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no\Dropbox (University of Oregon)\Projects\Multimodal_Surveillance\Data\"/>
    </mc:Choice>
  </mc:AlternateContent>
  <xr:revisionPtr revIDLastSave="0" documentId="13_ncr:1_{97A6C846-BC22-4697-BE6B-1CA7B8BEBF49}" xr6:coauthVersionLast="47" xr6:coauthVersionMax="47" xr10:uidLastSave="{00000000-0000-0000-0000-000000000000}"/>
  <bookViews>
    <workbookView xWindow="-120" yWindow="-120" windowWidth="29040" windowHeight="15840" activeTab="2" xr2:uid="{6055CC65-9FE1-5343-87AC-5050073228F1}"/>
  </bookViews>
  <sheets>
    <sheet name="ACH" sheetId="6" r:id="rId1"/>
    <sheet name="cfm" sheetId="5" r:id="rId2"/>
    <sheet name="CFM by Stack" sheetId="10" r:id="rId3"/>
    <sheet name="Room Data" sheetId="3" r:id="rId4"/>
    <sheet name="Notes" sheetId="9" r:id="rId5"/>
    <sheet name="Sheet2" sheetId="8" r:id="rId6"/>
    <sheet name="Dwg data" sheetId="1" r:id="rId7"/>
    <sheet name="Sheet1" sheetId="7" r:id="rId8"/>
    <sheet name="Barnhart_79.pdf" sheetId="4" r:id="rId9"/>
    <sheet name="dwg" sheetId="2" r:id="rId10"/>
  </sheets>
  <definedNames>
    <definedName name="_xlnm._FilterDatabase" localSheetId="3" hidden="1">'Room Data'!$A$1:$U$275</definedName>
    <definedName name="_xlnm._FilterDatabase" localSheetId="5" hidden="1">Sheet2!$A$1:$W$254</definedName>
    <definedName name="_xlnm.Print_Titles" localSheetId="5">Sheet2!$1:$1</definedName>
  </definedNames>
  <calcPr calcId="191028"/>
  <pivotCaches>
    <pivotCache cacheId="0" r:id="rId11"/>
    <pivotCache cacheId="6"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1" i="3" l="1"/>
  <c r="M271" i="3" s="1"/>
  <c r="Q271" i="3"/>
  <c r="R271" i="3"/>
  <c r="C269" i="3"/>
  <c r="M269" i="3" s="1"/>
  <c r="Q269" i="3"/>
  <c r="R269" i="3"/>
  <c r="C252" i="3"/>
  <c r="M252" i="3" s="1"/>
  <c r="Q252" i="3"/>
  <c r="R252" i="3"/>
  <c r="C250" i="3"/>
  <c r="M250" i="3" s="1"/>
  <c r="Q250" i="3"/>
  <c r="R250" i="3"/>
  <c r="C232" i="3"/>
  <c r="M232" i="3" s="1"/>
  <c r="Q232" i="3"/>
  <c r="R232" i="3"/>
  <c r="C226" i="3"/>
  <c r="M226" i="3" s="1"/>
  <c r="Q226" i="3"/>
  <c r="R226" i="3"/>
  <c r="C221" i="3"/>
  <c r="M221" i="3" s="1"/>
  <c r="Q221" i="3"/>
  <c r="R221" i="3"/>
  <c r="C219" i="3"/>
  <c r="M219" i="3" s="1"/>
  <c r="Q219" i="3"/>
  <c r="R219" i="3"/>
  <c r="C207" i="3"/>
  <c r="M207" i="3" s="1"/>
  <c r="Q207" i="3"/>
  <c r="R207" i="3"/>
  <c r="C192" i="3"/>
  <c r="M192" i="3" s="1"/>
  <c r="Q192" i="3"/>
  <c r="R192" i="3"/>
  <c r="C185" i="3"/>
  <c r="M185" i="3" s="1"/>
  <c r="Q185" i="3"/>
  <c r="R185" i="3"/>
  <c r="C182" i="3"/>
  <c r="M182" i="3" s="1"/>
  <c r="Q182" i="3"/>
  <c r="R182" i="3"/>
  <c r="C179" i="3"/>
  <c r="M179" i="3" s="1"/>
  <c r="Q179" i="3"/>
  <c r="R179" i="3"/>
  <c r="C175" i="3"/>
  <c r="M175" i="3" s="1"/>
  <c r="Q175" i="3"/>
  <c r="R175" i="3"/>
  <c r="R160" i="3"/>
  <c r="Q160" i="3"/>
  <c r="C160" i="3"/>
  <c r="N160" i="3" s="1"/>
  <c r="R141" i="3"/>
  <c r="Q141" i="3"/>
  <c r="C141" i="3"/>
  <c r="N141" i="3" s="1"/>
  <c r="R92" i="3"/>
  <c r="Q92" i="3"/>
  <c r="C92" i="3"/>
  <c r="N92" i="3" s="1"/>
  <c r="R79" i="3"/>
  <c r="Q79" i="3"/>
  <c r="C79" i="3"/>
  <c r="N79" i="3" s="1"/>
  <c r="R77" i="3"/>
  <c r="Q77" i="3"/>
  <c r="C77" i="3"/>
  <c r="N77" i="3" s="1"/>
  <c r="C38" i="3"/>
  <c r="M38" i="3" s="1"/>
  <c r="Q38" i="3"/>
  <c r="R38" i="3"/>
  <c r="C32" i="3"/>
  <c r="M32" i="3" s="1"/>
  <c r="Q32" i="3"/>
  <c r="R32" i="3"/>
  <c r="R254" i="8"/>
  <c r="Q254" i="8"/>
  <c r="C254" i="8"/>
  <c r="N254" i="8" s="1"/>
  <c r="R253" i="8"/>
  <c r="Q253" i="8"/>
  <c r="C253" i="8"/>
  <c r="N253" i="8" s="1"/>
  <c r="R252" i="8"/>
  <c r="Q252" i="8"/>
  <c r="C252" i="8"/>
  <c r="R251" i="8"/>
  <c r="Q251" i="8"/>
  <c r="C251" i="8"/>
  <c r="N251" i="8" s="1"/>
  <c r="R250" i="8"/>
  <c r="Q250" i="8"/>
  <c r="C250" i="8"/>
  <c r="N250" i="8" s="1"/>
  <c r="R249" i="8"/>
  <c r="Q249" i="8"/>
  <c r="C249" i="8"/>
  <c r="M249" i="8" s="1"/>
  <c r="R248" i="8"/>
  <c r="Q248" i="8"/>
  <c r="C248" i="8"/>
  <c r="N248" i="8" s="1"/>
  <c r="R247" i="8"/>
  <c r="Q247" i="8"/>
  <c r="C247" i="8"/>
  <c r="N247" i="8" s="1"/>
  <c r="R246" i="8"/>
  <c r="Q246" i="8"/>
  <c r="C246" i="8"/>
  <c r="N246" i="8" s="1"/>
  <c r="R245" i="8"/>
  <c r="T245" i="8" s="1"/>
  <c r="Q245" i="8"/>
  <c r="C245" i="8"/>
  <c r="N245" i="8" s="1"/>
  <c r="R244" i="8"/>
  <c r="Q244" i="8"/>
  <c r="C244" i="8"/>
  <c r="R243" i="8"/>
  <c r="Q243" i="8"/>
  <c r="C243" i="8"/>
  <c r="N243" i="8" s="1"/>
  <c r="S243" i="8" s="1"/>
  <c r="R242" i="8"/>
  <c r="Q242" i="8"/>
  <c r="C242" i="8"/>
  <c r="N242" i="8" s="1"/>
  <c r="R241" i="8"/>
  <c r="Q241" i="8"/>
  <c r="C241" i="8"/>
  <c r="N241" i="8" s="1"/>
  <c r="R240" i="8"/>
  <c r="Q240" i="8"/>
  <c r="C240" i="8"/>
  <c r="N240" i="8" s="1"/>
  <c r="R239" i="8"/>
  <c r="Q239" i="8"/>
  <c r="C239" i="8"/>
  <c r="M239" i="8" s="1"/>
  <c r="R238" i="8"/>
  <c r="Q238" i="8"/>
  <c r="C238" i="8"/>
  <c r="R237" i="8"/>
  <c r="Q237" i="8"/>
  <c r="C237" i="8"/>
  <c r="N237" i="8" s="1"/>
  <c r="R236" i="8"/>
  <c r="Q236" i="8"/>
  <c r="C236" i="8"/>
  <c r="R235" i="8"/>
  <c r="Q235" i="8"/>
  <c r="C235" i="8"/>
  <c r="N235" i="8" s="1"/>
  <c r="R234" i="8"/>
  <c r="Q234" i="8"/>
  <c r="C234" i="8"/>
  <c r="M234" i="8" s="1"/>
  <c r="R233" i="8"/>
  <c r="Q233" i="8"/>
  <c r="C233" i="8"/>
  <c r="N233" i="8" s="1"/>
  <c r="R232" i="8"/>
  <c r="Q232" i="8"/>
  <c r="C232" i="8"/>
  <c r="N232" i="8" s="1"/>
  <c r="R231" i="8"/>
  <c r="Q231" i="8"/>
  <c r="C231" i="8"/>
  <c r="N231" i="8" s="1"/>
  <c r="T231" i="8" s="1"/>
  <c r="R230" i="8"/>
  <c r="Q230" i="8"/>
  <c r="C230" i="8"/>
  <c r="N230" i="8" s="1"/>
  <c r="R229" i="8"/>
  <c r="Q229" i="8"/>
  <c r="C229" i="8"/>
  <c r="N229" i="8" s="1"/>
  <c r="R228" i="8"/>
  <c r="Q228" i="8"/>
  <c r="C228" i="8"/>
  <c r="R227" i="8"/>
  <c r="Q227" i="8"/>
  <c r="C227" i="8"/>
  <c r="N227" i="8" s="1"/>
  <c r="S227" i="8" s="1"/>
  <c r="R226" i="8"/>
  <c r="Q226" i="8"/>
  <c r="C226" i="8"/>
  <c r="M226" i="8" s="1"/>
  <c r="R225" i="8"/>
  <c r="Q225" i="8"/>
  <c r="C225" i="8"/>
  <c r="M225" i="8" s="1"/>
  <c r="R224" i="8"/>
  <c r="Q224" i="8"/>
  <c r="C224" i="8"/>
  <c r="N224" i="8" s="1"/>
  <c r="R223" i="8"/>
  <c r="Q223" i="8"/>
  <c r="C223" i="8"/>
  <c r="N223" i="8" s="1"/>
  <c r="T223" i="8" s="1"/>
  <c r="R222" i="8"/>
  <c r="Q222" i="8"/>
  <c r="C222" i="8"/>
  <c r="N222" i="8" s="1"/>
  <c r="R221" i="8"/>
  <c r="Q221" i="8"/>
  <c r="C221" i="8"/>
  <c r="N221" i="8" s="1"/>
  <c r="R220" i="8"/>
  <c r="Q220" i="8"/>
  <c r="C220" i="8"/>
  <c r="R219" i="8"/>
  <c r="Q219" i="8"/>
  <c r="C219" i="8"/>
  <c r="N219" i="8" s="1"/>
  <c r="S219" i="8" s="1"/>
  <c r="R218" i="8"/>
  <c r="T218" i="8" s="1"/>
  <c r="Q218" i="8"/>
  <c r="S218" i="8" s="1"/>
  <c r="N218" i="8"/>
  <c r="C218" i="8"/>
  <c r="M218" i="8" s="1"/>
  <c r="R217" i="8"/>
  <c r="Q217" i="8"/>
  <c r="C217" i="8"/>
  <c r="R216" i="8"/>
  <c r="Q216" i="8"/>
  <c r="M216" i="8"/>
  <c r="C216" i="8"/>
  <c r="N216" i="8" s="1"/>
  <c r="R215" i="8"/>
  <c r="Q215" i="8"/>
  <c r="C215" i="8"/>
  <c r="N215" i="8" s="1"/>
  <c r="R214" i="8"/>
  <c r="Q214" i="8"/>
  <c r="C214" i="8"/>
  <c r="N214" i="8" s="1"/>
  <c r="R213" i="8"/>
  <c r="Q213" i="8"/>
  <c r="C213" i="8"/>
  <c r="N213" i="8" s="1"/>
  <c r="R212" i="8"/>
  <c r="Q212" i="8"/>
  <c r="C212" i="8"/>
  <c r="R211" i="8"/>
  <c r="Q211" i="8"/>
  <c r="S211" i="8" s="1"/>
  <c r="M211" i="8"/>
  <c r="C211" i="8"/>
  <c r="N211" i="8" s="1"/>
  <c r="R210" i="8"/>
  <c r="Q210" i="8"/>
  <c r="C210" i="8"/>
  <c r="N210" i="8" s="1"/>
  <c r="R209" i="8"/>
  <c r="Q209" i="8"/>
  <c r="C209" i="8"/>
  <c r="R208" i="8"/>
  <c r="Q208" i="8"/>
  <c r="M208" i="8"/>
  <c r="C208" i="8"/>
  <c r="N208" i="8" s="1"/>
  <c r="R207" i="8"/>
  <c r="Q207" i="8"/>
  <c r="C207" i="8"/>
  <c r="N207" i="8" s="1"/>
  <c r="T207" i="8" s="1"/>
  <c r="R206" i="8"/>
  <c r="Q206" i="8"/>
  <c r="C206" i="8"/>
  <c r="R205" i="8"/>
  <c r="Q205" i="8"/>
  <c r="C205" i="8"/>
  <c r="N205" i="8" s="1"/>
  <c r="R204" i="8"/>
  <c r="Q204" i="8"/>
  <c r="C204" i="8"/>
  <c r="R203" i="8"/>
  <c r="Q203" i="8"/>
  <c r="N203" i="8"/>
  <c r="C203" i="8"/>
  <c r="M203" i="8" s="1"/>
  <c r="R202" i="8"/>
  <c r="Q202" i="8"/>
  <c r="C202" i="8"/>
  <c r="N202" i="8" s="1"/>
  <c r="R201" i="8"/>
  <c r="Q201" i="8"/>
  <c r="C201" i="8"/>
  <c r="M201" i="8" s="1"/>
  <c r="R200" i="8"/>
  <c r="Q200" i="8"/>
  <c r="C200" i="8"/>
  <c r="R199" i="8"/>
  <c r="Q199" i="8"/>
  <c r="M199" i="8"/>
  <c r="C199" i="8"/>
  <c r="N199" i="8" s="1"/>
  <c r="R198" i="8"/>
  <c r="Q198" i="8"/>
  <c r="C198" i="8"/>
  <c r="N198" i="8" s="1"/>
  <c r="R197" i="8"/>
  <c r="Q197" i="8"/>
  <c r="C197" i="8"/>
  <c r="N197" i="8" s="1"/>
  <c r="R196" i="8"/>
  <c r="Q196" i="8"/>
  <c r="C196" i="8"/>
  <c r="R195" i="8"/>
  <c r="Q195" i="8"/>
  <c r="C195" i="8"/>
  <c r="M195" i="8" s="1"/>
  <c r="R194" i="8"/>
  <c r="Q194" i="8"/>
  <c r="C194" i="8"/>
  <c r="N194" i="8" s="1"/>
  <c r="R193" i="8"/>
  <c r="Q193" i="8"/>
  <c r="C193" i="8"/>
  <c r="M193" i="8" s="1"/>
  <c r="R192" i="8"/>
  <c r="Q192" i="8"/>
  <c r="N192" i="8"/>
  <c r="C192" i="8"/>
  <c r="M192" i="8" s="1"/>
  <c r="R191" i="8"/>
  <c r="Q191" i="8"/>
  <c r="C191" i="8"/>
  <c r="R190" i="8"/>
  <c r="Q190" i="8"/>
  <c r="C190" i="8"/>
  <c r="N190" i="8" s="1"/>
  <c r="S190" i="8" s="1"/>
  <c r="R189" i="8"/>
  <c r="Q189" i="8"/>
  <c r="C189" i="8"/>
  <c r="R188" i="8"/>
  <c r="Q188" i="8"/>
  <c r="C188" i="8"/>
  <c r="R187" i="8"/>
  <c r="Q187" i="8"/>
  <c r="S187" i="8" s="1"/>
  <c r="M187" i="8"/>
  <c r="C187" i="8"/>
  <c r="N187" i="8" s="1"/>
  <c r="R186" i="8"/>
  <c r="Q186" i="8"/>
  <c r="C186" i="8"/>
  <c r="N186" i="8" s="1"/>
  <c r="R185" i="8"/>
  <c r="Q185" i="8"/>
  <c r="N185" i="8"/>
  <c r="C185" i="8"/>
  <c r="M185" i="8" s="1"/>
  <c r="R184" i="8"/>
  <c r="Q184" i="8"/>
  <c r="C184" i="8"/>
  <c r="N184" i="8" s="1"/>
  <c r="R183" i="8"/>
  <c r="Q183" i="8"/>
  <c r="C183" i="8"/>
  <c r="N183" i="8" s="1"/>
  <c r="R182" i="8"/>
  <c r="Q182" i="8"/>
  <c r="C182" i="8"/>
  <c r="M182" i="8" s="1"/>
  <c r="R181" i="8"/>
  <c r="Q181" i="8"/>
  <c r="C181" i="8"/>
  <c r="N181" i="8" s="1"/>
  <c r="R180" i="8"/>
  <c r="Q180" i="8"/>
  <c r="C180" i="8"/>
  <c r="R179" i="8"/>
  <c r="Q179" i="8"/>
  <c r="S179" i="8" s="1"/>
  <c r="C179" i="8"/>
  <c r="N179" i="8" s="1"/>
  <c r="R178" i="8"/>
  <c r="T178" i="8" s="1"/>
  <c r="Q178" i="8"/>
  <c r="C178" i="8"/>
  <c r="N178" i="8" s="1"/>
  <c r="R177" i="8"/>
  <c r="Q177" i="8"/>
  <c r="C177" i="8"/>
  <c r="M177" i="8" s="1"/>
  <c r="R176" i="8"/>
  <c r="Q176" i="8"/>
  <c r="S176" i="8" s="1"/>
  <c r="N176" i="8"/>
  <c r="C176" i="8"/>
  <c r="M176" i="8" s="1"/>
  <c r="R175" i="8"/>
  <c r="Q175" i="8"/>
  <c r="C175" i="8"/>
  <c r="R174" i="8"/>
  <c r="Q174" i="8"/>
  <c r="C174" i="8"/>
  <c r="R173" i="8"/>
  <c r="Q173" i="8"/>
  <c r="C173" i="8"/>
  <c r="R172" i="8"/>
  <c r="Q172" i="8"/>
  <c r="C172" i="8"/>
  <c r="R171" i="8"/>
  <c r="Q171" i="8"/>
  <c r="C171" i="8"/>
  <c r="N171" i="8" s="1"/>
  <c r="R170" i="8"/>
  <c r="Q170" i="8"/>
  <c r="C170" i="8"/>
  <c r="N170" i="8" s="1"/>
  <c r="R169" i="8"/>
  <c r="Q169" i="8"/>
  <c r="C169" i="8"/>
  <c r="M169" i="8" s="1"/>
  <c r="R168" i="8"/>
  <c r="Q168" i="8"/>
  <c r="C168" i="8"/>
  <c r="M168" i="8" s="1"/>
  <c r="R167" i="8"/>
  <c r="Q167" i="8"/>
  <c r="C167" i="8"/>
  <c r="N167" i="8" s="1"/>
  <c r="R166" i="8"/>
  <c r="Q166" i="8"/>
  <c r="C166" i="8"/>
  <c r="N166" i="8" s="1"/>
  <c r="R165" i="8"/>
  <c r="Q165" i="8"/>
  <c r="C165" i="8"/>
  <c r="N165" i="8" s="1"/>
  <c r="R164" i="8"/>
  <c r="Q164" i="8"/>
  <c r="C164" i="8"/>
  <c r="R163" i="8"/>
  <c r="Q163" i="8"/>
  <c r="C163" i="8"/>
  <c r="R162" i="8"/>
  <c r="Q162" i="8"/>
  <c r="C162" i="8"/>
  <c r="N162" i="8" s="1"/>
  <c r="R161" i="8"/>
  <c r="Q161" i="8"/>
  <c r="C161" i="8"/>
  <c r="R160" i="8"/>
  <c r="Q160" i="8"/>
  <c r="C160" i="8"/>
  <c r="N160" i="8" s="1"/>
  <c r="R159" i="8"/>
  <c r="Q159" i="8"/>
  <c r="C159" i="8"/>
  <c r="N159" i="8" s="1"/>
  <c r="T159" i="8" s="1"/>
  <c r="R158" i="8"/>
  <c r="Q158" i="8"/>
  <c r="C158" i="8"/>
  <c r="N158" i="8" s="1"/>
  <c r="R157" i="8"/>
  <c r="Q157" i="8"/>
  <c r="C157" i="8"/>
  <c r="N157" i="8" s="1"/>
  <c r="R156" i="8"/>
  <c r="Q156" i="8"/>
  <c r="C156" i="8"/>
  <c r="R155" i="8"/>
  <c r="Q155" i="8"/>
  <c r="C155" i="8"/>
  <c r="N155" i="8" s="1"/>
  <c r="R154" i="8"/>
  <c r="Q154" i="8"/>
  <c r="C154" i="8"/>
  <c r="N154" i="8" s="1"/>
  <c r="R153" i="8"/>
  <c r="Q153" i="8"/>
  <c r="C153" i="8"/>
  <c r="M153" i="8" s="1"/>
  <c r="R152" i="8"/>
  <c r="Q152" i="8"/>
  <c r="C152" i="8"/>
  <c r="M152" i="8" s="1"/>
  <c r="R151" i="8"/>
  <c r="Q151" i="8"/>
  <c r="C151" i="8"/>
  <c r="N151" i="8" s="1"/>
  <c r="R150" i="8"/>
  <c r="Q150" i="8"/>
  <c r="C150" i="8"/>
  <c r="N150" i="8" s="1"/>
  <c r="S150" i="8" s="1"/>
  <c r="R149" i="8"/>
  <c r="Q149" i="8"/>
  <c r="C149" i="8"/>
  <c r="N149" i="8" s="1"/>
  <c r="R148" i="8"/>
  <c r="Q148" i="8"/>
  <c r="C148" i="8"/>
  <c r="R147" i="8"/>
  <c r="Q147" i="8"/>
  <c r="M147" i="8"/>
  <c r="C147" i="8"/>
  <c r="N147" i="8" s="1"/>
  <c r="R146" i="8"/>
  <c r="Q146" i="8"/>
  <c r="C146" i="8"/>
  <c r="N146" i="8" s="1"/>
  <c r="R145" i="8"/>
  <c r="Q145" i="8"/>
  <c r="C145" i="8"/>
  <c r="M145" i="8" s="1"/>
  <c r="R144" i="8"/>
  <c r="Q144" i="8"/>
  <c r="C144" i="8"/>
  <c r="R143" i="8"/>
  <c r="Q143" i="8"/>
  <c r="C143" i="8"/>
  <c r="N143" i="8" s="1"/>
  <c r="R142" i="8"/>
  <c r="Q142" i="8"/>
  <c r="C142" i="8"/>
  <c r="R141" i="8"/>
  <c r="T141" i="8" s="1"/>
  <c r="Q141" i="8"/>
  <c r="C141" i="8"/>
  <c r="N141" i="8" s="1"/>
  <c r="R140" i="8"/>
  <c r="Q140" i="8"/>
  <c r="C140" i="8"/>
  <c r="R139" i="8"/>
  <c r="Q139" i="8"/>
  <c r="C139" i="8"/>
  <c r="N139" i="8" s="1"/>
  <c r="T139" i="8" s="1"/>
  <c r="R138" i="8"/>
  <c r="Q138" i="8"/>
  <c r="S138" i="8" s="1"/>
  <c r="C138" i="8"/>
  <c r="N138" i="8" s="1"/>
  <c r="R137" i="8"/>
  <c r="Q137" i="8"/>
  <c r="C137" i="8"/>
  <c r="M137" i="8" s="1"/>
  <c r="R136" i="8"/>
  <c r="Q136" i="8"/>
  <c r="C136" i="8"/>
  <c r="N136" i="8" s="1"/>
  <c r="R135" i="8"/>
  <c r="Q135" i="8"/>
  <c r="C135" i="8"/>
  <c r="N135" i="8" s="1"/>
  <c r="T135" i="8" s="1"/>
  <c r="R134" i="8"/>
  <c r="Q134" i="8"/>
  <c r="C134" i="8"/>
  <c r="N134" i="8" s="1"/>
  <c r="S134" i="8" s="1"/>
  <c r="R133" i="8"/>
  <c r="Q133" i="8"/>
  <c r="C133" i="8"/>
  <c r="N133" i="8" s="1"/>
  <c r="R132" i="8"/>
  <c r="Q132" i="8"/>
  <c r="C132" i="8"/>
  <c r="R131" i="8"/>
  <c r="Q131" i="8"/>
  <c r="C131" i="8"/>
  <c r="N131" i="8" s="1"/>
  <c r="R130" i="8"/>
  <c r="Q130" i="8"/>
  <c r="C130" i="8"/>
  <c r="N130" i="8" s="1"/>
  <c r="R129" i="8"/>
  <c r="Q129" i="8"/>
  <c r="C129" i="8"/>
  <c r="M129" i="8" s="1"/>
  <c r="R128" i="8"/>
  <c r="Q128" i="8"/>
  <c r="C128" i="8"/>
  <c r="R127" i="8"/>
  <c r="Q127" i="8"/>
  <c r="C127" i="8"/>
  <c r="N127" i="8" s="1"/>
  <c r="R126" i="8"/>
  <c r="Q126" i="8"/>
  <c r="C126" i="8"/>
  <c r="R125" i="8"/>
  <c r="Q125" i="8"/>
  <c r="C125" i="8"/>
  <c r="N125" i="8" s="1"/>
  <c r="R124" i="8"/>
  <c r="Q124" i="8"/>
  <c r="C124" i="8"/>
  <c r="S123" i="8"/>
  <c r="R123" i="8"/>
  <c r="T123" i="8" s="1"/>
  <c r="Q123" i="8"/>
  <c r="N123" i="8"/>
  <c r="M123" i="8"/>
  <c r="C123" i="8"/>
  <c r="R122" i="8"/>
  <c r="Q122" i="8"/>
  <c r="C122" i="8"/>
  <c r="N122" i="8" s="1"/>
  <c r="S121" i="8"/>
  <c r="R121" i="8"/>
  <c r="Q121" i="8"/>
  <c r="N121" i="8"/>
  <c r="C121" i="8"/>
  <c r="M121" i="8" s="1"/>
  <c r="R120" i="8"/>
  <c r="Q120" i="8"/>
  <c r="N120" i="8"/>
  <c r="M120" i="8"/>
  <c r="C120" i="8"/>
  <c r="R119" i="8"/>
  <c r="Q119" i="8"/>
  <c r="C119" i="8"/>
  <c r="R118" i="8"/>
  <c r="Q118" i="8"/>
  <c r="N118" i="8"/>
  <c r="S118" i="8" s="1"/>
  <c r="M118" i="8"/>
  <c r="C118" i="8"/>
  <c r="R117" i="8"/>
  <c r="Q117" i="8"/>
  <c r="C117" i="8"/>
  <c r="N117" i="8" s="1"/>
  <c r="T117" i="8" s="1"/>
  <c r="R116" i="8"/>
  <c r="Q116" i="8"/>
  <c r="C116" i="8"/>
  <c r="R115" i="8"/>
  <c r="Q115" i="8"/>
  <c r="C115" i="8"/>
  <c r="M115" i="8" s="1"/>
  <c r="R114" i="8"/>
  <c r="Q114" i="8"/>
  <c r="C114" i="8"/>
  <c r="N114" i="8" s="1"/>
  <c r="R113" i="8"/>
  <c r="Q113" i="8"/>
  <c r="C113" i="8"/>
  <c r="M113" i="8" s="1"/>
  <c r="R112" i="8"/>
  <c r="Q112" i="8"/>
  <c r="C112" i="8"/>
  <c r="N112" i="8" s="1"/>
  <c r="R111" i="8"/>
  <c r="Q111" i="8"/>
  <c r="C111" i="8"/>
  <c r="N111" i="8" s="1"/>
  <c r="T111" i="8" s="1"/>
  <c r="R110" i="8"/>
  <c r="Q110" i="8"/>
  <c r="C110" i="8"/>
  <c r="R109" i="8"/>
  <c r="Q109" i="8"/>
  <c r="C109" i="8"/>
  <c r="N109" i="8" s="1"/>
  <c r="T109" i="8" s="1"/>
  <c r="R108" i="8"/>
  <c r="Q108" i="8"/>
  <c r="C108" i="8"/>
  <c r="R107" i="8"/>
  <c r="Q107" i="8"/>
  <c r="C107" i="8"/>
  <c r="R106" i="8"/>
  <c r="T106" i="8" s="1"/>
  <c r="Q106" i="8"/>
  <c r="C106" i="8"/>
  <c r="N106" i="8" s="1"/>
  <c r="R105" i="8"/>
  <c r="Q105" i="8"/>
  <c r="N105" i="8"/>
  <c r="C105" i="8"/>
  <c r="M105" i="8" s="1"/>
  <c r="R104" i="8"/>
  <c r="Q104" i="8"/>
  <c r="C104" i="8"/>
  <c r="N104" i="8" s="1"/>
  <c r="R103" i="8"/>
  <c r="Q103" i="8"/>
  <c r="M103" i="8"/>
  <c r="C103" i="8"/>
  <c r="N103" i="8" s="1"/>
  <c r="T103" i="8" s="1"/>
  <c r="R102" i="8"/>
  <c r="Q102" i="8"/>
  <c r="C102" i="8"/>
  <c r="M102" i="8" s="1"/>
  <c r="R101" i="8"/>
  <c r="Q101" i="8"/>
  <c r="C101" i="8"/>
  <c r="R100" i="8"/>
  <c r="Q100" i="8"/>
  <c r="C100" i="8"/>
  <c r="M100" i="8" s="1"/>
  <c r="R99" i="8"/>
  <c r="T99" i="8" s="1"/>
  <c r="Q99" i="8"/>
  <c r="S99" i="8" s="1"/>
  <c r="C99" i="8"/>
  <c r="N99" i="8" s="1"/>
  <c r="R98" i="8"/>
  <c r="Q98" i="8"/>
  <c r="C98" i="8"/>
  <c r="N98" i="8" s="1"/>
  <c r="R97" i="8"/>
  <c r="Q97" i="8"/>
  <c r="C97" i="8"/>
  <c r="R96" i="8"/>
  <c r="Q96" i="8"/>
  <c r="C96" i="8"/>
  <c r="N96" i="8" s="1"/>
  <c r="T96" i="8" s="1"/>
  <c r="R95" i="8"/>
  <c r="Q95" i="8"/>
  <c r="C95" i="8"/>
  <c r="N95" i="8" s="1"/>
  <c r="T95" i="8" s="1"/>
  <c r="R94" i="8"/>
  <c r="Q94" i="8"/>
  <c r="C94" i="8"/>
  <c r="N94" i="8" s="1"/>
  <c r="R93" i="8"/>
  <c r="Q93" i="8"/>
  <c r="C93" i="8"/>
  <c r="R92" i="8"/>
  <c r="Q92" i="8"/>
  <c r="C92" i="8"/>
  <c r="M92" i="8" s="1"/>
  <c r="R91" i="8"/>
  <c r="Q91" i="8"/>
  <c r="C91" i="8"/>
  <c r="N91" i="8" s="1"/>
  <c r="S91" i="8" s="1"/>
  <c r="R90" i="8"/>
  <c r="Q90" i="8"/>
  <c r="C90" i="8"/>
  <c r="N90" i="8" s="1"/>
  <c r="R89" i="8"/>
  <c r="Q89" i="8"/>
  <c r="C89" i="8"/>
  <c r="R88" i="8"/>
  <c r="Q88" i="8"/>
  <c r="C88" i="8"/>
  <c r="N88" i="8" s="1"/>
  <c r="T88" i="8" s="1"/>
  <c r="R87" i="8"/>
  <c r="Q87" i="8"/>
  <c r="C87" i="8"/>
  <c r="M87" i="8" s="1"/>
  <c r="R86" i="8"/>
  <c r="Q86" i="8"/>
  <c r="C86" i="8"/>
  <c r="N86" i="8" s="1"/>
  <c r="R85" i="8"/>
  <c r="Q85" i="8"/>
  <c r="C85" i="8"/>
  <c r="S84" i="8"/>
  <c r="R84" i="8"/>
  <c r="T84" i="8" s="1"/>
  <c r="Q84" i="8"/>
  <c r="C84" i="8"/>
  <c r="N84" i="8" s="1"/>
  <c r="R83" i="8"/>
  <c r="Q83" i="8"/>
  <c r="C83" i="8"/>
  <c r="N83" i="8" s="1"/>
  <c r="R82" i="8"/>
  <c r="Q82" i="8"/>
  <c r="C82" i="8"/>
  <c r="N82" i="8" s="1"/>
  <c r="R81" i="8"/>
  <c r="Q81" i="8"/>
  <c r="C81" i="8"/>
  <c r="N81" i="8" s="1"/>
  <c r="R80" i="8"/>
  <c r="Q80" i="8"/>
  <c r="C80" i="8"/>
  <c r="N80" i="8" s="1"/>
  <c r="T80" i="8" s="1"/>
  <c r="R79" i="8"/>
  <c r="Q79" i="8"/>
  <c r="C79" i="8"/>
  <c r="N79" i="8" s="1"/>
  <c r="R78" i="8"/>
  <c r="Q78" i="8"/>
  <c r="C78" i="8"/>
  <c r="R77" i="8"/>
  <c r="Q77" i="8"/>
  <c r="C77" i="8"/>
  <c r="R76" i="8"/>
  <c r="Q76" i="8"/>
  <c r="C76" i="8"/>
  <c r="N76" i="8" s="1"/>
  <c r="R75" i="8"/>
  <c r="Q75" i="8"/>
  <c r="C75" i="8"/>
  <c r="N75" i="8" s="1"/>
  <c r="R74" i="8"/>
  <c r="Q74" i="8"/>
  <c r="N74" i="8"/>
  <c r="C74" i="8"/>
  <c r="M74" i="8" s="1"/>
  <c r="R73" i="8"/>
  <c r="Q73" i="8"/>
  <c r="C73" i="8"/>
  <c r="R72" i="8"/>
  <c r="Q72" i="8"/>
  <c r="N72" i="8"/>
  <c r="T72" i="8" s="1"/>
  <c r="M72" i="8"/>
  <c r="C72" i="8"/>
  <c r="R71" i="8"/>
  <c r="Q71" i="8"/>
  <c r="C71" i="8"/>
  <c r="N71" i="8" s="1"/>
  <c r="R70" i="8"/>
  <c r="Q70" i="8"/>
  <c r="C70" i="8"/>
  <c r="N70" i="8" s="1"/>
  <c r="R69" i="8"/>
  <c r="Q69" i="8"/>
  <c r="C69" i="8"/>
  <c r="R68" i="8"/>
  <c r="Q68" i="8"/>
  <c r="C68" i="8"/>
  <c r="N68" i="8" s="1"/>
  <c r="R67" i="8"/>
  <c r="Q67" i="8"/>
  <c r="C67" i="8"/>
  <c r="N67" i="8" s="1"/>
  <c r="R66" i="8"/>
  <c r="Q66" i="8"/>
  <c r="C66" i="8"/>
  <c r="N66" i="8" s="1"/>
  <c r="R65" i="8"/>
  <c r="Q65" i="8"/>
  <c r="C65" i="8"/>
  <c r="N65" i="8" s="1"/>
  <c r="R64" i="8"/>
  <c r="Q64" i="8"/>
  <c r="C64" i="8"/>
  <c r="N64" i="8" s="1"/>
  <c r="R63" i="8"/>
  <c r="Q63" i="8"/>
  <c r="C63" i="8"/>
  <c r="N63" i="8" s="1"/>
  <c r="R62" i="8"/>
  <c r="Q62" i="8"/>
  <c r="C62" i="8"/>
  <c r="N62" i="8" s="1"/>
  <c r="S62" i="8" s="1"/>
  <c r="R61" i="8"/>
  <c r="Q61" i="8"/>
  <c r="C61" i="8"/>
  <c r="R60" i="8"/>
  <c r="Q60" i="8"/>
  <c r="C60" i="8"/>
  <c r="N60" i="8" s="1"/>
  <c r="R59" i="8"/>
  <c r="Q59" i="8"/>
  <c r="C59" i="8"/>
  <c r="N59" i="8" s="1"/>
  <c r="R58" i="8"/>
  <c r="Q58" i="8"/>
  <c r="C58" i="8"/>
  <c r="N58" i="8" s="1"/>
  <c r="R57" i="8"/>
  <c r="Q57" i="8"/>
  <c r="C57" i="8"/>
  <c r="R56" i="8"/>
  <c r="Q56" i="8"/>
  <c r="C56" i="8"/>
  <c r="N56" i="8" s="1"/>
  <c r="T56" i="8" s="1"/>
  <c r="R55" i="8"/>
  <c r="Q55" i="8"/>
  <c r="C55" i="8"/>
  <c r="N55" i="8" s="1"/>
  <c r="R54" i="8"/>
  <c r="Q54" i="8"/>
  <c r="C54" i="8"/>
  <c r="N54" i="8" s="1"/>
  <c r="R53" i="8"/>
  <c r="Q53" i="8"/>
  <c r="C53" i="8"/>
  <c r="R52" i="8"/>
  <c r="Q52" i="8"/>
  <c r="C52" i="8"/>
  <c r="R51" i="8"/>
  <c r="Q51" i="8"/>
  <c r="C51" i="8"/>
  <c r="N51" i="8" s="1"/>
  <c r="R50" i="8"/>
  <c r="Q50" i="8"/>
  <c r="C50" i="8"/>
  <c r="N50" i="8" s="1"/>
  <c r="R49" i="8"/>
  <c r="Q49" i="8"/>
  <c r="C49" i="8"/>
  <c r="N49" i="8" s="1"/>
  <c r="R48" i="8"/>
  <c r="Q48" i="8"/>
  <c r="C48" i="8"/>
  <c r="N48" i="8" s="1"/>
  <c r="T48" i="8" s="1"/>
  <c r="R47" i="8"/>
  <c r="Q47" i="8"/>
  <c r="C47" i="8"/>
  <c r="M47" i="8" s="1"/>
  <c r="R46" i="8"/>
  <c r="T46" i="8" s="1"/>
  <c r="Q46" i="8"/>
  <c r="S46" i="8" s="1"/>
  <c r="C46" i="8"/>
  <c r="N46" i="8" s="1"/>
  <c r="R45" i="8"/>
  <c r="Q45" i="8"/>
  <c r="C45" i="8"/>
  <c r="T44" i="8"/>
  <c r="R44" i="8"/>
  <c r="Q44" i="8"/>
  <c r="S44" i="8" s="1"/>
  <c r="C44" i="8"/>
  <c r="N44" i="8" s="1"/>
  <c r="R43" i="8"/>
  <c r="Q43" i="8"/>
  <c r="C43" i="8"/>
  <c r="N43" i="8" s="1"/>
  <c r="R42" i="8"/>
  <c r="Q42" i="8"/>
  <c r="C42" i="8"/>
  <c r="N42" i="8" s="1"/>
  <c r="S42" i="8" s="1"/>
  <c r="R41" i="8"/>
  <c r="Q41" i="8"/>
  <c r="C41" i="8"/>
  <c r="N41" i="8" s="1"/>
  <c r="R40" i="8"/>
  <c r="Q40" i="8"/>
  <c r="C40" i="8"/>
  <c r="R39" i="8"/>
  <c r="Q39" i="8"/>
  <c r="C39" i="8"/>
  <c r="N39" i="8" s="1"/>
  <c r="R38" i="8"/>
  <c r="Q38" i="8"/>
  <c r="C38" i="8"/>
  <c r="N38" i="8" s="1"/>
  <c r="R37" i="8"/>
  <c r="Q37" i="8"/>
  <c r="C37" i="8"/>
  <c r="R36" i="8"/>
  <c r="Q36" i="8"/>
  <c r="C36" i="8"/>
  <c r="N36" i="8" s="1"/>
  <c r="R35" i="8"/>
  <c r="Q35" i="8"/>
  <c r="N35" i="8"/>
  <c r="C35" i="8"/>
  <c r="M35" i="8" s="1"/>
  <c r="R34" i="8"/>
  <c r="Q34" i="8"/>
  <c r="C34" i="8"/>
  <c r="M34" i="8" s="1"/>
  <c r="R33" i="8"/>
  <c r="Q33" i="8"/>
  <c r="C33" i="8"/>
  <c r="N33" i="8" s="1"/>
  <c r="R32" i="8"/>
  <c r="Q32" i="8"/>
  <c r="C32" i="8"/>
  <c r="N32" i="8" s="1"/>
  <c r="T32" i="8" s="1"/>
  <c r="R31" i="8"/>
  <c r="Q31" i="8"/>
  <c r="C31" i="8"/>
  <c r="R30" i="8"/>
  <c r="T30" i="8" s="1"/>
  <c r="Q30" i="8"/>
  <c r="S30" i="8" s="1"/>
  <c r="C30" i="8"/>
  <c r="N30" i="8" s="1"/>
  <c r="R29" i="8"/>
  <c r="Q29" i="8"/>
  <c r="C29" i="8"/>
  <c r="M29" i="8" s="1"/>
  <c r="R28" i="8"/>
  <c r="Q28" i="8"/>
  <c r="C28" i="8"/>
  <c r="N28" i="8" s="1"/>
  <c r="R27" i="8"/>
  <c r="Q27" i="8"/>
  <c r="C27" i="8"/>
  <c r="N27" i="8" s="1"/>
  <c r="T27" i="8" s="1"/>
  <c r="R26" i="8"/>
  <c r="Q26" i="8"/>
  <c r="C26" i="8"/>
  <c r="R25" i="8"/>
  <c r="Q25" i="8"/>
  <c r="C25" i="8"/>
  <c r="N25" i="8" s="1"/>
  <c r="R24" i="8"/>
  <c r="Q24" i="8"/>
  <c r="C24" i="8"/>
  <c r="M24" i="8" s="1"/>
  <c r="R23" i="8"/>
  <c r="Q23" i="8"/>
  <c r="C23" i="8"/>
  <c r="N23" i="8" s="1"/>
  <c r="R22" i="8"/>
  <c r="Q22" i="8"/>
  <c r="C22" i="8"/>
  <c r="N22" i="8" s="1"/>
  <c r="R21" i="8"/>
  <c r="Q21" i="8"/>
  <c r="C21" i="8"/>
  <c r="N21" i="8" s="1"/>
  <c r="R20" i="8"/>
  <c r="Q20" i="8"/>
  <c r="C20" i="8"/>
  <c r="M20" i="8" s="1"/>
  <c r="R19" i="8"/>
  <c r="Q19" i="8"/>
  <c r="C19" i="8"/>
  <c r="N19" i="8" s="1"/>
  <c r="R18" i="8"/>
  <c r="T18" i="8" s="1"/>
  <c r="Q18" i="8"/>
  <c r="S18" i="8" s="1"/>
  <c r="C18" i="8"/>
  <c r="N18" i="8" s="1"/>
  <c r="R17" i="8"/>
  <c r="Q17" i="8"/>
  <c r="C17" i="8"/>
  <c r="R16" i="8"/>
  <c r="Q16" i="8"/>
  <c r="C16" i="8"/>
  <c r="R15" i="8"/>
  <c r="Q15" i="8"/>
  <c r="C15" i="8"/>
  <c r="N15" i="8" s="1"/>
  <c r="R14" i="8"/>
  <c r="Q14" i="8"/>
  <c r="C14" i="8"/>
  <c r="N14" i="8" s="1"/>
  <c r="R13" i="8"/>
  <c r="Q13" i="8"/>
  <c r="C13" i="8"/>
  <c r="N13" i="8" s="1"/>
  <c r="R12" i="8"/>
  <c r="Q12" i="8"/>
  <c r="C12" i="8"/>
  <c r="N12" i="8" s="1"/>
  <c r="T12" i="8" s="1"/>
  <c r="R11" i="8"/>
  <c r="Q11" i="8"/>
  <c r="C11" i="8"/>
  <c r="M11" i="8" s="1"/>
  <c r="R10" i="8"/>
  <c r="Q10" i="8"/>
  <c r="C10" i="8"/>
  <c r="N10" i="8" s="1"/>
  <c r="T10" i="8" s="1"/>
  <c r="R9" i="8"/>
  <c r="Q9" i="8"/>
  <c r="C9" i="8"/>
  <c r="R8" i="8"/>
  <c r="Q8" i="8"/>
  <c r="N8" i="8"/>
  <c r="C8" i="8"/>
  <c r="M8" i="8" s="1"/>
  <c r="R7" i="8"/>
  <c r="Q7" i="8"/>
  <c r="C7" i="8"/>
  <c r="N7" i="8" s="1"/>
  <c r="R6" i="8"/>
  <c r="Q6" i="8"/>
  <c r="C6" i="8"/>
  <c r="N6" i="8" s="1"/>
  <c r="R5" i="8"/>
  <c r="Q5" i="8"/>
  <c r="C5" i="8"/>
  <c r="M5" i="8" s="1"/>
  <c r="R4" i="8"/>
  <c r="Q4" i="8"/>
  <c r="C4" i="8"/>
  <c r="M4" i="8" s="1"/>
  <c r="R3" i="8"/>
  <c r="Q3" i="8"/>
  <c r="C3" i="8"/>
  <c r="N3" i="8" s="1"/>
  <c r="R2" i="8"/>
  <c r="Q2" i="8"/>
  <c r="C2" i="8"/>
  <c r="N2" i="8" s="1"/>
  <c r="Q3" i="3"/>
  <c r="R3" i="3"/>
  <c r="Q4" i="3"/>
  <c r="R4" i="3"/>
  <c r="Q5" i="3"/>
  <c r="R5" i="3"/>
  <c r="Q6" i="3"/>
  <c r="R6" i="3"/>
  <c r="Q7" i="3"/>
  <c r="R7" i="3"/>
  <c r="Q8" i="3"/>
  <c r="R8" i="3"/>
  <c r="Q9" i="3"/>
  <c r="R9" i="3"/>
  <c r="Q10" i="3"/>
  <c r="R10" i="3"/>
  <c r="Q11" i="3"/>
  <c r="R11" i="3"/>
  <c r="Q12" i="3"/>
  <c r="R12" i="3"/>
  <c r="Q13" i="3"/>
  <c r="R13" i="3"/>
  <c r="Q14" i="3"/>
  <c r="R14" i="3"/>
  <c r="Q15" i="3"/>
  <c r="R15" i="3"/>
  <c r="Q16" i="3"/>
  <c r="R16" i="3"/>
  <c r="Q17" i="3"/>
  <c r="R17" i="3"/>
  <c r="Q18" i="3"/>
  <c r="R18" i="3"/>
  <c r="Q19" i="3"/>
  <c r="R19" i="3"/>
  <c r="Q20" i="3"/>
  <c r="R20" i="3"/>
  <c r="Q21" i="3"/>
  <c r="R21" i="3"/>
  <c r="Q22" i="3"/>
  <c r="R22" i="3"/>
  <c r="Q23" i="3"/>
  <c r="R23" i="3"/>
  <c r="Q24" i="3"/>
  <c r="R24" i="3"/>
  <c r="Q25" i="3"/>
  <c r="R25" i="3"/>
  <c r="Q26" i="3"/>
  <c r="R26" i="3"/>
  <c r="Q27" i="3"/>
  <c r="R27" i="3"/>
  <c r="Q28" i="3"/>
  <c r="R28" i="3"/>
  <c r="Q29" i="3"/>
  <c r="R29" i="3"/>
  <c r="Q30" i="3"/>
  <c r="R30" i="3"/>
  <c r="Q31" i="3"/>
  <c r="R31" i="3"/>
  <c r="Q33" i="3"/>
  <c r="R33" i="3"/>
  <c r="Q34" i="3"/>
  <c r="R34" i="3"/>
  <c r="Q35" i="3"/>
  <c r="R35" i="3"/>
  <c r="Q36" i="3"/>
  <c r="R36" i="3"/>
  <c r="Q37" i="3"/>
  <c r="R37" i="3"/>
  <c r="Q39" i="3"/>
  <c r="R39" i="3"/>
  <c r="Q40" i="3"/>
  <c r="R40" i="3"/>
  <c r="Q41" i="3"/>
  <c r="R41" i="3"/>
  <c r="Q42" i="3"/>
  <c r="R42" i="3"/>
  <c r="Q43" i="3"/>
  <c r="R43" i="3"/>
  <c r="Q44" i="3"/>
  <c r="R44" i="3"/>
  <c r="Q45" i="3"/>
  <c r="R45" i="3"/>
  <c r="Q46" i="3"/>
  <c r="R46" i="3"/>
  <c r="Q47" i="3"/>
  <c r="R47" i="3"/>
  <c r="Q48" i="3"/>
  <c r="R48" i="3"/>
  <c r="Q49" i="3"/>
  <c r="R49" i="3"/>
  <c r="Q50" i="3"/>
  <c r="R50" i="3"/>
  <c r="Q51" i="3"/>
  <c r="R51" i="3"/>
  <c r="Q52" i="3"/>
  <c r="R52" i="3"/>
  <c r="Q53" i="3"/>
  <c r="R53" i="3"/>
  <c r="Q54" i="3"/>
  <c r="R54" i="3"/>
  <c r="Q55" i="3"/>
  <c r="R55" i="3"/>
  <c r="Q56" i="3"/>
  <c r="R56" i="3"/>
  <c r="Q57" i="3"/>
  <c r="R57" i="3"/>
  <c r="Q58" i="3"/>
  <c r="R58" i="3"/>
  <c r="Q59" i="3"/>
  <c r="R59" i="3"/>
  <c r="Q60" i="3"/>
  <c r="R60" i="3"/>
  <c r="Q61" i="3"/>
  <c r="R61" i="3"/>
  <c r="Q62" i="3"/>
  <c r="R62" i="3"/>
  <c r="Q63" i="3"/>
  <c r="R63" i="3"/>
  <c r="Q64" i="3"/>
  <c r="R64" i="3"/>
  <c r="Q65" i="3"/>
  <c r="R65" i="3"/>
  <c r="Q66" i="3"/>
  <c r="R66" i="3"/>
  <c r="Q67" i="3"/>
  <c r="R67" i="3"/>
  <c r="Q68" i="3"/>
  <c r="R68" i="3"/>
  <c r="Q69" i="3"/>
  <c r="R69" i="3"/>
  <c r="Q70" i="3"/>
  <c r="R70" i="3"/>
  <c r="Q71" i="3"/>
  <c r="R71" i="3"/>
  <c r="Q72" i="3"/>
  <c r="R72" i="3"/>
  <c r="Q73" i="3"/>
  <c r="R73" i="3"/>
  <c r="Q74" i="3"/>
  <c r="R74" i="3"/>
  <c r="Q75" i="3"/>
  <c r="R75" i="3"/>
  <c r="Q76" i="3"/>
  <c r="R76" i="3"/>
  <c r="Q78" i="3"/>
  <c r="R78" i="3"/>
  <c r="Q80" i="3"/>
  <c r="R80" i="3"/>
  <c r="Q81" i="3"/>
  <c r="R81" i="3"/>
  <c r="Q82" i="3"/>
  <c r="R82" i="3"/>
  <c r="Q83" i="3"/>
  <c r="R83" i="3"/>
  <c r="Q84" i="3"/>
  <c r="R84" i="3"/>
  <c r="Q85" i="3"/>
  <c r="R85" i="3"/>
  <c r="Q86" i="3"/>
  <c r="R86" i="3"/>
  <c r="Q87" i="3"/>
  <c r="R87" i="3"/>
  <c r="Q88" i="3"/>
  <c r="R88" i="3"/>
  <c r="Q89" i="3"/>
  <c r="R89" i="3"/>
  <c r="Q90" i="3"/>
  <c r="R90" i="3"/>
  <c r="Q91" i="3"/>
  <c r="R91" i="3"/>
  <c r="Q93" i="3"/>
  <c r="R93" i="3"/>
  <c r="Q94" i="3"/>
  <c r="R94" i="3"/>
  <c r="Q95" i="3"/>
  <c r="R95" i="3"/>
  <c r="Q96" i="3"/>
  <c r="R96" i="3"/>
  <c r="Q97" i="3"/>
  <c r="R97" i="3"/>
  <c r="Q98" i="3"/>
  <c r="R98" i="3"/>
  <c r="Q99" i="3"/>
  <c r="R99" i="3"/>
  <c r="Q100" i="3"/>
  <c r="R100" i="3"/>
  <c r="Q101" i="3"/>
  <c r="R101" i="3"/>
  <c r="Q102" i="3"/>
  <c r="R102" i="3"/>
  <c r="Q103" i="3"/>
  <c r="R103" i="3"/>
  <c r="Q104" i="3"/>
  <c r="R104" i="3"/>
  <c r="Q105" i="3"/>
  <c r="R105" i="3"/>
  <c r="Q106" i="3"/>
  <c r="R106" i="3"/>
  <c r="Q107" i="3"/>
  <c r="R107" i="3"/>
  <c r="Q108" i="3"/>
  <c r="R108" i="3"/>
  <c r="Q109" i="3"/>
  <c r="R109" i="3"/>
  <c r="Q110" i="3"/>
  <c r="R110" i="3"/>
  <c r="Q111" i="3"/>
  <c r="R111" i="3"/>
  <c r="Q112" i="3"/>
  <c r="R112" i="3"/>
  <c r="Q113" i="3"/>
  <c r="R113" i="3"/>
  <c r="Q114" i="3"/>
  <c r="R114" i="3"/>
  <c r="Q115" i="3"/>
  <c r="R115" i="3"/>
  <c r="Q116" i="3"/>
  <c r="R116" i="3"/>
  <c r="Q117" i="3"/>
  <c r="R117" i="3"/>
  <c r="Q118" i="3"/>
  <c r="R118" i="3"/>
  <c r="Q119" i="3"/>
  <c r="R119" i="3"/>
  <c r="Q120" i="3"/>
  <c r="R120" i="3"/>
  <c r="Q121" i="3"/>
  <c r="R121" i="3"/>
  <c r="Q122" i="3"/>
  <c r="R122" i="3"/>
  <c r="Q123" i="3"/>
  <c r="R123" i="3"/>
  <c r="Q124" i="3"/>
  <c r="R124" i="3"/>
  <c r="Q125" i="3"/>
  <c r="R125" i="3"/>
  <c r="Q126" i="3"/>
  <c r="R126" i="3"/>
  <c r="Q127" i="3"/>
  <c r="R127" i="3"/>
  <c r="Q128" i="3"/>
  <c r="R128" i="3"/>
  <c r="Q129" i="3"/>
  <c r="R129" i="3"/>
  <c r="Q130" i="3"/>
  <c r="R130" i="3"/>
  <c r="Q131" i="3"/>
  <c r="R131" i="3"/>
  <c r="Q132" i="3"/>
  <c r="R132" i="3"/>
  <c r="Q133" i="3"/>
  <c r="R133" i="3"/>
  <c r="Q134" i="3"/>
  <c r="R134" i="3"/>
  <c r="Q135" i="3"/>
  <c r="R135" i="3"/>
  <c r="Q136" i="3"/>
  <c r="R136" i="3"/>
  <c r="Q137" i="3"/>
  <c r="R137" i="3"/>
  <c r="Q138" i="3"/>
  <c r="R138" i="3"/>
  <c r="Q139" i="3"/>
  <c r="R139" i="3"/>
  <c r="Q140" i="3"/>
  <c r="R140" i="3"/>
  <c r="Q142" i="3"/>
  <c r="R142" i="3"/>
  <c r="Q143" i="3"/>
  <c r="R143" i="3"/>
  <c r="Q144" i="3"/>
  <c r="R144" i="3"/>
  <c r="Q145" i="3"/>
  <c r="R145" i="3"/>
  <c r="Q146" i="3"/>
  <c r="R146" i="3"/>
  <c r="Q147" i="3"/>
  <c r="R147" i="3"/>
  <c r="Q148" i="3"/>
  <c r="R148" i="3"/>
  <c r="Q149" i="3"/>
  <c r="R149" i="3"/>
  <c r="Q150" i="3"/>
  <c r="R150" i="3"/>
  <c r="Q151" i="3"/>
  <c r="R151" i="3"/>
  <c r="Q152" i="3"/>
  <c r="R152" i="3"/>
  <c r="Q153" i="3"/>
  <c r="R153" i="3"/>
  <c r="Q154" i="3"/>
  <c r="R154" i="3"/>
  <c r="Q155" i="3"/>
  <c r="R155" i="3"/>
  <c r="Q156" i="3"/>
  <c r="R156" i="3"/>
  <c r="Q157" i="3"/>
  <c r="R157" i="3"/>
  <c r="Q158" i="3"/>
  <c r="R158" i="3"/>
  <c r="Q159" i="3"/>
  <c r="R159" i="3"/>
  <c r="Q161" i="3"/>
  <c r="R161" i="3"/>
  <c r="Q162" i="3"/>
  <c r="R162" i="3"/>
  <c r="Q163" i="3"/>
  <c r="R163" i="3"/>
  <c r="Q164" i="3"/>
  <c r="R164" i="3"/>
  <c r="Q165" i="3"/>
  <c r="R165" i="3"/>
  <c r="Q166" i="3"/>
  <c r="R166" i="3"/>
  <c r="Q167" i="3"/>
  <c r="R167" i="3"/>
  <c r="Q168" i="3"/>
  <c r="R168" i="3"/>
  <c r="Q169" i="3"/>
  <c r="R169" i="3"/>
  <c r="Q170" i="3"/>
  <c r="R170" i="3"/>
  <c r="Q171" i="3"/>
  <c r="R171" i="3"/>
  <c r="Q172" i="3"/>
  <c r="R172" i="3"/>
  <c r="Q173" i="3"/>
  <c r="R173" i="3"/>
  <c r="Q174" i="3"/>
  <c r="R174" i="3"/>
  <c r="Q176" i="3"/>
  <c r="R176" i="3"/>
  <c r="Q177" i="3"/>
  <c r="R177" i="3"/>
  <c r="Q178" i="3"/>
  <c r="R178" i="3"/>
  <c r="Q180" i="3"/>
  <c r="R180" i="3"/>
  <c r="Q181" i="3"/>
  <c r="R181" i="3"/>
  <c r="Q183" i="3"/>
  <c r="R183" i="3"/>
  <c r="Q184" i="3"/>
  <c r="R184" i="3"/>
  <c r="Q186" i="3"/>
  <c r="R186" i="3"/>
  <c r="Q187" i="3"/>
  <c r="R187" i="3"/>
  <c r="Q188" i="3"/>
  <c r="R188" i="3"/>
  <c r="Q189" i="3"/>
  <c r="R189" i="3"/>
  <c r="Q190" i="3"/>
  <c r="R190" i="3"/>
  <c r="Q191" i="3"/>
  <c r="R191" i="3"/>
  <c r="Q193" i="3"/>
  <c r="R193" i="3"/>
  <c r="Q194" i="3"/>
  <c r="R194" i="3"/>
  <c r="Q195" i="3"/>
  <c r="R195" i="3"/>
  <c r="Q196" i="3"/>
  <c r="R196" i="3"/>
  <c r="Q197" i="3"/>
  <c r="R197" i="3"/>
  <c r="Q198" i="3"/>
  <c r="R198" i="3"/>
  <c r="Q199" i="3"/>
  <c r="R199" i="3"/>
  <c r="Q200" i="3"/>
  <c r="R200" i="3"/>
  <c r="Q201" i="3"/>
  <c r="R201" i="3"/>
  <c r="Q202" i="3"/>
  <c r="R202" i="3"/>
  <c r="Q203" i="3"/>
  <c r="R203" i="3"/>
  <c r="Q204" i="3"/>
  <c r="R204" i="3"/>
  <c r="Q205" i="3"/>
  <c r="R205" i="3"/>
  <c r="Q206" i="3"/>
  <c r="R206" i="3"/>
  <c r="Q208" i="3"/>
  <c r="R208" i="3"/>
  <c r="Q209" i="3"/>
  <c r="R209" i="3"/>
  <c r="Q210" i="3"/>
  <c r="R210" i="3"/>
  <c r="Q211" i="3"/>
  <c r="R211" i="3"/>
  <c r="Q212" i="3"/>
  <c r="R212" i="3"/>
  <c r="Q213" i="3"/>
  <c r="R213" i="3"/>
  <c r="Q214" i="3"/>
  <c r="R214" i="3"/>
  <c r="Q215" i="3"/>
  <c r="R215" i="3"/>
  <c r="Q216" i="3"/>
  <c r="R216" i="3"/>
  <c r="Q217" i="3"/>
  <c r="R217" i="3"/>
  <c r="Q218" i="3"/>
  <c r="R218" i="3"/>
  <c r="Q220" i="3"/>
  <c r="R220" i="3"/>
  <c r="Q222" i="3"/>
  <c r="R222" i="3"/>
  <c r="Q223" i="3"/>
  <c r="R223" i="3"/>
  <c r="Q224" i="3"/>
  <c r="R224" i="3"/>
  <c r="Q225" i="3"/>
  <c r="R225" i="3"/>
  <c r="Q227" i="3"/>
  <c r="R227" i="3"/>
  <c r="Q228" i="3"/>
  <c r="R228" i="3"/>
  <c r="Q229" i="3"/>
  <c r="R229" i="3"/>
  <c r="Q230" i="3"/>
  <c r="R230" i="3"/>
  <c r="Q231" i="3"/>
  <c r="R231" i="3"/>
  <c r="Q233" i="3"/>
  <c r="R233" i="3"/>
  <c r="Q234" i="3"/>
  <c r="R234" i="3"/>
  <c r="Q235" i="3"/>
  <c r="R235" i="3"/>
  <c r="Q236" i="3"/>
  <c r="R236" i="3"/>
  <c r="Q237" i="3"/>
  <c r="R237" i="3"/>
  <c r="Q238" i="3"/>
  <c r="R238" i="3"/>
  <c r="Q239" i="3"/>
  <c r="R239" i="3"/>
  <c r="Q240" i="3"/>
  <c r="R240" i="3"/>
  <c r="Q241" i="3"/>
  <c r="R241" i="3"/>
  <c r="Q242" i="3"/>
  <c r="R242" i="3"/>
  <c r="Q243" i="3"/>
  <c r="R243" i="3"/>
  <c r="Q244" i="3"/>
  <c r="R244" i="3"/>
  <c r="Q245" i="3"/>
  <c r="R245" i="3"/>
  <c r="Q246" i="3"/>
  <c r="R246" i="3"/>
  <c r="Q247" i="3"/>
  <c r="R247" i="3"/>
  <c r="Q248" i="3"/>
  <c r="R248" i="3"/>
  <c r="Q249" i="3"/>
  <c r="R249" i="3"/>
  <c r="Q251" i="3"/>
  <c r="R251" i="3"/>
  <c r="Q253" i="3"/>
  <c r="R253" i="3"/>
  <c r="Q254" i="3"/>
  <c r="R254" i="3"/>
  <c r="Q255" i="3"/>
  <c r="R255" i="3"/>
  <c r="Q256" i="3"/>
  <c r="R256" i="3"/>
  <c r="Q257" i="3"/>
  <c r="R257" i="3"/>
  <c r="Q258" i="3"/>
  <c r="R258" i="3"/>
  <c r="Q259" i="3"/>
  <c r="R259" i="3"/>
  <c r="Q260" i="3"/>
  <c r="R260" i="3"/>
  <c r="Q261" i="3"/>
  <c r="R261" i="3"/>
  <c r="Q262" i="3"/>
  <c r="R262" i="3"/>
  <c r="Q263" i="3"/>
  <c r="R263" i="3"/>
  <c r="Q264" i="3"/>
  <c r="R264" i="3"/>
  <c r="Q265" i="3"/>
  <c r="R265" i="3"/>
  <c r="Q266" i="3"/>
  <c r="R266" i="3"/>
  <c r="Q267" i="3"/>
  <c r="R267" i="3"/>
  <c r="Q268" i="3"/>
  <c r="R268" i="3"/>
  <c r="Q270" i="3"/>
  <c r="R270" i="3"/>
  <c r="Q272" i="3"/>
  <c r="R272" i="3"/>
  <c r="Q273" i="3"/>
  <c r="R273" i="3"/>
  <c r="Q274" i="3"/>
  <c r="R274" i="3"/>
  <c r="Q275" i="3"/>
  <c r="R275" i="3"/>
  <c r="R2" i="3"/>
  <c r="Q2" i="3"/>
  <c r="H1006" i="4"/>
  <c r="G1006" i="4"/>
  <c r="H1005" i="4"/>
  <c r="G1005" i="4"/>
  <c r="H1004" i="4"/>
  <c r="G1004" i="4"/>
  <c r="H1003" i="4"/>
  <c r="G1003" i="4"/>
  <c r="H1002" i="4"/>
  <c r="G1002" i="4"/>
  <c r="H1001" i="4"/>
  <c r="G1001" i="4"/>
  <c r="H1000" i="4"/>
  <c r="G1000" i="4"/>
  <c r="H999" i="4"/>
  <c r="G999" i="4"/>
  <c r="H998" i="4"/>
  <c r="G998" i="4"/>
  <c r="H997" i="4"/>
  <c r="G997" i="4"/>
  <c r="H995" i="4"/>
  <c r="G995" i="4"/>
  <c r="H994" i="4"/>
  <c r="G994" i="4"/>
  <c r="H996" i="4"/>
  <c r="G996" i="4"/>
  <c r="H992" i="4"/>
  <c r="G992" i="4"/>
  <c r="H989" i="4"/>
  <c r="G989" i="4"/>
  <c r="H993" i="4"/>
  <c r="G993" i="4"/>
  <c r="H991" i="4"/>
  <c r="G991" i="4"/>
  <c r="H990" i="4"/>
  <c r="G990" i="4"/>
  <c r="H987" i="4"/>
  <c r="G987" i="4"/>
  <c r="H988" i="4"/>
  <c r="G988" i="4"/>
  <c r="H986" i="4"/>
  <c r="G986" i="4"/>
  <c r="H984" i="4"/>
  <c r="G984" i="4"/>
  <c r="H985" i="4"/>
  <c r="G985" i="4"/>
  <c r="H983" i="4"/>
  <c r="G983" i="4"/>
  <c r="H981" i="4"/>
  <c r="G981" i="4"/>
  <c r="H980" i="4"/>
  <c r="G980" i="4"/>
  <c r="H982" i="4"/>
  <c r="G982" i="4"/>
  <c r="H978" i="4"/>
  <c r="G978" i="4"/>
  <c r="H977" i="4"/>
  <c r="G977" i="4"/>
  <c r="H979" i="4"/>
  <c r="G979" i="4"/>
  <c r="H975" i="4"/>
  <c r="G975" i="4"/>
  <c r="H974" i="4"/>
  <c r="G974" i="4"/>
  <c r="H976" i="4"/>
  <c r="G976" i="4"/>
  <c r="H972" i="4"/>
  <c r="G972" i="4"/>
  <c r="H973" i="4"/>
  <c r="G973" i="4"/>
  <c r="H971" i="4"/>
  <c r="G971" i="4"/>
  <c r="H969" i="4"/>
  <c r="G969" i="4"/>
  <c r="H970" i="4"/>
  <c r="G970" i="4"/>
  <c r="H968" i="4"/>
  <c r="G968" i="4"/>
  <c r="H966" i="4"/>
  <c r="G966" i="4"/>
  <c r="H965" i="4"/>
  <c r="G965" i="4"/>
  <c r="H967" i="4"/>
  <c r="G967" i="4"/>
  <c r="H963" i="4"/>
  <c r="G963" i="4"/>
  <c r="H962" i="4"/>
  <c r="G962" i="4"/>
  <c r="H964" i="4"/>
  <c r="G964" i="4"/>
  <c r="H960" i="4"/>
  <c r="G960" i="4"/>
  <c r="H961" i="4"/>
  <c r="G961" i="4"/>
  <c r="H959" i="4"/>
  <c r="G959" i="4"/>
  <c r="H957" i="4"/>
  <c r="G957" i="4"/>
  <c r="H958" i="4"/>
  <c r="G958" i="4"/>
  <c r="H956" i="4"/>
  <c r="G956" i="4"/>
  <c r="H954" i="4"/>
  <c r="G954" i="4"/>
  <c r="H953" i="4"/>
  <c r="G953" i="4"/>
  <c r="H955" i="4"/>
  <c r="G955" i="4"/>
  <c r="H951" i="4"/>
  <c r="G951" i="4"/>
  <c r="H950" i="4"/>
  <c r="G950" i="4"/>
  <c r="H952" i="4"/>
  <c r="G952" i="4"/>
  <c r="H948" i="4"/>
  <c r="G948" i="4"/>
  <c r="H949" i="4"/>
  <c r="G949" i="4"/>
  <c r="H947" i="4"/>
  <c r="G947" i="4"/>
  <c r="H945" i="4"/>
  <c r="G945" i="4"/>
  <c r="H946" i="4"/>
  <c r="G946" i="4"/>
  <c r="H944" i="4"/>
  <c r="G944" i="4"/>
  <c r="H942" i="4"/>
  <c r="G942" i="4"/>
  <c r="H943" i="4"/>
  <c r="G943" i="4"/>
  <c r="H941" i="4"/>
  <c r="G941" i="4"/>
  <c r="H939" i="4"/>
  <c r="G939" i="4"/>
  <c r="H938" i="4"/>
  <c r="G938" i="4"/>
  <c r="H940" i="4"/>
  <c r="G940" i="4"/>
  <c r="H937" i="4"/>
  <c r="G937" i="4"/>
  <c r="H935" i="4"/>
  <c r="G935" i="4"/>
  <c r="H936" i="4"/>
  <c r="G936" i="4"/>
  <c r="H933" i="4"/>
  <c r="G933" i="4"/>
  <c r="H931" i="4"/>
  <c r="G931" i="4"/>
  <c r="H934" i="4"/>
  <c r="G934" i="4"/>
  <c r="H932" i="4"/>
  <c r="G932" i="4"/>
  <c r="H929" i="4"/>
  <c r="G929" i="4"/>
  <c r="H930" i="4"/>
  <c r="G930" i="4"/>
  <c r="H927" i="4"/>
  <c r="G927" i="4"/>
  <c r="H928" i="4"/>
  <c r="G928" i="4"/>
  <c r="H926" i="4"/>
  <c r="G926" i="4"/>
  <c r="H925" i="4"/>
  <c r="G925" i="4"/>
  <c r="H923" i="4"/>
  <c r="G923" i="4"/>
  <c r="H921" i="4"/>
  <c r="G921" i="4"/>
  <c r="H924" i="4"/>
  <c r="G924" i="4"/>
  <c r="H922" i="4"/>
  <c r="G922" i="4"/>
  <c r="H920" i="4"/>
  <c r="G920" i="4"/>
  <c r="H919" i="4"/>
  <c r="G919" i="4"/>
  <c r="H917" i="4"/>
  <c r="G917" i="4"/>
  <c r="H918" i="4"/>
  <c r="G918" i="4"/>
  <c r="H916" i="4"/>
  <c r="G916" i="4"/>
  <c r="H914" i="4"/>
  <c r="G914" i="4"/>
  <c r="H915" i="4"/>
  <c r="G915" i="4"/>
  <c r="H913" i="4"/>
  <c r="G913" i="4"/>
  <c r="H912" i="4"/>
  <c r="G912" i="4"/>
  <c r="H910" i="4"/>
  <c r="G910" i="4"/>
  <c r="H911" i="4"/>
  <c r="G911" i="4"/>
  <c r="H909" i="4"/>
  <c r="G909" i="4"/>
  <c r="H908" i="4"/>
  <c r="G908" i="4"/>
  <c r="H906" i="4"/>
  <c r="G906" i="4"/>
  <c r="H905" i="4"/>
  <c r="G905" i="4"/>
  <c r="H907" i="4"/>
  <c r="G907" i="4"/>
  <c r="H903" i="4"/>
  <c r="G903" i="4"/>
  <c r="H902" i="4"/>
  <c r="G902" i="4"/>
  <c r="H904" i="4"/>
  <c r="G904" i="4"/>
  <c r="H900" i="4"/>
  <c r="G900" i="4"/>
  <c r="H901" i="4"/>
  <c r="G901" i="4"/>
  <c r="H899" i="4"/>
  <c r="G899" i="4"/>
  <c r="H897" i="4"/>
  <c r="G897" i="4"/>
  <c r="H898" i="4"/>
  <c r="G898" i="4"/>
  <c r="H896" i="4"/>
  <c r="G896" i="4"/>
  <c r="H894" i="4"/>
  <c r="G894" i="4"/>
  <c r="H893" i="4"/>
  <c r="G893" i="4"/>
  <c r="H895" i="4"/>
  <c r="G895" i="4"/>
  <c r="H891" i="4"/>
  <c r="G891" i="4"/>
  <c r="H890" i="4"/>
  <c r="G890" i="4"/>
  <c r="H892" i="4"/>
  <c r="G892" i="4"/>
  <c r="H888" i="4"/>
  <c r="G888" i="4"/>
  <c r="H889" i="4"/>
  <c r="G889" i="4"/>
  <c r="H887" i="4"/>
  <c r="G887" i="4"/>
  <c r="H885" i="4"/>
  <c r="G885" i="4"/>
  <c r="H886" i="4"/>
  <c r="G886" i="4"/>
  <c r="H884" i="4"/>
  <c r="G884" i="4"/>
  <c r="H882" i="4"/>
  <c r="G882" i="4"/>
  <c r="H881" i="4"/>
  <c r="G881" i="4"/>
  <c r="H883" i="4"/>
  <c r="G883" i="4"/>
  <c r="H879" i="4"/>
  <c r="G879" i="4"/>
  <c r="H878" i="4"/>
  <c r="G878" i="4"/>
  <c r="H880" i="4"/>
  <c r="G880" i="4"/>
  <c r="H876" i="4"/>
  <c r="G876" i="4"/>
  <c r="H877" i="4"/>
  <c r="G877" i="4"/>
  <c r="H875" i="4"/>
  <c r="G875" i="4"/>
  <c r="H873" i="4"/>
  <c r="G873" i="4"/>
  <c r="H874" i="4"/>
  <c r="G874" i="4"/>
  <c r="H872" i="4"/>
  <c r="G872" i="4"/>
  <c r="H870" i="4"/>
  <c r="G870" i="4"/>
  <c r="H869" i="4"/>
  <c r="G869" i="4"/>
  <c r="H871" i="4"/>
  <c r="G871" i="4"/>
  <c r="H867" i="4"/>
  <c r="G867" i="4"/>
  <c r="H868" i="4"/>
  <c r="G868" i="4"/>
  <c r="H866" i="4"/>
  <c r="G866" i="4"/>
  <c r="H864" i="4"/>
  <c r="G864" i="4"/>
  <c r="H865" i="4"/>
  <c r="G865" i="4"/>
  <c r="H863" i="4"/>
  <c r="G863" i="4"/>
  <c r="H862" i="4"/>
  <c r="G862" i="4"/>
  <c r="H860" i="4"/>
  <c r="G860" i="4"/>
  <c r="H858" i="4"/>
  <c r="G858" i="4"/>
  <c r="H861" i="4"/>
  <c r="G861" i="4"/>
  <c r="H859" i="4"/>
  <c r="G859" i="4"/>
  <c r="H857" i="4"/>
  <c r="G857" i="4"/>
  <c r="H856" i="4"/>
  <c r="G856" i="4"/>
  <c r="H855" i="4"/>
  <c r="G855" i="4"/>
  <c r="H854" i="4"/>
  <c r="G854" i="4"/>
  <c r="H853" i="4"/>
  <c r="G853" i="4"/>
  <c r="H852" i="4"/>
  <c r="G852" i="4"/>
  <c r="H850" i="4"/>
  <c r="G850" i="4"/>
  <c r="H849" i="4"/>
  <c r="G849" i="4"/>
  <c r="H851" i="4"/>
  <c r="G851" i="4"/>
  <c r="H847" i="4"/>
  <c r="G847" i="4"/>
  <c r="H844" i="4"/>
  <c r="G844" i="4"/>
  <c r="H848" i="4"/>
  <c r="G848" i="4"/>
  <c r="H846" i="4"/>
  <c r="G846" i="4"/>
  <c r="H845" i="4"/>
  <c r="G845" i="4"/>
  <c r="H842" i="4"/>
  <c r="G842" i="4"/>
  <c r="H843" i="4"/>
  <c r="G843" i="4"/>
  <c r="H841" i="4"/>
  <c r="G841" i="4"/>
  <c r="H839" i="4"/>
  <c r="G839" i="4"/>
  <c r="H840" i="4"/>
  <c r="G840" i="4"/>
  <c r="H838" i="4"/>
  <c r="G838" i="4"/>
  <c r="H836" i="4"/>
  <c r="G836" i="4"/>
  <c r="H835" i="4"/>
  <c r="G835" i="4"/>
  <c r="H837" i="4"/>
  <c r="G837" i="4"/>
  <c r="H833" i="4"/>
  <c r="G833" i="4"/>
  <c r="H832" i="4"/>
  <c r="G832" i="4"/>
  <c r="H834" i="4"/>
  <c r="G834" i="4"/>
  <c r="H830" i="4"/>
  <c r="G830" i="4"/>
  <c r="H829" i="4"/>
  <c r="G829" i="4"/>
  <c r="H831" i="4"/>
  <c r="G831" i="4"/>
  <c r="H827" i="4"/>
  <c r="G827" i="4"/>
  <c r="H828" i="4"/>
  <c r="G828" i="4"/>
  <c r="H826" i="4"/>
  <c r="G826" i="4"/>
  <c r="H824" i="4"/>
  <c r="G824" i="4"/>
  <c r="H825" i="4"/>
  <c r="G825" i="4"/>
  <c r="H823" i="4"/>
  <c r="G823" i="4"/>
  <c r="H821" i="4"/>
  <c r="G821" i="4"/>
  <c r="H820" i="4"/>
  <c r="G820" i="4"/>
  <c r="H822" i="4"/>
  <c r="G822" i="4"/>
  <c r="H818" i="4"/>
  <c r="G818" i="4"/>
  <c r="H817" i="4"/>
  <c r="G817" i="4"/>
  <c r="H819" i="4"/>
  <c r="G819" i="4"/>
  <c r="H815" i="4"/>
  <c r="G815" i="4"/>
  <c r="H816" i="4"/>
  <c r="G816" i="4"/>
  <c r="H814" i="4"/>
  <c r="G814" i="4"/>
  <c r="H812" i="4"/>
  <c r="G812" i="4"/>
  <c r="H813" i="4"/>
  <c r="G813" i="4"/>
  <c r="H811" i="4"/>
  <c r="G811" i="4"/>
  <c r="H809" i="4"/>
  <c r="G809" i="4"/>
  <c r="H808" i="4"/>
  <c r="G808" i="4"/>
  <c r="H810" i="4"/>
  <c r="G810" i="4"/>
  <c r="H806" i="4"/>
  <c r="G806" i="4"/>
  <c r="H805" i="4"/>
  <c r="G805" i="4"/>
  <c r="H807" i="4"/>
  <c r="G807" i="4"/>
  <c r="H803" i="4"/>
  <c r="G803" i="4"/>
  <c r="H804" i="4"/>
  <c r="G804" i="4"/>
  <c r="H802" i="4"/>
  <c r="G802" i="4"/>
  <c r="H800" i="4"/>
  <c r="G800" i="4"/>
  <c r="H801" i="4"/>
  <c r="G801" i="4"/>
  <c r="H799" i="4"/>
  <c r="G799" i="4"/>
  <c r="H797" i="4"/>
  <c r="G797" i="4"/>
  <c r="H798" i="4"/>
  <c r="G798" i="4"/>
  <c r="H796" i="4"/>
  <c r="G796" i="4"/>
  <c r="H794" i="4"/>
  <c r="G794" i="4"/>
  <c r="H793" i="4"/>
  <c r="G793" i="4"/>
  <c r="H795" i="4"/>
  <c r="G795" i="4"/>
  <c r="H792" i="4"/>
  <c r="G792" i="4"/>
  <c r="H790" i="4"/>
  <c r="G790" i="4"/>
  <c r="H791" i="4"/>
  <c r="G791" i="4"/>
  <c r="H788" i="4"/>
  <c r="G788" i="4"/>
  <c r="H786" i="4"/>
  <c r="G786" i="4"/>
  <c r="H789" i="4"/>
  <c r="G789" i="4"/>
  <c r="H787" i="4"/>
  <c r="G787" i="4"/>
  <c r="H784" i="4"/>
  <c r="G784" i="4"/>
  <c r="H785" i="4"/>
  <c r="G785" i="4"/>
  <c r="H782" i="4"/>
  <c r="G782" i="4"/>
  <c r="H783" i="4"/>
  <c r="G783" i="4"/>
  <c r="H781" i="4"/>
  <c r="G781" i="4"/>
  <c r="H780" i="4"/>
  <c r="G780" i="4"/>
  <c r="H779" i="4"/>
  <c r="G779" i="4"/>
  <c r="H778" i="4"/>
  <c r="G778" i="4"/>
  <c r="H776" i="4"/>
  <c r="G776" i="4"/>
  <c r="H774" i="4"/>
  <c r="G774" i="4"/>
  <c r="H777" i="4"/>
  <c r="G777" i="4"/>
  <c r="H775" i="4"/>
  <c r="G775" i="4"/>
  <c r="H773" i="4"/>
  <c r="G773" i="4"/>
  <c r="H772" i="4"/>
  <c r="G772" i="4"/>
  <c r="H768" i="4"/>
  <c r="G768" i="4"/>
  <c r="H770" i="4"/>
  <c r="G770" i="4"/>
  <c r="H771" i="4"/>
  <c r="G771" i="4"/>
  <c r="H769" i="4"/>
  <c r="G769" i="4"/>
  <c r="H766" i="4"/>
  <c r="G766" i="4"/>
  <c r="H767" i="4"/>
  <c r="G767" i="4"/>
  <c r="H765" i="4"/>
  <c r="G765" i="4"/>
  <c r="H764" i="4"/>
  <c r="G764" i="4"/>
  <c r="H762" i="4"/>
  <c r="G762" i="4"/>
  <c r="H763" i="4"/>
  <c r="G763" i="4"/>
  <c r="H761" i="4"/>
  <c r="G761" i="4"/>
  <c r="H760" i="4"/>
  <c r="G760" i="4"/>
  <c r="H758" i="4"/>
  <c r="G758" i="4"/>
  <c r="H757" i="4"/>
  <c r="G757" i="4"/>
  <c r="H759" i="4"/>
  <c r="G759" i="4"/>
  <c r="H755" i="4"/>
  <c r="G755" i="4"/>
  <c r="H754" i="4"/>
  <c r="G754" i="4"/>
  <c r="H756" i="4"/>
  <c r="G756" i="4"/>
  <c r="H752" i="4"/>
  <c r="G752" i="4"/>
  <c r="H753" i="4"/>
  <c r="G753" i="4"/>
  <c r="H751" i="4"/>
  <c r="G751" i="4"/>
  <c r="H749" i="4"/>
  <c r="G749" i="4"/>
  <c r="H750" i="4"/>
  <c r="G750" i="4"/>
  <c r="H748" i="4"/>
  <c r="G748" i="4"/>
  <c r="H746" i="4"/>
  <c r="G746" i="4"/>
  <c r="H745" i="4"/>
  <c r="G745" i="4"/>
  <c r="H747" i="4"/>
  <c r="G747" i="4"/>
  <c r="H743" i="4"/>
  <c r="G743" i="4"/>
  <c r="H742" i="4"/>
  <c r="G742" i="4"/>
  <c r="H744" i="4"/>
  <c r="G744" i="4"/>
  <c r="H740" i="4"/>
  <c r="G740" i="4"/>
  <c r="H741" i="4"/>
  <c r="G741" i="4"/>
  <c r="H739" i="4"/>
  <c r="G739" i="4"/>
  <c r="H737" i="4"/>
  <c r="G737" i="4"/>
  <c r="H738" i="4"/>
  <c r="G738" i="4"/>
  <c r="H736" i="4"/>
  <c r="G736" i="4"/>
  <c r="H734" i="4"/>
  <c r="G734" i="4"/>
  <c r="H733" i="4"/>
  <c r="G733" i="4"/>
  <c r="H735" i="4"/>
  <c r="G735" i="4"/>
  <c r="H731" i="4"/>
  <c r="G731" i="4"/>
  <c r="H730" i="4"/>
  <c r="G730" i="4"/>
  <c r="H732" i="4"/>
  <c r="G732" i="4"/>
  <c r="H728" i="4"/>
  <c r="G728" i="4"/>
  <c r="H729" i="4"/>
  <c r="G729" i="4"/>
  <c r="H727" i="4"/>
  <c r="G727" i="4"/>
  <c r="H725" i="4"/>
  <c r="G725" i="4"/>
  <c r="H726" i="4"/>
  <c r="G726" i="4"/>
  <c r="H724" i="4"/>
  <c r="G724" i="4"/>
  <c r="H722" i="4"/>
  <c r="G722" i="4"/>
  <c r="H721" i="4"/>
  <c r="G721" i="4"/>
  <c r="H723" i="4"/>
  <c r="G723" i="4"/>
  <c r="H719" i="4"/>
  <c r="G719" i="4"/>
  <c r="H720" i="4"/>
  <c r="G720" i="4"/>
  <c r="H718" i="4"/>
  <c r="G718" i="4"/>
  <c r="H716" i="4"/>
  <c r="G716" i="4"/>
  <c r="H717" i="4"/>
  <c r="G717" i="4"/>
  <c r="H715" i="4"/>
  <c r="G715" i="4"/>
  <c r="H714" i="4"/>
  <c r="G714" i="4"/>
  <c r="H712" i="4"/>
  <c r="G712" i="4"/>
  <c r="H710" i="4"/>
  <c r="G710" i="4"/>
  <c r="H713" i="4"/>
  <c r="G713" i="4"/>
  <c r="H711" i="4"/>
  <c r="G711" i="4"/>
  <c r="H709" i="4"/>
  <c r="G709" i="4"/>
  <c r="H708" i="4"/>
  <c r="G708" i="4"/>
  <c r="H707" i="4"/>
  <c r="G707" i="4"/>
  <c r="H706" i="4"/>
  <c r="G706" i="4"/>
  <c r="H705" i="4"/>
  <c r="G705" i="4"/>
  <c r="H704" i="4"/>
  <c r="G704" i="4"/>
  <c r="H702" i="4"/>
  <c r="G702" i="4"/>
  <c r="H701" i="4"/>
  <c r="G701" i="4"/>
  <c r="H703" i="4"/>
  <c r="G703" i="4"/>
  <c r="H699" i="4"/>
  <c r="G699" i="4"/>
  <c r="H696" i="4"/>
  <c r="G696" i="4"/>
  <c r="H700" i="4"/>
  <c r="G700" i="4"/>
  <c r="H698" i="4"/>
  <c r="G698" i="4"/>
  <c r="H697" i="4"/>
  <c r="G697" i="4"/>
  <c r="H694" i="4"/>
  <c r="G694" i="4"/>
  <c r="H695" i="4"/>
  <c r="G695" i="4"/>
  <c r="H693" i="4"/>
  <c r="G693" i="4"/>
  <c r="H691" i="4"/>
  <c r="G691" i="4"/>
  <c r="H692" i="4"/>
  <c r="G692" i="4"/>
  <c r="H690" i="4"/>
  <c r="G690" i="4"/>
  <c r="H688" i="4"/>
  <c r="G688" i="4"/>
  <c r="H687" i="4"/>
  <c r="G687" i="4"/>
  <c r="H689" i="4"/>
  <c r="G689" i="4"/>
  <c r="H685" i="4"/>
  <c r="G685" i="4"/>
  <c r="H684" i="4"/>
  <c r="G684" i="4"/>
  <c r="H686" i="4"/>
  <c r="G686" i="4"/>
  <c r="H682" i="4"/>
  <c r="G682" i="4"/>
  <c r="H681" i="4"/>
  <c r="G681" i="4"/>
  <c r="H683" i="4"/>
  <c r="G683" i="4"/>
  <c r="H679" i="4"/>
  <c r="G679" i="4"/>
  <c r="H680" i="4"/>
  <c r="G680" i="4"/>
  <c r="H678" i="4"/>
  <c r="G678" i="4"/>
  <c r="H676" i="4"/>
  <c r="G676" i="4"/>
  <c r="H677" i="4"/>
  <c r="G677" i="4"/>
  <c r="H675" i="4"/>
  <c r="G675" i="4"/>
  <c r="H673" i="4"/>
  <c r="G673" i="4"/>
  <c r="H672" i="4"/>
  <c r="G672" i="4"/>
  <c r="H674" i="4"/>
  <c r="G674" i="4"/>
  <c r="H670" i="4"/>
  <c r="G670" i="4"/>
  <c r="H669" i="4"/>
  <c r="G669" i="4"/>
  <c r="H671" i="4"/>
  <c r="G671" i="4"/>
  <c r="H667" i="4"/>
  <c r="G667" i="4"/>
  <c r="H668" i="4"/>
  <c r="G668" i="4"/>
  <c r="H666" i="4"/>
  <c r="G666" i="4"/>
  <c r="H664" i="4"/>
  <c r="G664" i="4"/>
  <c r="H665" i="4"/>
  <c r="G665" i="4"/>
  <c r="H663" i="4"/>
  <c r="G663" i="4"/>
  <c r="H661" i="4"/>
  <c r="G661" i="4"/>
  <c r="H660" i="4"/>
  <c r="G660" i="4"/>
  <c r="H662" i="4"/>
  <c r="G662" i="4"/>
  <c r="H658" i="4"/>
  <c r="G658" i="4"/>
  <c r="H657" i="4"/>
  <c r="G657" i="4"/>
  <c r="H659" i="4"/>
  <c r="G659" i="4"/>
  <c r="H655" i="4"/>
  <c r="G655" i="4"/>
  <c r="H656" i="4"/>
  <c r="G656" i="4"/>
  <c r="H654" i="4"/>
  <c r="G654" i="4"/>
  <c r="H652" i="4"/>
  <c r="G652" i="4"/>
  <c r="H653" i="4"/>
  <c r="G653" i="4"/>
  <c r="H651" i="4"/>
  <c r="G651" i="4"/>
  <c r="H649" i="4"/>
  <c r="G649" i="4"/>
  <c r="H650" i="4"/>
  <c r="G650" i="4"/>
  <c r="H648" i="4"/>
  <c r="G648" i="4"/>
  <c r="H646" i="4"/>
  <c r="G646" i="4"/>
  <c r="H645" i="4"/>
  <c r="G645" i="4"/>
  <c r="H647" i="4"/>
  <c r="G647" i="4"/>
  <c r="H644" i="4"/>
  <c r="G644" i="4"/>
  <c r="H642" i="4"/>
  <c r="G642" i="4"/>
  <c r="H643" i="4"/>
  <c r="G643" i="4"/>
  <c r="H640" i="4"/>
  <c r="G640" i="4"/>
  <c r="H638" i="4"/>
  <c r="G638" i="4"/>
  <c r="H641" i="4"/>
  <c r="G641" i="4"/>
  <c r="H639" i="4"/>
  <c r="G639" i="4"/>
  <c r="H636" i="4"/>
  <c r="G636" i="4"/>
  <c r="H637" i="4"/>
  <c r="G637" i="4"/>
  <c r="H634" i="4"/>
  <c r="G634" i="4"/>
  <c r="H635" i="4"/>
  <c r="G635" i="4"/>
  <c r="H633" i="4"/>
  <c r="G633" i="4"/>
  <c r="H632" i="4"/>
  <c r="G632" i="4"/>
  <c r="H631" i="4"/>
  <c r="G631" i="4"/>
  <c r="H630" i="4"/>
  <c r="G630" i="4"/>
  <c r="H628" i="4"/>
  <c r="G628" i="4"/>
  <c r="H626" i="4"/>
  <c r="G626" i="4"/>
  <c r="H629" i="4"/>
  <c r="G629" i="4"/>
  <c r="H627" i="4"/>
  <c r="G627" i="4"/>
  <c r="H625" i="4"/>
  <c r="G625" i="4"/>
  <c r="H624" i="4"/>
  <c r="G624" i="4"/>
  <c r="H622" i="4"/>
  <c r="G622" i="4"/>
  <c r="H623" i="4"/>
  <c r="G623" i="4"/>
  <c r="H621" i="4"/>
  <c r="G621" i="4"/>
  <c r="H619" i="4"/>
  <c r="G619" i="4"/>
  <c r="H620" i="4"/>
  <c r="G620" i="4"/>
  <c r="H618" i="4"/>
  <c r="G618" i="4"/>
  <c r="H617" i="4"/>
  <c r="G617" i="4"/>
  <c r="H615" i="4"/>
  <c r="G615" i="4"/>
  <c r="H616" i="4"/>
  <c r="G616" i="4"/>
  <c r="H614" i="4"/>
  <c r="G614" i="4"/>
  <c r="H613" i="4"/>
  <c r="G613" i="4"/>
  <c r="H611" i="4"/>
  <c r="G611" i="4"/>
  <c r="H610" i="4"/>
  <c r="G610" i="4"/>
  <c r="H612" i="4"/>
  <c r="G612" i="4"/>
  <c r="H608" i="4"/>
  <c r="G608" i="4"/>
  <c r="H607" i="4"/>
  <c r="G607" i="4"/>
  <c r="H609" i="4"/>
  <c r="G609" i="4"/>
  <c r="H605" i="4"/>
  <c r="G605" i="4"/>
  <c r="H606" i="4"/>
  <c r="G606" i="4"/>
  <c r="H604" i="4"/>
  <c r="G604" i="4"/>
  <c r="H602" i="4"/>
  <c r="G602" i="4"/>
  <c r="H603" i="4"/>
  <c r="G603" i="4"/>
  <c r="H601" i="4"/>
  <c r="G601" i="4"/>
  <c r="H599" i="4"/>
  <c r="G599" i="4"/>
  <c r="H598" i="4"/>
  <c r="G598" i="4"/>
  <c r="H600" i="4"/>
  <c r="G600" i="4"/>
  <c r="H596" i="4"/>
  <c r="G596" i="4"/>
  <c r="H595" i="4"/>
  <c r="G595" i="4"/>
  <c r="H597" i="4"/>
  <c r="G597" i="4"/>
  <c r="H593" i="4"/>
  <c r="G593" i="4"/>
  <c r="H594" i="4"/>
  <c r="G594" i="4"/>
  <c r="H592" i="4"/>
  <c r="G592" i="4"/>
  <c r="H590" i="4"/>
  <c r="G590" i="4"/>
  <c r="H591" i="4"/>
  <c r="G591" i="4"/>
  <c r="H589" i="4"/>
  <c r="G589" i="4"/>
  <c r="H587" i="4"/>
  <c r="G587" i="4"/>
  <c r="H586" i="4"/>
  <c r="G586" i="4"/>
  <c r="H588" i="4"/>
  <c r="G588" i="4"/>
  <c r="H584" i="4"/>
  <c r="G584" i="4"/>
  <c r="H583" i="4"/>
  <c r="G583" i="4"/>
  <c r="H585" i="4"/>
  <c r="G585" i="4"/>
  <c r="H581" i="4"/>
  <c r="G581" i="4"/>
  <c r="H582" i="4"/>
  <c r="G582" i="4"/>
  <c r="H580" i="4"/>
  <c r="G580" i="4"/>
  <c r="H578" i="4"/>
  <c r="G578" i="4"/>
  <c r="H579" i="4"/>
  <c r="G579" i="4"/>
  <c r="H577" i="4"/>
  <c r="G577" i="4"/>
  <c r="H575" i="4"/>
  <c r="G575" i="4"/>
  <c r="H574" i="4"/>
  <c r="G574" i="4"/>
  <c r="H576" i="4"/>
  <c r="G576" i="4"/>
  <c r="H572" i="4"/>
  <c r="G572" i="4"/>
  <c r="H573" i="4"/>
  <c r="G573" i="4"/>
  <c r="H571" i="4"/>
  <c r="G571" i="4"/>
  <c r="H569" i="4"/>
  <c r="G569" i="4"/>
  <c r="H570" i="4"/>
  <c r="G570" i="4"/>
  <c r="H568" i="4"/>
  <c r="G568" i="4"/>
  <c r="H567" i="4"/>
  <c r="G567" i="4"/>
  <c r="H565" i="4"/>
  <c r="G565" i="4"/>
  <c r="H563" i="4"/>
  <c r="G563" i="4"/>
  <c r="H566" i="4"/>
  <c r="G566" i="4"/>
  <c r="H564" i="4"/>
  <c r="G564" i="4"/>
  <c r="H562" i="4"/>
  <c r="G562" i="4"/>
  <c r="H561" i="4"/>
  <c r="G561" i="4"/>
  <c r="H560" i="4"/>
  <c r="G560" i="4"/>
  <c r="H559" i="4"/>
  <c r="G559" i="4"/>
  <c r="H558" i="4"/>
  <c r="G558" i="4"/>
  <c r="H557" i="4"/>
  <c r="G557" i="4"/>
  <c r="H555" i="4"/>
  <c r="G555" i="4"/>
  <c r="H554" i="4"/>
  <c r="G554" i="4"/>
  <c r="H556" i="4"/>
  <c r="G556" i="4"/>
  <c r="H552" i="4"/>
  <c r="G552" i="4"/>
  <c r="H549" i="4"/>
  <c r="G549" i="4"/>
  <c r="H553" i="4"/>
  <c r="G553" i="4"/>
  <c r="H551" i="4"/>
  <c r="G551" i="4"/>
  <c r="H550" i="4"/>
  <c r="G550" i="4"/>
  <c r="H547" i="4"/>
  <c r="G547" i="4"/>
  <c r="H548" i="4"/>
  <c r="G548" i="4"/>
  <c r="H546" i="4"/>
  <c r="G546" i="4"/>
  <c r="H544" i="4"/>
  <c r="G544" i="4"/>
  <c r="H545" i="4"/>
  <c r="G545" i="4"/>
  <c r="H543" i="4"/>
  <c r="G543" i="4"/>
  <c r="H541" i="4"/>
  <c r="G541" i="4"/>
  <c r="H540" i="4"/>
  <c r="G540" i="4"/>
  <c r="H542" i="4"/>
  <c r="G542" i="4"/>
  <c r="H538" i="4"/>
  <c r="G538" i="4"/>
  <c r="H537" i="4"/>
  <c r="G537" i="4"/>
  <c r="H539" i="4"/>
  <c r="G539" i="4"/>
  <c r="H535" i="4"/>
  <c r="G535" i="4"/>
  <c r="H534" i="4"/>
  <c r="G534" i="4"/>
  <c r="H536" i="4"/>
  <c r="G536" i="4"/>
  <c r="H532" i="4"/>
  <c r="G532" i="4"/>
  <c r="H533" i="4"/>
  <c r="G533" i="4"/>
  <c r="H531" i="4"/>
  <c r="G531" i="4"/>
  <c r="H529" i="4"/>
  <c r="G529" i="4"/>
  <c r="H530" i="4"/>
  <c r="G530" i="4"/>
  <c r="H528" i="4"/>
  <c r="G528" i="4"/>
  <c r="H526" i="4"/>
  <c r="G526" i="4"/>
  <c r="H525" i="4"/>
  <c r="G525" i="4"/>
  <c r="H527" i="4"/>
  <c r="G527" i="4"/>
  <c r="H523" i="4"/>
  <c r="G523" i="4"/>
  <c r="H522" i="4"/>
  <c r="G522" i="4"/>
  <c r="H524" i="4"/>
  <c r="G524" i="4"/>
  <c r="H520" i="4"/>
  <c r="G520" i="4"/>
  <c r="H521" i="4"/>
  <c r="G521" i="4"/>
  <c r="H519" i="4"/>
  <c r="G519" i="4"/>
  <c r="H517" i="4"/>
  <c r="G517" i="4"/>
  <c r="H518" i="4"/>
  <c r="G518" i="4"/>
  <c r="H516" i="4"/>
  <c r="G516" i="4"/>
  <c r="H514" i="4"/>
  <c r="G514" i="4"/>
  <c r="H513" i="4"/>
  <c r="G513" i="4"/>
  <c r="H515" i="4"/>
  <c r="G515" i="4"/>
  <c r="H511" i="4"/>
  <c r="G511" i="4"/>
  <c r="H510" i="4"/>
  <c r="G510" i="4"/>
  <c r="H512" i="4"/>
  <c r="G512" i="4"/>
  <c r="H508" i="4"/>
  <c r="G508" i="4"/>
  <c r="H509" i="4"/>
  <c r="G509" i="4"/>
  <c r="H507" i="4"/>
  <c r="G507" i="4"/>
  <c r="H505" i="4"/>
  <c r="G505" i="4"/>
  <c r="H506" i="4"/>
  <c r="G506" i="4"/>
  <c r="H504" i="4"/>
  <c r="G504" i="4"/>
  <c r="H502" i="4"/>
  <c r="G502" i="4"/>
  <c r="H503" i="4"/>
  <c r="G503" i="4"/>
  <c r="H501" i="4"/>
  <c r="G501" i="4"/>
  <c r="H499" i="4"/>
  <c r="G499" i="4"/>
  <c r="H498" i="4"/>
  <c r="G498" i="4"/>
  <c r="H500" i="4"/>
  <c r="G500" i="4"/>
  <c r="H497" i="4"/>
  <c r="G497" i="4"/>
  <c r="H495" i="4"/>
  <c r="G495" i="4"/>
  <c r="H496" i="4"/>
  <c r="G496" i="4"/>
  <c r="H493" i="4"/>
  <c r="G493" i="4"/>
  <c r="H491" i="4"/>
  <c r="G491" i="4"/>
  <c r="H494" i="4"/>
  <c r="G494" i="4"/>
  <c r="H492" i="4"/>
  <c r="G492" i="4"/>
  <c r="H489" i="4"/>
  <c r="G489" i="4"/>
  <c r="H490" i="4"/>
  <c r="G490" i="4"/>
  <c r="H487" i="4"/>
  <c r="G487" i="4"/>
  <c r="H488" i="4"/>
  <c r="G488" i="4"/>
  <c r="H486" i="4"/>
  <c r="G486" i="4"/>
  <c r="H484" i="4"/>
  <c r="G484" i="4"/>
  <c r="H482" i="4"/>
  <c r="G482" i="4"/>
  <c r="H485" i="4"/>
  <c r="G485" i="4"/>
  <c r="H483" i="4"/>
  <c r="G483" i="4"/>
  <c r="H481" i="4"/>
  <c r="G481" i="4"/>
  <c r="H480" i="4"/>
  <c r="G480" i="4"/>
  <c r="H476" i="4"/>
  <c r="G476" i="4"/>
  <c r="H478" i="4"/>
  <c r="G478" i="4"/>
  <c r="H479" i="4"/>
  <c r="G479" i="4"/>
  <c r="H477" i="4"/>
  <c r="G477" i="4"/>
  <c r="H474" i="4"/>
  <c r="G474" i="4"/>
  <c r="H475" i="4"/>
  <c r="G475" i="4"/>
  <c r="H473" i="4"/>
  <c r="G473" i="4"/>
  <c r="H472" i="4"/>
  <c r="G472" i="4"/>
  <c r="H470" i="4"/>
  <c r="G470" i="4"/>
  <c r="H471" i="4"/>
  <c r="G471" i="4"/>
  <c r="H469" i="4"/>
  <c r="G469" i="4"/>
  <c r="H468" i="4"/>
  <c r="G468" i="4"/>
  <c r="H466" i="4"/>
  <c r="G466" i="4"/>
  <c r="H465" i="4"/>
  <c r="G465" i="4"/>
  <c r="H467" i="4"/>
  <c r="G467" i="4"/>
  <c r="H463" i="4"/>
  <c r="G463" i="4"/>
  <c r="H462" i="4"/>
  <c r="G462" i="4"/>
  <c r="H464" i="4"/>
  <c r="G464" i="4"/>
  <c r="H460" i="4"/>
  <c r="G460" i="4"/>
  <c r="H461" i="4"/>
  <c r="G461" i="4"/>
  <c r="H459" i="4"/>
  <c r="G459" i="4"/>
  <c r="H457" i="4"/>
  <c r="G457" i="4"/>
  <c r="H458" i="4"/>
  <c r="G458" i="4"/>
  <c r="H456" i="4"/>
  <c r="G456" i="4"/>
  <c r="H454" i="4"/>
  <c r="G454" i="4"/>
  <c r="H453" i="4"/>
  <c r="G453" i="4"/>
  <c r="H455" i="4"/>
  <c r="G455" i="4"/>
  <c r="H451" i="4"/>
  <c r="G451" i="4"/>
  <c r="H450" i="4"/>
  <c r="G450" i="4"/>
  <c r="H452" i="4"/>
  <c r="G452" i="4"/>
  <c r="H448" i="4"/>
  <c r="G448" i="4"/>
  <c r="H449" i="4"/>
  <c r="G449" i="4"/>
  <c r="H447" i="4"/>
  <c r="G447" i="4"/>
  <c r="H445" i="4"/>
  <c r="G445" i="4"/>
  <c r="H446" i="4"/>
  <c r="G446" i="4"/>
  <c r="H444" i="4"/>
  <c r="G444" i="4"/>
  <c r="H442" i="4"/>
  <c r="G442" i="4"/>
  <c r="H441" i="4"/>
  <c r="G441" i="4"/>
  <c r="H443" i="4"/>
  <c r="G443" i="4"/>
  <c r="H439" i="4"/>
  <c r="G439" i="4"/>
  <c r="H438" i="4"/>
  <c r="G438" i="4"/>
  <c r="H440" i="4"/>
  <c r="G440" i="4"/>
  <c r="H436" i="4"/>
  <c r="G436" i="4"/>
  <c r="H437" i="4"/>
  <c r="G437" i="4"/>
  <c r="H435" i="4"/>
  <c r="G435" i="4"/>
  <c r="H433" i="4"/>
  <c r="G433" i="4"/>
  <c r="H434" i="4"/>
  <c r="G434" i="4"/>
  <c r="H432" i="4"/>
  <c r="G432" i="4"/>
  <c r="H430" i="4"/>
  <c r="G430" i="4"/>
  <c r="H429" i="4"/>
  <c r="G429" i="4"/>
  <c r="H431" i="4"/>
  <c r="G431" i="4"/>
  <c r="H427" i="4"/>
  <c r="G427" i="4"/>
  <c r="H428" i="4"/>
  <c r="G428" i="4"/>
  <c r="H426" i="4"/>
  <c r="G426" i="4"/>
  <c r="H424" i="4"/>
  <c r="G424" i="4"/>
  <c r="H425" i="4"/>
  <c r="G425" i="4"/>
  <c r="H423" i="4"/>
  <c r="G423" i="4"/>
  <c r="H422" i="4"/>
  <c r="G422" i="4"/>
  <c r="H420" i="4"/>
  <c r="G420" i="4"/>
  <c r="H418" i="4"/>
  <c r="G418" i="4"/>
  <c r="H421" i="4"/>
  <c r="G421" i="4"/>
  <c r="H419" i="4"/>
  <c r="G419" i="4"/>
  <c r="H417" i="4"/>
  <c r="G417" i="4"/>
  <c r="H416" i="4"/>
  <c r="G416" i="4"/>
  <c r="H415" i="4"/>
  <c r="G415" i="4"/>
  <c r="H414" i="4"/>
  <c r="G414" i="4"/>
  <c r="H413" i="4"/>
  <c r="G413" i="4"/>
  <c r="H412" i="4"/>
  <c r="G412" i="4"/>
  <c r="H410" i="4"/>
  <c r="G410" i="4"/>
  <c r="H409" i="4"/>
  <c r="G409" i="4"/>
  <c r="H411" i="4"/>
  <c r="G411" i="4"/>
  <c r="H407" i="4"/>
  <c r="G407" i="4"/>
  <c r="H404" i="4"/>
  <c r="G404" i="4"/>
  <c r="H408" i="4"/>
  <c r="G408" i="4"/>
  <c r="H406" i="4"/>
  <c r="G406" i="4"/>
  <c r="H405" i="4"/>
  <c r="G405" i="4"/>
  <c r="H402" i="4"/>
  <c r="G402" i="4"/>
  <c r="H403" i="4"/>
  <c r="G403" i="4"/>
  <c r="H401" i="4"/>
  <c r="G401" i="4"/>
  <c r="H399" i="4"/>
  <c r="G399" i="4"/>
  <c r="H400" i="4"/>
  <c r="G400" i="4"/>
  <c r="H398" i="4"/>
  <c r="G398" i="4"/>
  <c r="H396" i="4"/>
  <c r="G396" i="4"/>
  <c r="H395" i="4"/>
  <c r="G395" i="4"/>
  <c r="H397" i="4"/>
  <c r="G397" i="4"/>
  <c r="H393" i="4"/>
  <c r="G393" i="4"/>
  <c r="H392" i="4"/>
  <c r="G392" i="4"/>
  <c r="H394" i="4"/>
  <c r="G394" i="4"/>
  <c r="H390" i="4"/>
  <c r="G390" i="4"/>
  <c r="H389" i="4"/>
  <c r="G389" i="4"/>
  <c r="H391" i="4"/>
  <c r="G391" i="4"/>
  <c r="H387" i="4"/>
  <c r="G387" i="4"/>
  <c r="H388" i="4"/>
  <c r="G388" i="4"/>
  <c r="H386" i="4"/>
  <c r="G386" i="4"/>
  <c r="H384" i="4"/>
  <c r="G384" i="4"/>
  <c r="H385" i="4"/>
  <c r="G385" i="4"/>
  <c r="H383" i="4"/>
  <c r="G383" i="4"/>
  <c r="H381" i="4"/>
  <c r="G381" i="4"/>
  <c r="H380" i="4"/>
  <c r="G380" i="4"/>
  <c r="H382" i="4"/>
  <c r="G382" i="4"/>
  <c r="H378" i="4"/>
  <c r="G378" i="4"/>
  <c r="H377" i="4"/>
  <c r="G377" i="4"/>
  <c r="H379" i="4"/>
  <c r="G379" i="4"/>
  <c r="H375" i="4"/>
  <c r="G375" i="4"/>
  <c r="H376" i="4"/>
  <c r="G376" i="4"/>
  <c r="H374" i="4"/>
  <c r="G374" i="4"/>
  <c r="H372" i="4"/>
  <c r="G372" i="4"/>
  <c r="H373" i="4"/>
  <c r="G373" i="4"/>
  <c r="H371" i="4"/>
  <c r="G371" i="4"/>
  <c r="H369" i="4"/>
  <c r="G369" i="4"/>
  <c r="H368" i="4"/>
  <c r="G368" i="4"/>
  <c r="H370" i="4"/>
  <c r="G370" i="4"/>
  <c r="H366" i="4"/>
  <c r="G366" i="4"/>
  <c r="H365" i="4"/>
  <c r="G365" i="4"/>
  <c r="H367" i="4"/>
  <c r="G367" i="4"/>
  <c r="H363" i="4"/>
  <c r="G363" i="4"/>
  <c r="H364" i="4"/>
  <c r="G364" i="4"/>
  <c r="H362" i="4"/>
  <c r="G362" i="4"/>
  <c r="H360" i="4"/>
  <c r="G360" i="4"/>
  <c r="H361" i="4"/>
  <c r="G361" i="4"/>
  <c r="H359" i="4"/>
  <c r="G359" i="4"/>
  <c r="H357" i="4"/>
  <c r="G357" i="4"/>
  <c r="H358" i="4"/>
  <c r="G358" i="4"/>
  <c r="H356" i="4"/>
  <c r="G356" i="4"/>
  <c r="H354" i="4"/>
  <c r="G354" i="4"/>
  <c r="H353" i="4"/>
  <c r="G353" i="4"/>
  <c r="H355" i="4"/>
  <c r="G355" i="4"/>
  <c r="H352" i="4"/>
  <c r="G352" i="4"/>
  <c r="H350" i="4"/>
  <c r="G350" i="4"/>
  <c r="H351" i="4"/>
  <c r="G351" i="4"/>
  <c r="H348" i="4"/>
  <c r="G348" i="4"/>
  <c r="H346" i="4"/>
  <c r="G346" i="4"/>
  <c r="H349" i="4"/>
  <c r="G349" i="4"/>
  <c r="H347" i="4"/>
  <c r="G347" i="4"/>
  <c r="H344" i="4"/>
  <c r="G344" i="4"/>
  <c r="H345" i="4"/>
  <c r="G345" i="4"/>
  <c r="H342" i="4"/>
  <c r="G342" i="4"/>
  <c r="H343" i="4"/>
  <c r="G343" i="4"/>
  <c r="H340" i="4"/>
  <c r="G340" i="4"/>
  <c r="H338" i="4"/>
  <c r="G338" i="4"/>
  <c r="H341" i="4"/>
  <c r="G341" i="4"/>
  <c r="H339" i="4"/>
  <c r="G339" i="4"/>
  <c r="H337" i="4"/>
  <c r="G337" i="4"/>
  <c r="H336" i="4"/>
  <c r="G336" i="4"/>
  <c r="H333" i="4"/>
  <c r="G333" i="4"/>
  <c r="H335" i="4"/>
  <c r="G335" i="4"/>
  <c r="H334" i="4"/>
  <c r="G334" i="4"/>
  <c r="H332" i="4"/>
  <c r="G332" i="4"/>
  <c r="H330" i="4"/>
  <c r="G330" i="4"/>
  <c r="H331" i="4"/>
  <c r="G331" i="4"/>
  <c r="H329" i="4"/>
  <c r="G329" i="4"/>
  <c r="H328" i="4"/>
  <c r="G328" i="4"/>
  <c r="H326" i="4"/>
  <c r="G326" i="4"/>
  <c r="H327" i="4"/>
  <c r="G327" i="4"/>
  <c r="H325" i="4"/>
  <c r="G325" i="4"/>
  <c r="H324" i="4"/>
  <c r="G324" i="4"/>
  <c r="H322" i="4"/>
  <c r="G322" i="4"/>
  <c r="H321" i="4"/>
  <c r="G321" i="4"/>
  <c r="H323" i="4"/>
  <c r="G323" i="4"/>
  <c r="H319" i="4"/>
  <c r="G319" i="4"/>
  <c r="H318" i="4"/>
  <c r="G318" i="4"/>
  <c r="H320" i="4"/>
  <c r="G320" i="4"/>
  <c r="H316" i="4"/>
  <c r="G316" i="4"/>
  <c r="H317" i="4"/>
  <c r="G317" i="4"/>
  <c r="H315" i="4"/>
  <c r="G315" i="4"/>
  <c r="H313" i="4"/>
  <c r="G313" i="4"/>
  <c r="H314" i="4"/>
  <c r="G314" i="4"/>
  <c r="H312" i="4"/>
  <c r="G312" i="4"/>
  <c r="H310" i="4"/>
  <c r="G310" i="4"/>
  <c r="H309" i="4"/>
  <c r="G309" i="4"/>
  <c r="H311" i="4"/>
  <c r="G311" i="4"/>
  <c r="H307" i="4"/>
  <c r="G307" i="4"/>
  <c r="H306" i="4"/>
  <c r="G306" i="4"/>
  <c r="H308" i="4"/>
  <c r="G308" i="4"/>
  <c r="H304" i="4"/>
  <c r="G304" i="4"/>
  <c r="H305" i="4"/>
  <c r="G305" i="4"/>
  <c r="H303" i="4"/>
  <c r="G303" i="4"/>
  <c r="H301" i="4"/>
  <c r="G301" i="4"/>
  <c r="H302" i="4"/>
  <c r="G302" i="4"/>
  <c r="H300" i="4"/>
  <c r="G300" i="4"/>
  <c r="H298" i="4"/>
  <c r="G298" i="4"/>
  <c r="H297" i="4"/>
  <c r="G297" i="4"/>
  <c r="H299" i="4"/>
  <c r="G299" i="4"/>
  <c r="H295" i="4"/>
  <c r="G295" i="4"/>
  <c r="H294" i="4"/>
  <c r="G294" i="4"/>
  <c r="H296" i="4"/>
  <c r="G296" i="4"/>
  <c r="H292" i="4"/>
  <c r="G292" i="4"/>
  <c r="H293" i="4"/>
  <c r="G293" i="4"/>
  <c r="H291" i="4"/>
  <c r="G291" i="4"/>
  <c r="H289" i="4"/>
  <c r="G289" i="4"/>
  <c r="H290" i="4"/>
  <c r="G290" i="4"/>
  <c r="H288" i="4"/>
  <c r="G288" i="4"/>
  <c r="H286" i="4"/>
  <c r="G286" i="4"/>
  <c r="H285" i="4"/>
  <c r="G285" i="4"/>
  <c r="H287" i="4"/>
  <c r="G287" i="4"/>
  <c r="H283" i="4"/>
  <c r="G283" i="4"/>
  <c r="H284" i="4"/>
  <c r="G284" i="4"/>
  <c r="H282" i="4"/>
  <c r="G282" i="4"/>
  <c r="H281" i="4"/>
  <c r="G281" i="4"/>
  <c r="H280" i="4"/>
  <c r="G280" i="4"/>
  <c r="H279" i="4"/>
  <c r="G279" i="4"/>
  <c r="H277" i="4"/>
  <c r="G277" i="4"/>
  <c r="H275" i="4"/>
  <c r="G275" i="4"/>
  <c r="H278" i="4"/>
  <c r="G278" i="4"/>
  <c r="H276" i="4"/>
  <c r="G276" i="4"/>
  <c r="H274" i="4"/>
  <c r="G274" i="4"/>
  <c r="H273" i="4"/>
  <c r="G273" i="4"/>
  <c r="H272" i="4"/>
  <c r="G272" i="4"/>
  <c r="H271" i="4"/>
  <c r="G271" i="4"/>
  <c r="H270" i="4"/>
  <c r="G270" i="4"/>
  <c r="H269" i="4"/>
  <c r="G269" i="4"/>
  <c r="H267" i="4"/>
  <c r="G267" i="4"/>
  <c r="H266" i="4"/>
  <c r="G266" i="4"/>
  <c r="H268" i="4"/>
  <c r="G268" i="4"/>
  <c r="H264" i="4"/>
  <c r="G264" i="4"/>
  <c r="H261" i="4"/>
  <c r="G261" i="4"/>
  <c r="H265" i="4"/>
  <c r="G265" i="4"/>
  <c r="H263" i="4"/>
  <c r="G263" i="4"/>
  <c r="H262" i="4"/>
  <c r="G262" i="4"/>
  <c r="H259" i="4"/>
  <c r="G259" i="4"/>
  <c r="H260" i="4"/>
  <c r="G260" i="4"/>
  <c r="H258" i="4"/>
  <c r="G258" i="4"/>
  <c r="H256" i="4"/>
  <c r="G256" i="4"/>
  <c r="H257" i="4"/>
  <c r="G257" i="4"/>
  <c r="H255" i="4"/>
  <c r="G255" i="4"/>
  <c r="H253" i="4"/>
  <c r="G253" i="4"/>
  <c r="H252" i="4"/>
  <c r="G252" i="4"/>
  <c r="H254" i="4"/>
  <c r="G254" i="4"/>
  <c r="H250" i="4"/>
  <c r="G250" i="4"/>
  <c r="H249" i="4"/>
  <c r="G249" i="4"/>
  <c r="H251" i="4"/>
  <c r="G251" i="4"/>
  <c r="H247" i="4"/>
  <c r="G247" i="4"/>
  <c r="H246" i="4"/>
  <c r="G246" i="4"/>
  <c r="H248" i="4"/>
  <c r="G248" i="4"/>
  <c r="H244" i="4"/>
  <c r="G244" i="4"/>
  <c r="H245" i="4"/>
  <c r="G245" i="4"/>
  <c r="H243" i="4"/>
  <c r="G243" i="4"/>
  <c r="H241" i="4"/>
  <c r="G241" i="4"/>
  <c r="H242" i="4"/>
  <c r="G242" i="4"/>
  <c r="H240" i="4"/>
  <c r="G240" i="4"/>
  <c r="H238" i="4"/>
  <c r="G238" i="4"/>
  <c r="H237" i="4"/>
  <c r="G237" i="4"/>
  <c r="H239" i="4"/>
  <c r="G239" i="4"/>
  <c r="H235" i="4"/>
  <c r="G235" i="4"/>
  <c r="H234" i="4"/>
  <c r="G234" i="4"/>
  <c r="H236" i="4"/>
  <c r="G236" i="4"/>
  <c r="H232" i="4"/>
  <c r="G232" i="4"/>
  <c r="H233" i="4"/>
  <c r="G233" i="4"/>
  <c r="H231" i="4"/>
  <c r="G231" i="4"/>
  <c r="H229" i="4"/>
  <c r="G229" i="4"/>
  <c r="H230" i="4"/>
  <c r="G230" i="4"/>
  <c r="H228" i="4"/>
  <c r="G228" i="4"/>
  <c r="H226" i="4"/>
  <c r="G226" i="4"/>
  <c r="H225" i="4"/>
  <c r="G225" i="4"/>
  <c r="H227" i="4"/>
  <c r="G227" i="4"/>
  <c r="H223" i="4"/>
  <c r="G223" i="4"/>
  <c r="H222" i="4"/>
  <c r="G222" i="4"/>
  <c r="H224" i="4"/>
  <c r="G224" i="4"/>
  <c r="H220" i="4"/>
  <c r="G220" i="4"/>
  <c r="H221" i="4"/>
  <c r="G221" i="4"/>
  <c r="H219" i="4"/>
  <c r="G219" i="4"/>
  <c r="H217" i="4"/>
  <c r="G217" i="4"/>
  <c r="H218" i="4"/>
  <c r="G218" i="4"/>
  <c r="H216" i="4"/>
  <c r="G216" i="4"/>
  <c r="H214" i="4"/>
  <c r="G214" i="4"/>
  <c r="H215" i="4"/>
  <c r="G215" i="4"/>
  <c r="H213" i="4"/>
  <c r="G213" i="4"/>
  <c r="H211" i="4"/>
  <c r="G211" i="4"/>
  <c r="H210" i="4"/>
  <c r="G210" i="4"/>
  <c r="H212" i="4"/>
  <c r="G212" i="4"/>
  <c r="H209" i="4"/>
  <c r="G209" i="4"/>
  <c r="H207" i="4"/>
  <c r="G207" i="4"/>
  <c r="H208" i="4"/>
  <c r="G208" i="4"/>
  <c r="H205" i="4"/>
  <c r="G205" i="4"/>
  <c r="H203" i="4"/>
  <c r="G203" i="4"/>
  <c r="H206" i="4"/>
  <c r="G206" i="4"/>
  <c r="H204" i="4"/>
  <c r="G204" i="4"/>
  <c r="H201" i="4"/>
  <c r="G201" i="4"/>
  <c r="H202" i="4"/>
  <c r="G202" i="4"/>
  <c r="H199" i="4"/>
  <c r="G199" i="4"/>
  <c r="H200" i="4"/>
  <c r="G200" i="4"/>
  <c r="H197" i="4"/>
  <c r="G197" i="4"/>
  <c r="H195" i="4"/>
  <c r="G195" i="4"/>
  <c r="H198" i="4"/>
  <c r="G198" i="4"/>
  <c r="H196" i="4"/>
  <c r="G196" i="4"/>
  <c r="H194" i="4"/>
  <c r="G194" i="4"/>
  <c r="H193" i="4"/>
  <c r="G193" i="4"/>
  <c r="H188" i="4"/>
  <c r="G188" i="4"/>
  <c r="H190" i="4"/>
  <c r="G190" i="4"/>
  <c r="H192" i="4"/>
  <c r="G192" i="4"/>
  <c r="H191" i="4"/>
  <c r="G191" i="4"/>
  <c r="H189" i="4"/>
  <c r="G189" i="4"/>
  <c r="H186" i="4"/>
  <c r="G186" i="4"/>
  <c r="H187" i="4"/>
  <c r="G187" i="4"/>
  <c r="H185" i="4"/>
  <c r="G185" i="4"/>
  <c r="H184" i="4"/>
  <c r="G184" i="4"/>
  <c r="H182" i="4"/>
  <c r="G182" i="4"/>
  <c r="H183" i="4"/>
  <c r="G183" i="4"/>
  <c r="H181" i="4"/>
  <c r="G181" i="4"/>
  <c r="H180" i="4"/>
  <c r="G180" i="4"/>
  <c r="H178" i="4"/>
  <c r="G178" i="4"/>
  <c r="H177" i="4"/>
  <c r="G177" i="4"/>
  <c r="H179" i="4"/>
  <c r="G179" i="4"/>
  <c r="H175" i="4"/>
  <c r="G175" i="4"/>
  <c r="H174" i="4"/>
  <c r="G174" i="4"/>
  <c r="H176" i="4"/>
  <c r="G176" i="4"/>
  <c r="H172" i="4"/>
  <c r="G172" i="4"/>
  <c r="H173" i="4"/>
  <c r="G173" i="4"/>
  <c r="H171" i="4"/>
  <c r="G171" i="4"/>
  <c r="H169" i="4"/>
  <c r="G169" i="4"/>
  <c r="H170" i="4"/>
  <c r="G170" i="4"/>
  <c r="H168" i="4"/>
  <c r="G168" i="4"/>
  <c r="H166" i="4"/>
  <c r="G166" i="4"/>
  <c r="H165" i="4"/>
  <c r="G165" i="4"/>
  <c r="H167" i="4"/>
  <c r="G167" i="4"/>
  <c r="H163" i="4"/>
  <c r="G163" i="4"/>
  <c r="H162" i="4"/>
  <c r="G162" i="4"/>
  <c r="H164" i="4"/>
  <c r="G164" i="4"/>
  <c r="H160" i="4"/>
  <c r="G160" i="4"/>
  <c r="H161" i="4"/>
  <c r="G161" i="4"/>
  <c r="H159" i="4"/>
  <c r="G159" i="4"/>
  <c r="H157" i="4"/>
  <c r="G157" i="4"/>
  <c r="H158" i="4"/>
  <c r="G158" i="4"/>
  <c r="H156" i="4"/>
  <c r="G156" i="4"/>
  <c r="H154" i="4"/>
  <c r="G154" i="4"/>
  <c r="H153" i="4"/>
  <c r="G153" i="4"/>
  <c r="H155" i="4"/>
  <c r="G155" i="4"/>
  <c r="H151" i="4"/>
  <c r="G151" i="4"/>
  <c r="H150" i="4"/>
  <c r="G150" i="4"/>
  <c r="H152" i="4"/>
  <c r="G152" i="4"/>
  <c r="H148" i="4"/>
  <c r="G148" i="4"/>
  <c r="H149" i="4"/>
  <c r="G149" i="4"/>
  <c r="H147" i="4"/>
  <c r="G147" i="4"/>
  <c r="H145" i="4"/>
  <c r="G145" i="4"/>
  <c r="H146" i="4"/>
  <c r="G146" i="4"/>
  <c r="H144" i="4"/>
  <c r="G144" i="4"/>
  <c r="H142" i="4"/>
  <c r="G142" i="4"/>
  <c r="H141" i="4"/>
  <c r="G141" i="4"/>
  <c r="H143" i="4"/>
  <c r="G143" i="4"/>
  <c r="H139" i="4"/>
  <c r="G139" i="4"/>
  <c r="H140" i="4"/>
  <c r="G140" i="4"/>
  <c r="H138" i="4"/>
  <c r="G138" i="4"/>
  <c r="H137" i="4"/>
  <c r="G137" i="4"/>
  <c r="H136" i="4"/>
  <c r="G136" i="4"/>
  <c r="H135" i="4"/>
  <c r="G135" i="4"/>
  <c r="H133" i="4"/>
  <c r="G133" i="4"/>
  <c r="H131" i="4"/>
  <c r="G131" i="4"/>
  <c r="H134" i="4"/>
  <c r="G134" i="4"/>
  <c r="H132" i="4"/>
  <c r="G132" i="4"/>
  <c r="H130" i="4"/>
  <c r="G130" i="4"/>
  <c r="H129" i="4"/>
  <c r="G129" i="4"/>
  <c r="H128" i="4"/>
  <c r="G128" i="4"/>
  <c r="H127" i="4"/>
  <c r="G127" i="4"/>
  <c r="H126" i="4"/>
  <c r="G126" i="4"/>
  <c r="H125" i="4"/>
  <c r="G125" i="4"/>
  <c r="H124" i="4"/>
  <c r="G124" i="4"/>
  <c r="H123" i="4"/>
  <c r="G123" i="4"/>
  <c r="H122" i="4"/>
  <c r="G122" i="4"/>
  <c r="H121" i="4"/>
  <c r="G121" i="4"/>
  <c r="H119" i="4"/>
  <c r="G119" i="4"/>
  <c r="H120" i="4"/>
  <c r="G120" i="4"/>
  <c r="H118" i="4"/>
  <c r="G118" i="4"/>
  <c r="H117" i="4"/>
  <c r="G117" i="4"/>
  <c r="H116" i="4"/>
  <c r="G116" i="4"/>
  <c r="H115" i="4"/>
  <c r="G115" i="4"/>
  <c r="H114" i="4"/>
  <c r="G114" i="4"/>
  <c r="H113" i="4"/>
  <c r="G113" i="4"/>
  <c r="H112" i="4"/>
  <c r="G112" i="4"/>
  <c r="H111" i="4"/>
  <c r="G111" i="4"/>
  <c r="H107" i="4"/>
  <c r="G107" i="4"/>
  <c r="H110" i="4"/>
  <c r="G110" i="4"/>
  <c r="H109" i="4"/>
  <c r="G109" i="4"/>
  <c r="H108" i="4"/>
  <c r="G108" i="4"/>
  <c r="H105" i="4"/>
  <c r="G105" i="4"/>
  <c r="H104" i="4"/>
  <c r="G104" i="4"/>
  <c r="H106" i="4"/>
  <c r="G106" i="4"/>
  <c r="H102" i="4"/>
  <c r="G102" i="4"/>
  <c r="H101" i="4"/>
  <c r="G101" i="4"/>
  <c r="H103" i="4"/>
  <c r="G103" i="4"/>
  <c r="H100" i="4"/>
  <c r="G100" i="4"/>
  <c r="H98" i="4"/>
  <c r="G98" i="4"/>
  <c r="H99" i="4"/>
  <c r="G99" i="4"/>
  <c r="H97" i="4"/>
  <c r="G97" i="4"/>
  <c r="H95" i="4"/>
  <c r="G95" i="4"/>
  <c r="H94" i="4"/>
  <c r="G94" i="4"/>
  <c r="H96" i="4"/>
  <c r="G96" i="4"/>
  <c r="H92" i="4"/>
  <c r="G92" i="4"/>
  <c r="H91" i="4"/>
  <c r="G91" i="4"/>
  <c r="H93" i="4"/>
  <c r="G93" i="4"/>
  <c r="H89" i="4"/>
  <c r="G89" i="4"/>
  <c r="H90" i="4"/>
  <c r="G90" i="4"/>
  <c r="H88" i="4"/>
  <c r="G88" i="4"/>
  <c r="H86" i="4"/>
  <c r="G86" i="4"/>
  <c r="H87" i="4"/>
  <c r="G87" i="4"/>
  <c r="H85" i="4"/>
  <c r="G85" i="4"/>
  <c r="H83" i="4"/>
  <c r="G83" i="4"/>
  <c r="H82" i="4"/>
  <c r="G82" i="4"/>
  <c r="H84" i="4"/>
  <c r="G84" i="4"/>
  <c r="H80" i="4"/>
  <c r="G80" i="4"/>
  <c r="H79" i="4"/>
  <c r="G79" i="4"/>
  <c r="H81" i="4"/>
  <c r="G81" i="4"/>
  <c r="H77" i="4"/>
  <c r="G77" i="4"/>
  <c r="H78" i="4"/>
  <c r="G78" i="4"/>
  <c r="H76" i="4"/>
  <c r="G76" i="4"/>
  <c r="H74" i="4"/>
  <c r="G74" i="4"/>
  <c r="H75" i="4"/>
  <c r="G75" i="4"/>
  <c r="H73" i="4"/>
  <c r="G73" i="4"/>
  <c r="H69" i="4"/>
  <c r="G69" i="4"/>
  <c r="H70" i="4"/>
  <c r="G70" i="4"/>
  <c r="H71" i="4"/>
  <c r="G71" i="4"/>
  <c r="H72" i="4"/>
  <c r="G72" i="4"/>
  <c r="H67" i="4"/>
  <c r="G67" i="4"/>
  <c r="H66" i="4"/>
  <c r="G66" i="4"/>
  <c r="H68" i="4"/>
  <c r="G68" i="4"/>
  <c r="H63" i="4"/>
  <c r="G63" i="4"/>
  <c r="H64" i="4"/>
  <c r="G64" i="4"/>
  <c r="H65" i="4"/>
  <c r="G65" i="4"/>
  <c r="H61" i="4"/>
  <c r="G61" i="4"/>
  <c r="H59" i="4"/>
  <c r="G59" i="4"/>
  <c r="H62" i="4"/>
  <c r="G62" i="4"/>
  <c r="H60" i="4"/>
  <c r="G60" i="4"/>
  <c r="H58" i="4"/>
  <c r="G58" i="4"/>
  <c r="H56" i="4"/>
  <c r="G56" i="4"/>
  <c r="H57" i="4"/>
  <c r="G57" i="4"/>
  <c r="H51" i="4"/>
  <c r="G51" i="4"/>
  <c r="H52" i="4"/>
  <c r="G52" i="4"/>
  <c r="H50" i="4"/>
  <c r="G50" i="4"/>
  <c r="H55" i="4"/>
  <c r="G55" i="4"/>
  <c r="H54" i="4"/>
  <c r="G54" i="4"/>
  <c r="H53" i="4"/>
  <c r="G53" i="4"/>
  <c r="H49" i="4"/>
  <c r="G49" i="4"/>
  <c r="H48" i="4"/>
  <c r="G48" i="4"/>
  <c r="H47" i="4"/>
  <c r="G47" i="4"/>
  <c r="H43" i="4"/>
  <c r="G43" i="4"/>
  <c r="H46" i="4"/>
  <c r="G46" i="4"/>
  <c r="H45" i="4"/>
  <c r="G45" i="4"/>
  <c r="H44" i="4"/>
  <c r="G44" i="4"/>
  <c r="H40" i="4"/>
  <c r="G40" i="4"/>
  <c r="H41" i="4"/>
  <c r="G41" i="4"/>
  <c r="H39" i="4"/>
  <c r="G39" i="4"/>
  <c r="H42" i="4"/>
  <c r="G42" i="4"/>
  <c r="H37" i="4"/>
  <c r="G37" i="4"/>
  <c r="H38" i="4"/>
  <c r="G38" i="4"/>
  <c r="H36" i="4"/>
  <c r="G36" i="4"/>
  <c r="H35" i="4"/>
  <c r="G35" i="4"/>
  <c r="H34" i="4"/>
  <c r="G34" i="4"/>
  <c r="H33" i="4"/>
  <c r="G33" i="4"/>
  <c r="H32" i="4"/>
  <c r="G32" i="4"/>
  <c r="H31" i="4"/>
  <c r="G31" i="4"/>
  <c r="H30" i="4"/>
  <c r="G30" i="4"/>
  <c r="H29" i="4"/>
  <c r="G29" i="4"/>
  <c r="H28" i="4"/>
  <c r="G28" i="4"/>
  <c r="H27" i="4"/>
  <c r="G27" i="4"/>
  <c r="H25" i="4"/>
  <c r="G25" i="4"/>
  <c r="H26" i="4"/>
  <c r="G26" i="4"/>
  <c r="H23" i="4"/>
  <c r="G23" i="4"/>
  <c r="H24" i="4"/>
  <c r="G24" i="4"/>
  <c r="H22" i="4"/>
  <c r="G22" i="4"/>
  <c r="H21" i="4"/>
  <c r="G21" i="4"/>
  <c r="H19" i="4"/>
  <c r="G19" i="4"/>
  <c r="H20" i="4"/>
  <c r="G20" i="4"/>
  <c r="H18" i="4"/>
  <c r="G18" i="4"/>
  <c r="H17" i="4"/>
  <c r="G17" i="4"/>
  <c r="H16" i="4"/>
  <c r="G16" i="4"/>
  <c r="H15" i="4"/>
  <c r="G15" i="4"/>
  <c r="H14" i="4"/>
  <c r="G14" i="4"/>
  <c r="H13" i="4"/>
  <c r="G13" i="4"/>
  <c r="H12" i="4"/>
  <c r="G12" i="4"/>
  <c r="H11" i="4"/>
  <c r="G11" i="4"/>
  <c r="H10" i="4"/>
  <c r="G10" i="4"/>
  <c r="H8" i="4"/>
  <c r="G8" i="4"/>
  <c r="H9" i="4"/>
  <c r="G9" i="4"/>
  <c r="H7" i="4"/>
  <c r="G7" i="4"/>
  <c r="H6" i="4"/>
  <c r="G6" i="4"/>
  <c r="H5" i="4"/>
  <c r="G5" i="4"/>
  <c r="H4" i="4"/>
  <c r="G4" i="4"/>
  <c r="C286" i="3"/>
  <c r="C287" i="3"/>
  <c r="C290" i="3"/>
  <c r="C3" i="3"/>
  <c r="C4" i="3"/>
  <c r="C5" i="3"/>
  <c r="C6" i="3"/>
  <c r="C7" i="3"/>
  <c r="C8" i="3"/>
  <c r="C9" i="3"/>
  <c r="C10" i="3"/>
  <c r="C11" i="3"/>
  <c r="C12" i="3"/>
  <c r="C13" i="3"/>
  <c r="C14" i="3"/>
  <c r="C15" i="3"/>
  <c r="C291" i="3"/>
  <c r="C16" i="3"/>
  <c r="C298" i="3"/>
  <c r="C305" i="3"/>
  <c r="C306" i="3"/>
  <c r="C313" i="3"/>
  <c r="C314" i="3"/>
  <c r="C321" i="3"/>
  <c r="C322" i="3"/>
  <c r="C329" i="3"/>
  <c r="C330" i="3"/>
  <c r="C337" i="3"/>
  <c r="C338" i="3"/>
  <c r="C339" i="3"/>
  <c r="C340" i="3"/>
  <c r="C341" i="3"/>
  <c r="C342" i="3"/>
  <c r="C343" i="3"/>
  <c r="C344" i="3"/>
  <c r="C345" i="3"/>
  <c r="C346" i="3"/>
  <c r="C347" i="3"/>
  <c r="C348" i="3"/>
  <c r="C349" i="3"/>
  <c r="C350" i="3"/>
  <c r="C351" i="3"/>
  <c r="C352" i="3"/>
  <c r="C353" i="3"/>
  <c r="C354" i="3"/>
  <c r="C355" i="3"/>
  <c r="C280" i="3"/>
  <c r="C17" i="3"/>
  <c r="C288" i="3"/>
  <c r="C18" i="3"/>
  <c r="C19" i="3"/>
  <c r="C20" i="3"/>
  <c r="C21" i="3"/>
  <c r="C22" i="3"/>
  <c r="C23" i="3"/>
  <c r="C24" i="3"/>
  <c r="C25" i="3"/>
  <c r="C26" i="3"/>
  <c r="C27" i="3"/>
  <c r="C28" i="3"/>
  <c r="C29" i="3"/>
  <c r="C30" i="3"/>
  <c r="C31" i="3"/>
  <c r="C292" i="3"/>
  <c r="C33" i="3"/>
  <c r="C299" i="3"/>
  <c r="C34" i="3"/>
  <c r="C307" i="3"/>
  <c r="C35" i="3"/>
  <c r="C315" i="3"/>
  <c r="C36" i="3"/>
  <c r="C323" i="3"/>
  <c r="C37" i="3"/>
  <c r="C331" i="3"/>
  <c r="C39" i="3"/>
  <c r="C40" i="3"/>
  <c r="C41" i="3"/>
  <c r="C42" i="3"/>
  <c r="C43" i="3"/>
  <c r="C44" i="3"/>
  <c r="C45" i="3"/>
  <c r="C46" i="3"/>
  <c r="C47" i="3"/>
  <c r="C48" i="3"/>
  <c r="C49" i="3"/>
  <c r="C50" i="3"/>
  <c r="C51" i="3"/>
  <c r="C52" i="3"/>
  <c r="C53" i="3"/>
  <c r="C54" i="3"/>
  <c r="C55" i="3"/>
  <c r="C56" i="3"/>
  <c r="C57" i="3"/>
  <c r="C281" i="3"/>
  <c r="C58" i="3"/>
  <c r="C289" i="3"/>
  <c r="C59" i="3"/>
  <c r="C60" i="3"/>
  <c r="C61" i="3"/>
  <c r="C62" i="3"/>
  <c r="C63" i="3"/>
  <c r="C64" i="3"/>
  <c r="C65" i="3"/>
  <c r="C66" i="3"/>
  <c r="C67" i="3"/>
  <c r="C68" i="3"/>
  <c r="C69" i="3"/>
  <c r="C70" i="3"/>
  <c r="C71" i="3"/>
  <c r="C72" i="3"/>
  <c r="C293" i="3"/>
  <c r="C73" i="3"/>
  <c r="C300" i="3"/>
  <c r="C74" i="3"/>
  <c r="C308" i="3"/>
  <c r="C75" i="3"/>
  <c r="C316" i="3"/>
  <c r="C76" i="3"/>
  <c r="C324" i="3"/>
  <c r="C78" i="3"/>
  <c r="C332" i="3"/>
  <c r="C80" i="3"/>
  <c r="C81" i="3"/>
  <c r="C82" i="3"/>
  <c r="C83" i="3"/>
  <c r="C84" i="3"/>
  <c r="C85" i="3"/>
  <c r="C86" i="3"/>
  <c r="C87" i="3"/>
  <c r="C88" i="3"/>
  <c r="C89" i="3"/>
  <c r="C90" i="3"/>
  <c r="C91" i="3"/>
  <c r="C93" i="3"/>
  <c r="C94" i="3"/>
  <c r="C95" i="3"/>
  <c r="C96" i="3"/>
  <c r="C97" i="3"/>
  <c r="C98" i="3"/>
  <c r="C99" i="3"/>
  <c r="C282" i="3"/>
  <c r="C100" i="3"/>
  <c r="C101" i="3"/>
  <c r="C102" i="3"/>
  <c r="C103" i="3"/>
  <c r="C104" i="3"/>
  <c r="C105" i="3"/>
  <c r="C106" i="3"/>
  <c r="C107" i="3"/>
  <c r="C108" i="3"/>
  <c r="C109" i="3"/>
  <c r="C110" i="3"/>
  <c r="C111" i="3"/>
  <c r="C112" i="3"/>
  <c r="C113" i="3"/>
  <c r="C114" i="3"/>
  <c r="C115" i="3"/>
  <c r="C294" i="3"/>
  <c r="C116" i="3"/>
  <c r="C301" i="3"/>
  <c r="C117" i="3"/>
  <c r="C309" i="3"/>
  <c r="C118" i="3"/>
  <c r="C317" i="3"/>
  <c r="C119" i="3"/>
  <c r="C325" i="3"/>
  <c r="C120" i="3"/>
  <c r="C333" i="3"/>
  <c r="C121" i="3"/>
  <c r="C122" i="3"/>
  <c r="C123" i="3"/>
  <c r="C124" i="3"/>
  <c r="C125" i="3"/>
  <c r="C126" i="3"/>
  <c r="C127" i="3"/>
  <c r="C128" i="3"/>
  <c r="C129" i="3"/>
  <c r="C130" i="3"/>
  <c r="C131" i="3"/>
  <c r="C132" i="3"/>
  <c r="C133" i="3"/>
  <c r="C134" i="3"/>
  <c r="C135" i="3"/>
  <c r="C136" i="3"/>
  <c r="C137" i="3"/>
  <c r="C138" i="3"/>
  <c r="C139" i="3"/>
  <c r="C283" i="3"/>
  <c r="C140" i="3"/>
  <c r="C142" i="3"/>
  <c r="C143" i="3"/>
  <c r="C144" i="3"/>
  <c r="C145" i="3"/>
  <c r="C146" i="3"/>
  <c r="C147" i="3"/>
  <c r="C148" i="3"/>
  <c r="C149" i="3"/>
  <c r="C150" i="3"/>
  <c r="C151" i="3"/>
  <c r="C152" i="3"/>
  <c r="C153" i="3"/>
  <c r="C154" i="3"/>
  <c r="C155" i="3"/>
  <c r="C156" i="3"/>
  <c r="C295" i="3"/>
  <c r="C157" i="3"/>
  <c r="C302" i="3"/>
  <c r="C158" i="3"/>
  <c r="C310" i="3"/>
  <c r="C159" i="3"/>
  <c r="C318" i="3"/>
  <c r="C161" i="3"/>
  <c r="C326" i="3"/>
  <c r="C162" i="3"/>
  <c r="C334" i="3"/>
  <c r="C163" i="3"/>
  <c r="C164" i="3"/>
  <c r="C165" i="3"/>
  <c r="C166" i="3"/>
  <c r="C167" i="3"/>
  <c r="C168" i="3"/>
  <c r="C169" i="3"/>
  <c r="C170" i="3"/>
  <c r="C171" i="3"/>
  <c r="C172" i="3"/>
  <c r="C173" i="3"/>
  <c r="C174" i="3"/>
  <c r="C176" i="3"/>
  <c r="C177" i="3"/>
  <c r="C178" i="3"/>
  <c r="C180" i="3"/>
  <c r="C181" i="3"/>
  <c r="C183" i="3"/>
  <c r="C184" i="3"/>
  <c r="C284" i="3"/>
  <c r="C186" i="3"/>
  <c r="C187" i="3"/>
  <c r="C188" i="3"/>
  <c r="C189" i="3"/>
  <c r="C190" i="3"/>
  <c r="C191" i="3"/>
  <c r="C193" i="3"/>
  <c r="C194" i="3"/>
  <c r="C195" i="3"/>
  <c r="C196" i="3"/>
  <c r="C197" i="3"/>
  <c r="C198" i="3"/>
  <c r="C199" i="3"/>
  <c r="C200" i="3"/>
  <c r="C201" i="3"/>
  <c r="C202" i="3"/>
  <c r="C296" i="3"/>
  <c r="C203" i="3"/>
  <c r="C303" i="3"/>
  <c r="C204" i="3"/>
  <c r="C311" i="3"/>
  <c r="C205" i="3"/>
  <c r="C319" i="3"/>
  <c r="C206" i="3"/>
  <c r="C327" i="3"/>
  <c r="C208" i="3"/>
  <c r="C335" i="3"/>
  <c r="C209" i="3"/>
  <c r="C210" i="3"/>
  <c r="C211" i="3"/>
  <c r="C212" i="3"/>
  <c r="C213" i="3"/>
  <c r="C214" i="3"/>
  <c r="C215" i="3"/>
  <c r="C216" i="3"/>
  <c r="C217" i="3"/>
  <c r="C218" i="3"/>
  <c r="C220" i="3"/>
  <c r="C222" i="3"/>
  <c r="C223" i="3"/>
  <c r="C224" i="3"/>
  <c r="C225" i="3"/>
  <c r="C227" i="3"/>
  <c r="C228" i="3"/>
  <c r="C229" i="3"/>
  <c r="C230" i="3"/>
  <c r="C285" i="3"/>
  <c r="C231" i="3"/>
  <c r="C233" i="3"/>
  <c r="C234" i="3"/>
  <c r="C235" i="3"/>
  <c r="C236" i="3"/>
  <c r="C237" i="3"/>
  <c r="C238" i="3"/>
  <c r="C239" i="3"/>
  <c r="C240" i="3"/>
  <c r="C241" i="3"/>
  <c r="C242" i="3"/>
  <c r="C243" i="3"/>
  <c r="C244" i="3"/>
  <c r="C245" i="3"/>
  <c r="C246" i="3"/>
  <c r="C247" i="3"/>
  <c r="C297" i="3"/>
  <c r="C248" i="3"/>
  <c r="C304" i="3"/>
  <c r="C249" i="3"/>
  <c r="C312" i="3"/>
  <c r="C251" i="3"/>
  <c r="C320" i="3"/>
  <c r="C253" i="3"/>
  <c r="C328" i="3"/>
  <c r="C254" i="3"/>
  <c r="C336" i="3"/>
  <c r="C255" i="3"/>
  <c r="C256" i="3"/>
  <c r="C257" i="3"/>
  <c r="C258" i="3"/>
  <c r="C259" i="3"/>
  <c r="C260" i="3"/>
  <c r="C261" i="3"/>
  <c r="C262" i="3"/>
  <c r="C263" i="3"/>
  <c r="C264" i="3"/>
  <c r="C265" i="3"/>
  <c r="C266" i="3"/>
  <c r="C267" i="3"/>
  <c r="C268" i="3"/>
  <c r="C270" i="3"/>
  <c r="C272" i="3"/>
  <c r="C273" i="3"/>
  <c r="C274" i="3"/>
  <c r="C275" i="3"/>
  <c r="C2" i="3"/>
  <c r="K3" i="1"/>
  <c r="K4" i="1"/>
  <c r="K5" i="1"/>
  <c r="K6" i="1"/>
  <c r="K7" i="1"/>
  <c r="K8" i="1"/>
  <c r="K9" i="1"/>
  <c r="K10" i="1"/>
  <c r="K11" i="1"/>
  <c r="K12" i="1"/>
  <c r="K13" i="1"/>
  <c r="K14" i="1"/>
  <c r="K15" i="1"/>
  <c r="K16" i="1"/>
  <c r="K17" i="1"/>
  <c r="K18" i="1"/>
  <c r="K19" i="1"/>
  <c r="K20" i="1"/>
  <c r="K21" i="1"/>
  <c r="K22" i="1"/>
  <c r="K23" i="1"/>
  <c r="K24" i="1"/>
  <c r="K25" i="1"/>
  <c r="K26" i="1"/>
  <c r="K2" i="1"/>
  <c r="E24" i="1"/>
  <c r="E4" i="1"/>
  <c r="E26" i="1"/>
  <c r="E25" i="1"/>
  <c r="E17" i="1"/>
  <c r="E3" i="1"/>
  <c r="E2" i="1"/>
  <c r="N269" i="3" l="1"/>
  <c r="N271" i="3"/>
  <c r="T271" i="3" s="1"/>
  <c r="T269" i="3"/>
  <c r="S269" i="3"/>
  <c r="N252" i="3"/>
  <c r="N250" i="3"/>
  <c r="T250" i="3" s="1"/>
  <c r="N232" i="3"/>
  <c r="T232" i="3" s="1"/>
  <c r="N226" i="3"/>
  <c r="T226" i="3" s="1"/>
  <c r="N221" i="3"/>
  <c r="T221" i="3" s="1"/>
  <c r="N219" i="3"/>
  <c r="T219" i="3" s="1"/>
  <c r="N207" i="3"/>
  <c r="T207" i="3" s="1"/>
  <c r="N192" i="3"/>
  <c r="N185" i="3"/>
  <c r="T185" i="3" s="1"/>
  <c r="N182" i="3"/>
  <c r="S182" i="3" s="1"/>
  <c r="N179" i="3"/>
  <c r="S179" i="3" s="1"/>
  <c r="N175" i="3"/>
  <c r="T175" i="3" s="1"/>
  <c r="M160" i="3"/>
  <c r="S160" i="3"/>
  <c r="T160" i="3"/>
  <c r="S141" i="3"/>
  <c r="T141" i="3"/>
  <c r="M141" i="3"/>
  <c r="S92" i="3"/>
  <c r="T92" i="3"/>
  <c r="M92" i="3"/>
  <c r="S79" i="3"/>
  <c r="T79" i="3"/>
  <c r="M79" i="3"/>
  <c r="M77" i="3"/>
  <c r="S77" i="3"/>
  <c r="T77" i="3"/>
  <c r="N38" i="3"/>
  <c r="T38" i="3" s="1"/>
  <c r="N32" i="3"/>
  <c r="T32" i="3" s="1"/>
  <c r="M197" i="8"/>
  <c r="T215" i="8"/>
  <c r="T197" i="8"/>
  <c r="T157" i="8"/>
  <c r="M96" i="8"/>
  <c r="S15" i="8"/>
  <c r="T165" i="8"/>
  <c r="N4" i="8"/>
  <c r="T4" i="8" s="1"/>
  <c r="T171" i="8"/>
  <c r="M7" i="8"/>
  <c r="M14" i="8"/>
  <c r="S106" i="8"/>
  <c r="M160" i="8"/>
  <c r="M179" i="8"/>
  <c r="M183" i="8"/>
  <c r="M190" i="8"/>
  <c r="M214" i="8"/>
  <c r="M248" i="8"/>
  <c r="M36" i="8"/>
  <c r="M38" i="8"/>
  <c r="M50" i="8"/>
  <c r="M60" i="8"/>
  <c r="S170" i="8"/>
  <c r="M181" i="8"/>
  <c r="S202" i="8"/>
  <c r="M221" i="8"/>
  <c r="N226" i="8"/>
  <c r="T233" i="8"/>
  <c r="M68" i="8"/>
  <c r="M131" i="8"/>
  <c r="T138" i="8"/>
  <c r="S181" i="8"/>
  <c r="T190" i="8"/>
  <c r="M219" i="8"/>
  <c r="S226" i="8"/>
  <c r="M241" i="8"/>
  <c r="M6" i="8"/>
  <c r="T38" i="8"/>
  <c r="M112" i="8"/>
  <c r="M127" i="8"/>
  <c r="N129" i="8"/>
  <c r="M141" i="8"/>
  <c r="M143" i="8"/>
  <c r="N145" i="8"/>
  <c r="M159" i="8"/>
  <c r="S166" i="8"/>
  <c r="T179" i="8"/>
  <c r="S198" i="8"/>
  <c r="T221" i="8"/>
  <c r="S237" i="8"/>
  <c r="S251" i="8"/>
  <c r="S38" i="8"/>
  <c r="T36" i="8"/>
  <c r="S131" i="8"/>
  <c r="T136" i="8"/>
  <c r="S141" i="8"/>
  <c r="M171" i="8"/>
  <c r="T224" i="8"/>
  <c r="T2" i="8"/>
  <c r="S23" i="8"/>
  <c r="T51" i="8"/>
  <c r="T64" i="8"/>
  <c r="S127" i="8"/>
  <c r="M155" i="8"/>
  <c r="N169" i="8"/>
  <c r="S169" i="8" s="1"/>
  <c r="S178" i="8"/>
  <c r="M227" i="8"/>
  <c r="T237" i="8"/>
  <c r="M240" i="8"/>
  <c r="N249" i="8"/>
  <c r="S249" i="8" s="1"/>
  <c r="T43" i="8"/>
  <c r="N11" i="8"/>
  <c r="S11" i="8" s="1"/>
  <c r="M23" i="8"/>
  <c r="S54" i="8"/>
  <c r="M99" i="8"/>
  <c r="S103" i="8"/>
  <c r="S130" i="8"/>
  <c r="T146" i="8"/>
  <c r="N153" i="8"/>
  <c r="T167" i="8"/>
  <c r="T203" i="8"/>
  <c r="M161" i="8"/>
  <c r="N161" i="8"/>
  <c r="M246" i="8"/>
  <c r="M205" i="8"/>
  <c r="T216" i="8"/>
  <c r="M223" i="8"/>
  <c r="T7" i="8"/>
  <c r="S14" i="8"/>
  <c r="M76" i="8"/>
  <c r="T83" i="8"/>
  <c r="M88" i="8"/>
  <c r="M133" i="8"/>
  <c r="N144" i="8"/>
  <c r="S144" i="8" s="1"/>
  <c r="M144" i="8"/>
  <c r="S153" i="8"/>
  <c r="S155" i="8"/>
  <c r="N217" i="8"/>
  <c r="M217" i="8"/>
  <c r="M230" i="8"/>
  <c r="T253" i="8"/>
  <c r="M163" i="8"/>
  <c r="N163" i="8"/>
  <c r="T163" i="8" s="1"/>
  <c r="M42" i="8"/>
  <c r="M128" i="8"/>
  <c r="N128" i="8"/>
  <c r="S128" i="8" s="1"/>
  <c r="M209" i="8"/>
  <c r="N209" i="8"/>
  <c r="S209" i="8" s="1"/>
  <c r="N173" i="8"/>
  <c r="T173" i="8" s="1"/>
  <c r="M173" i="8"/>
  <c r="N191" i="8"/>
  <c r="T191" i="8" s="1"/>
  <c r="M191" i="8"/>
  <c r="M200" i="8"/>
  <c r="N200" i="8"/>
  <c r="T200" i="8" s="1"/>
  <c r="M207" i="8"/>
  <c r="S250" i="8"/>
  <c r="M135" i="8"/>
  <c r="S161" i="8"/>
  <c r="T227" i="8"/>
  <c r="M232" i="8"/>
  <c r="S22" i="8"/>
  <c r="M27" i="8"/>
  <c r="S36" i="8"/>
  <c r="S43" i="8"/>
  <c r="N52" i="8"/>
  <c r="S52" i="8" s="1"/>
  <c r="M52" i="8"/>
  <c r="S76" i="8"/>
  <c r="S86" i="8"/>
  <c r="M107" i="8"/>
  <c r="N107" i="8"/>
  <c r="S171" i="8"/>
  <c r="S203" i="8"/>
  <c r="T205" i="8"/>
  <c r="M235" i="8"/>
  <c r="S35" i="8"/>
  <c r="N92" i="8"/>
  <c r="T92" i="8" s="1"/>
  <c r="T35" i="8"/>
  <c r="T55" i="8"/>
  <c r="S107" i="8"/>
  <c r="T133" i="8"/>
  <c r="T199" i="8"/>
  <c r="T219" i="8"/>
  <c r="S235" i="8"/>
  <c r="S242" i="8"/>
  <c r="N175" i="8"/>
  <c r="T175" i="8" s="1"/>
  <c r="M175" i="8"/>
  <c r="S139" i="8"/>
  <c r="S147" i="8"/>
  <c r="S163" i="8"/>
  <c r="M16" i="8"/>
  <c r="N16" i="8"/>
  <c r="T16" i="8" s="1"/>
  <c r="T28" i="8"/>
  <c r="N78" i="8"/>
  <c r="M78" i="8"/>
  <c r="M157" i="8"/>
  <c r="M166" i="8"/>
  <c r="M64" i="8"/>
  <c r="S83" i="8"/>
  <c r="S6" i="8"/>
  <c r="S8" i="8"/>
  <c r="S25" i="8"/>
  <c r="M82" i="8"/>
  <c r="S94" i="8"/>
  <c r="T107" i="8"/>
  <c r="T131" i="8"/>
  <c r="S136" i="8"/>
  <c r="S185" i="8"/>
  <c r="S224" i="8"/>
  <c r="T226" i="8"/>
  <c r="S233" i="8"/>
  <c r="T235" i="8"/>
  <c r="S248" i="8"/>
  <c r="M22" i="8"/>
  <c r="S60" i="8"/>
  <c r="N100" i="8"/>
  <c r="T100" i="8" s="1"/>
  <c r="M139" i="8"/>
  <c r="S146" i="8"/>
  <c r="M150" i="8"/>
  <c r="T8" i="8"/>
  <c r="M15" i="8"/>
  <c r="N34" i="8"/>
  <c r="S34" i="8" s="1"/>
  <c r="S39" i="8"/>
  <c r="M41" i="8"/>
  <c r="M44" i="8"/>
  <c r="M51" i="8"/>
  <c r="M59" i="8"/>
  <c r="T60" i="8"/>
  <c r="M63" i="8"/>
  <c r="M67" i="8"/>
  <c r="T68" i="8"/>
  <c r="M75" i="8"/>
  <c r="T76" i="8"/>
  <c r="M84" i="8"/>
  <c r="N87" i="8"/>
  <c r="T87" i="8" s="1"/>
  <c r="M91" i="8"/>
  <c r="M95" i="8"/>
  <c r="M104" i="8"/>
  <c r="M109" i="8"/>
  <c r="N113" i="8"/>
  <c r="S113" i="8" s="1"/>
  <c r="N115" i="8"/>
  <c r="T115" i="8" s="1"/>
  <c r="M117" i="8"/>
  <c r="N152" i="8"/>
  <c r="S158" i="8"/>
  <c r="M165" i="8"/>
  <c r="N168" i="8"/>
  <c r="S168" i="8" s="1"/>
  <c r="N177" i="8"/>
  <c r="S177" i="8" s="1"/>
  <c r="N182" i="8"/>
  <c r="S182" i="8" s="1"/>
  <c r="M184" i="8"/>
  <c r="T187" i="8"/>
  <c r="N193" i="8"/>
  <c r="S193" i="8" s="1"/>
  <c r="N195" i="8"/>
  <c r="T195" i="8" s="1"/>
  <c r="T202" i="8"/>
  <c r="T211" i="8"/>
  <c r="S217" i="8"/>
  <c r="M222" i="8"/>
  <c r="N225" i="8"/>
  <c r="N239" i="8"/>
  <c r="M245" i="8"/>
  <c r="T153" i="8"/>
  <c r="S205" i="8"/>
  <c r="T250" i="8"/>
  <c r="N47" i="8"/>
  <c r="S47" i="8" s="1"/>
  <c r="S68" i="8"/>
  <c r="N137" i="8"/>
  <c r="T185" i="8"/>
  <c r="S109" i="8"/>
  <c r="T125" i="8"/>
  <c r="T130" i="8"/>
  <c r="S165" i="8"/>
  <c r="T170" i="8"/>
  <c r="T217" i="8"/>
  <c r="S225" i="8"/>
  <c r="S245" i="8"/>
  <c r="S159" i="8"/>
  <c r="T176" i="8"/>
  <c r="S240" i="8"/>
  <c r="S253" i="8"/>
  <c r="T25" i="8"/>
  <c r="N29" i="8"/>
  <c r="S29" i="8" s="1"/>
  <c r="T155" i="8"/>
  <c r="N234" i="8"/>
  <c r="S234" i="8" s="1"/>
  <c r="M237" i="8"/>
  <c r="T240" i="8"/>
  <c r="T242" i="8"/>
  <c r="M21" i="8"/>
  <c r="T22" i="8"/>
  <c r="N24" i="8"/>
  <c r="T24" i="8" s="1"/>
  <c r="M28" i="8"/>
  <c r="T34" i="8"/>
  <c r="M43" i="8"/>
  <c r="M46" i="8"/>
  <c r="S51" i="8"/>
  <c r="M55" i="8"/>
  <c r="S59" i="8"/>
  <c r="S75" i="8"/>
  <c r="M79" i="8"/>
  <c r="M83" i="8"/>
  <c r="M86" i="8"/>
  <c r="S95" i="8"/>
  <c r="S104" i="8"/>
  <c r="M125" i="8"/>
  <c r="T127" i="8"/>
  <c r="M136" i="8"/>
  <c r="T143" i="8"/>
  <c r="M167" i="8"/>
  <c r="T181" i="8"/>
  <c r="S197" i="8"/>
  <c r="S210" i="8"/>
  <c r="S221" i="8"/>
  <c r="M224" i="8"/>
  <c r="M233" i="8"/>
  <c r="T50" i="8"/>
  <c r="S92" i="8"/>
  <c r="S133" i="8"/>
  <c r="T147" i="8"/>
  <c r="T98" i="8"/>
  <c r="T248" i="8"/>
  <c r="S7" i="8"/>
  <c r="T15" i="8"/>
  <c r="T39" i="8"/>
  <c r="T104" i="8"/>
  <c r="T121" i="8"/>
  <c r="S145" i="8"/>
  <c r="T149" i="8"/>
  <c r="T151" i="8"/>
  <c r="T183" i="8"/>
  <c r="S199" i="8"/>
  <c r="N201" i="8"/>
  <c r="S201" i="8" s="1"/>
  <c r="S216" i="8"/>
  <c r="S71" i="8"/>
  <c r="T71" i="8"/>
  <c r="S3" i="8"/>
  <c r="T3" i="8"/>
  <c r="S19" i="8"/>
  <c r="T19" i="8"/>
  <c r="S213" i="8"/>
  <c r="T213" i="8"/>
  <c r="T222" i="8"/>
  <c r="S222" i="8"/>
  <c r="S4" i="8"/>
  <c r="M10" i="8"/>
  <c r="N40" i="8"/>
  <c r="T40" i="8" s="1"/>
  <c r="M40" i="8"/>
  <c r="M70" i="8"/>
  <c r="N108" i="8"/>
  <c r="M108" i="8"/>
  <c r="N180" i="8"/>
  <c r="M180" i="8"/>
  <c r="N189" i="8"/>
  <c r="T189" i="8" s="1"/>
  <c r="M189" i="8"/>
  <c r="M213" i="8"/>
  <c r="M13" i="8"/>
  <c r="S21" i="8"/>
  <c r="M62" i="8"/>
  <c r="S129" i="8"/>
  <c r="S143" i="8"/>
  <c r="M215" i="8"/>
  <c r="S239" i="8"/>
  <c r="T21" i="8"/>
  <c r="M26" i="8"/>
  <c r="N26" i="8"/>
  <c r="S26" i="8" s="1"/>
  <c r="M31" i="8"/>
  <c r="N31" i="8"/>
  <c r="S55" i="8"/>
  <c r="S67" i="8"/>
  <c r="T82" i="8"/>
  <c r="M94" i="8"/>
  <c r="N102" i="8"/>
  <c r="S102" i="8" s="1"/>
  <c r="S105" i="8"/>
  <c r="M126" i="8"/>
  <c r="N126" i="8"/>
  <c r="S126" i="8" s="1"/>
  <c r="S10" i="8"/>
  <c r="M58" i="8"/>
  <c r="M66" i="8"/>
  <c r="T67" i="8"/>
  <c r="S72" i="8"/>
  <c r="S74" i="8"/>
  <c r="M81" i="8"/>
  <c r="S120" i="8"/>
  <c r="S122" i="8"/>
  <c r="N140" i="8"/>
  <c r="M140" i="8"/>
  <c r="N142" i="8"/>
  <c r="S142" i="8" s="1"/>
  <c r="M142" i="8"/>
  <c r="S208" i="8"/>
  <c r="T210" i="8"/>
  <c r="N236" i="8"/>
  <c r="M236" i="8"/>
  <c r="M238" i="8"/>
  <c r="N238" i="8"/>
  <c r="T238" i="8" s="1"/>
  <c r="N5" i="8"/>
  <c r="S5" i="8" s="1"/>
  <c r="M12" i="8"/>
  <c r="T13" i="8"/>
  <c r="M19" i="8"/>
  <c r="M33" i="8"/>
  <c r="T54" i="8"/>
  <c r="S56" i="8"/>
  <c r="S64" i="8"/>
  <c r="M71" i="8"/>
  <c r="S79" i="8"/>
  <c r="T79" i="8"/>
  <c r="M89" i="8"/>
  <c r="N89" i="8"/>
  <c r="S89" i="8" s="1"/>
  <c r="T118" i="8"/>
  <c r="T120" i="8"/>
  <c r="T122" i="8"/>
  <c r="M198" i="8"/>
  <c r="T208" i="8"/>
  <c r="N228" i="8"/>
  <c r="M228" i="8"/>
  <c r="T247" i="8"/>
  <c r="T251" i="8"/>
  <c r="T70" i="8"/>
  <c r="S70" i="8"/>
  <c r="M3" i="8"/>
  <c r="N17" i="8"/>
  <c r="S17" i="8" s="1"/>
  <c r="M17" i="8"/>
  <c r="M49" i="8"/>
  <c r="S80" i="8"/>
  <c r="N110" i="8"/>
  <c r="S110" i="8" s="1"/>
  <c r="M110" i="8"/>
  <c r="T14" i="8"/>
  <c r="S27" i="8"/>
  <c r="T65" i="8"/>
  <c r="S82" i="8"/>
  <c r="N85" i="8"/>
  <c r="T85" i="8" s="1"/>
  <c r="M85" i="8"/>
  <c r="T114" i="8"/>
  <c r="M54" i="8"/>
  <c r="M97" i="8"/>
  <c r="N97" i="8"/>
  <c r="S97" i="8" s="1"/>
  <c r="T158" i="8"/>
  <c r="T6" i="8"/>
  <c r="S13" i="8"/>
  <c r="N20" i="8"/>
  <c r="T20" i="8" s="1"/>
  <c r="T59" i="8"/>
  <c r="S247" i="8"/>
  <c r="S2" i="8"/>
  <c r="T23" i="8"/>
  <c r="T42" i="8"/>
  <c r="N45" i="8"/>
  <c r="S45" i="8" s="1"/>
  <c r="M45" i="8"/>
  <c r="S58" i="8"/>
  <c r="S66" i="8"/>
  <c r="M73" i="8"/>
  <c r="N73" i="8"/>
  <c r="S73" i="8" s="1"/>
  <c r="N119" i="8"/>
  <c r="T119" i="8" s="1"/>
  <c r="M119" i="8"/>
  <c r="T201" i="8"/>
  <c r="T230" i="8"/>
  <c r="S230" i="8"/>
  <c r="N244" i="8"/>
  <c r="M244" i="8"/>
  <c r="M57" i="8"/>
  <c r="N57" i="8"/>
  <c r="S194" i="8"/>
  <c r="T194" i="8"/>
  <c r="M32" i="8"/>
  <c r="S114" i="8"/>
  <c r="T75" i="8"/>
  <c r="M2" i="8"/>
  <c r="N9" i="8"/>
  <c r="M9" i="8"/>
  <c r="N37" i="8"/>
  <c r="S37" i="8" s="1"/>
  <c r="M37" i="8"/>
  <c r="S162" i="8"/>
  <c r="T162" i="8"/>
  <c r="T62" i="8"/>
  <c r="T5" i="8"/>
  <c r="S12" i="8"/>
  <c r="M18" i="8"/>
  <c r="S28" i="8"/>
  <c r="S33" i="8"/>
  <c r="S50" i="8"/>
  <c r="N53" i="8"/>
  <c r="T53" i="8" s="1"/>
  <c r="M53" i="8"/>
  <c r="S63" i="8"/>
  <c r="T63" i="8"/>
  <c r="T78" i="8"/>
  <c r="S78" i="8"/>
  <c r="N132" i="8"/>
  <c r="M132" i="8"/>
  <c r="N148" i="8"/>
  <c r="M148" i="8"/>
  <c r="T58" i="8"/>
  <c r="T105" i="8"/>
  <c r="T150" i="8"/>
  <c r="M25" i="8"/>
  <c r="S32" i="8"/>
  <c r="M39" i="8"/>
  <c r="T41" i="8"/>
  <c r="M48" i="8"/>
  <c r="S49" i="8"/>
  <c r="M65" i="8"/>
  <c r="T66" i="8"/>
  <c r="N69" i="8"/>
  <c r="M69" i="8"/>
  <c r="S81" i="8"/>
  <c r="S88" i="8"/>
  <c r="M90" i="8"/>
  <c r="N101" i="8"/>
  <c r="T101" i="8" s="1"/>
  <c r="M101" i="8"/>
  <c r="M111" i="8"/>
  <c r="T112" i="8"/>
  <c r="T129" i="8"/>
  <c r="M134" i="8"/>
  <c r="S137" i="8"/>
  <c r="M149" i="8"/>
  <c r="T152" i="8"/>
  <c r="T154" i="8"/>
  <c r="N172" i="8"/>
  <c r="M172" i="8"/>
  <c r="N174" i="8"/>
  <c r="S174" i="8" s="1"/>
  <c r="M174" i="8"/>
  <c r="S207" i="8"/>
  <c r="N220" i="8"/>
  <c r="M220" i="8"/>
  <c r="M229" i="8"/>
  <c r="T232" i="8"/>
  <c r="S241" i="8"/>
  <c r="M254" i="8"/>
  <c r="T33" i="8"/>
  <c r="S41" i="8"/>
  <c r="N61" i="8"/>
  <c r="T61" i="8" s="1"/>
  <c r="M61" i="8"/>
  <c r="T74" i="8"/>
  <c r="N93" i="8"/>
  <c r="T93" i="8" s="1"/>
  <c r="M93" i="8"/>
  <c r="S112" i="8"/>
  <c r="S117" i="8"/>
  <c r="S135" i="8"/>
  <c r="S152" i="8"/>
  <c r="N164" i="8"/>
  <c r="M164" i="8"/>
  <c r="N212" i="8"/>
  <c r="M212" i="8"/>
  <c r="S229" i="8"/>
  <c r="T229" i="8"/>
  <c r="T239" i="8"/>
  <c r="N252" i="8"/>
  <c r="M252" i="8"/>
  <c r="M30" i="8"/>
  <c r="S40" i="8"/>
  <c r="T49" i="8"/>
  <c r="M56" i="8"/>
  <c r="S57" i="8"/>
  <c r="M80" i="8"/>
  <c r="T81" i="8"/>
  <c r="S90" i="8"/>
  <c r="S96" i="8"/>
  <c r="M98" i="8"/>
  <c r="N116" i="8"/>
  <c r="M116" i="8"/>
  <c r="T137" i="8"/>
  <c r="S149" i="8"/>
  <c r="M151" i="8"/>
  <c r="M158" i="8"/>
  <c r="S167" i="8"/>
  <c r="T182" i="8"/>
  <c r="S184" i="8"/>
  <c r="S186" i="8"/>
  <c r="N196" i="8"/>
  <c r="M196" i="8"/>
  <c r="T214" i="8"/>
  <c r="S214" i="8"/>
  <c r="M231" i="8"/>
  <c r="M247" i="8"/>
  <c r="N77" i="8"/>
  <c r="M77" i="8"/>
  <c r="T91" i="8"/>
  <c r="S154" i="8"/>
  <c r="S232" i="8"/>
  <c r="S48" i="8"/>
  <c r="T57" i="8"/>
  <c r="S65" i="8"/>
  <c r="T90" i="8"/>
  <c r="S98" i="8"/>
  <c r="S111" i="8"/>
  <c r="T126" i="8"/>
  <c r="T144" i="8"/>
  <c r="T161" i="8"/>
  <c r="T184" i="8"/>
  <c r="T186" i="8"/>
  <c r="N204" i="8"/>
  <c r="M204" i="8"/>
  <c r="N206" i="8"/>
  <c r="S206" i="8" s="1"/>
  <c r="M206" i="8"/>
  <c r="S223" i="8"/>
  <c r="T243" i="8"/>
  <c r="T86" i="8"/>
  <c r="T94" i="8"/>
  <c r="S125" i="8"/>
  <c r="S157" i="8"/>
  <c r="S160" i="8"/>
  <c r="S192" i="8"/>
  <c r="T225" i="8"/>
  <c r="T241" i="8"/>
  <c r="T249" i="8"/>
  <c r="S85" i="8"/>
  <c r="S119" i="8"/>
  <c r="N124" i="8"/>
  <c r="M124" i="8"/>
  <c r="T128" i="8"/>
  <c r="T134" i="8"/>
  <c r="T145" i="8"/>
  <c r="S151" i="8"/>
  <c r="N156" i="8"/>
  <c r="M156" i="8"/>
  <c r="T160" i="8"/>
  <c r="T166" i="8"/>
  <c r="T177" i="8"/>
  <c r="S183" i="8"/>
  <c r="N188" i="8"/>
  <c r="M188" i="8"/>
  <c r="T192" i="8"/>
  <c r="T198" i="8"/>
  <c r="S215" i="8"/>
  <c r="S231" i="8"/>
  <c r="S246" i="8"/>
  <c r="S254" i="8"/>
  <c r="T246" i="8"/>
  <c r="M253" i="8"/>
  <c r="T254" i="8"/>
  <c r="M243" i="8"/>
  <c r="M251" i="8"/>
  <c r="M106" i="8"/>
  <c r="M114" i="8"/>
  <c r="M122" i="8"/>
  <c r="M130" i="8"/>
  <c r="M138" i="8"/>
  <c r="M146" i="8"/>
  <c r="M154" i="8"/>
  <c r="M162" i="8"/>
  <c r="M170" i="8"/>
  <c r="M178" i="8"/>
  <c r="M186" i="8"/>
  <c r="M194" i="8"/>
  <c r="M202" i="8"/>
  <c r="M210" i="8"/>
  <c r="M242" i="8"/>
  <c r="M250" i="8"/>
  <c r="M275" i="3"/>
  <c r="N275" i="3"/>
  <c r="M237" i="3"/>
  <c r="N237" i="3"/>
  <c r="S237" i="3" s="1"/>
  <c r="N163" i="3"/>
  <c r="M163" i="3"/>
  <c r="N128" i="3"/>
  <c r="M128" i="3"/>
  <c r="N95" i="3"/>
  <c r="M95" i="3"/>
  <c r="N52" i="3"/>
  <c r="M52" i="3"/>
  <c r="M17" i="3"/>
  <c r="N17" i="3"/>
  <c r="T17" i="3" s="1"/>
  <c r="M244" i="3"/>
  <c r="N244" i="3"/>
  <c r="N189" i="3"/>
  <c r="M189" i="3"/>
  <c r="N120" i="3"/>
  <c r="M120" i="3"/>
  <c r="N65" i="3"/>
  <c r="M65" i="3"/>
  <c r="N36" i="3"/>
  <c r="M36" i="3"/>
  <c r="N6" i="3"/>
  <c r="M6" i="3"/>
  <c r="M263" i="3"/>
  <c r="N263" i="3"/>
  <c r="M249" i="3"/>
  <c r="N249" i="3"/>
  <c r="T249" i="3" s="1"/>
  <c r="M235" i="3"/>
  <c r="N235" i="3"/>
  <c r="N216" i="3"/>
  <c r="T216" i="3" s="1"/>
  <c r="M216" i="3"/>
  <c r="M197" i="3"/>
  <c r="N197" i="3"/>
  <c r="M188" i="3"/>
  <c r="N188" i="3"/>
  <c r="T188" i="3" s="1"/>
  <c r="N178" i="3"/>
  <c r="M178" i="3"/>
  <c r="N162" i="3"/>
  <c r="M162" i="3"/>
  <c r="N157" i="3"/>
  <c r="M157" i="3"/>
  <c r="N150" i="3"/>
  <c r="T150" i="3" s="1"/>
  <c r="M150" i="3"/>
  <c r="N142" i="3"/>
  <c r="T142" i="3" s="1"/>
  <c r="M142" i="3"/>
  <c r="M134" i="3"/>
  <c r="N134" i="3"/>
  <c r="T134" i="3" s="1"/>
  <c r="M126" i="3"/>
  <c r="N126" i="3"/>
  <c r="T126" i="3" s="1"/>
  <c r="N108" i="3"/>
  <c r="M108" i="3"/>
  <c r="N100" i="3"/>
  <c r="M100" i="3"/>
  <c r="N93" i="3"/>
  <c r="T93" i="3" s="1"/>
  <c r="M93" i="3"/>
  <c r="N84" i="3"/>
  <c r="T84" i="3" s="1"/>
  <c r="M84" i="3"/>
  <c r="N76" i="3"/>
  <c r="M76" i="3"/>
  <c r="N72" i="3"/>
  <c r="S72" i="3" s="1"/>
  <c r="M72" i="3"/>
  <c r="N64" i="3"/>
  <c r="M64" i="3"/>
  <c r="N50" i="3"/>
  <c r="S50" i="3" s="1"/>
  <c r="M50" i="3"/>
  <c r="N42" i="3"/>
  <c r="T42" i="3" s="1"/>
  <c r="M42" i="3"/>
  <c r="N30" i="3"/>
  <c r="S30" i="3" s="1"/>
  <c r="M30" i="3"/>
  <c r="N22" i="3"/>
  <c r="S22" i="3" s="1"/>
  <c r="M22" i="3"/>
  <c r="M13" i="3"/>
  <c r="N13" i="3"/>
  <c r="T13" i="3" s="1"/>
  <c r="M5" i="3"/>
  <c r="N5" i="3"/>
  <c r="S5" i="3" s="1"/>
  <c r="M245" i="3"/>
  <c r="N245" i="3"/>
  <c r="M210" i="3"/>
  <c r="N210" i="3"/>
  <c r="T210" i="3" s="1"/>
  <c r="N171" i="3"/>
  <c r="M171" i="3"/>
  <c r="N144" i="3"/>
  <c r="M144" i="3"/>
  <c r="M110" i="3"/>
  <c r="N110" i="3"/>
  <c r="N66" i="3"/>
  <c r="T66" i="3" s="1"/>
  <c r="M66" i="3"/>
  <c r="N24" i="3"/>
  <c r="T24" i="3" s="1"/>
  <c r="M24" i="3"/>
  <c r="M264" i="3"/>
  <c r="N264" i="3"/>
  <c r="T264" i="3" s="1"/>
  <c r="N228" i="3"/>
  <c r="M228" i="3"/>
  <c r="N180" i="3"/>
  <c r="M180" i="3"/>
  <c r="N116" i="3"/>
  <c r="M116" i="3"/>
  <c r="M85" i="3"/>
  <c r="N85" i="3"/>
  <c r="N58" i="3"/>
  <c r="T58" i="3" s="1"/>
  <c r="M58" i="3"/>
  <c r="N23" i="3"/>
  <c r="M23" i="3"/>
  <c r="N14" i="3"/>
  <c r="S14" i="3" s="1"/>
  <c r="M14" i="3"/>
  <c r="M273" i="3"/>
  <c r="N273" i="3"/>
  <c r="M255" i="3"/>
  <c r="N255" i="3"/>
  <c r="M243" i="3"/>
  <c r="N243" i="3"/>
  <c r="S243" i="3" s="1"/>
  <c r="N227" i="3"/>
  <c r="S227" i="3" s="1"/>
  <c r="M227" i="3"/>
  <c r="N169" i="3"/>
  <c r="M169" i="3"/>
  <c r="M272" i="3"/>
  <c r="N272" i="3"/>
  <c r="M262" i="3"/>
  <c r="N262" i="3"/>
  <c r="M242" i="3"/>
  <c r="N242" i="3"/>
  <c r="M234" i="3"/>
  <c r="N234" i="3"/>
  <c r="N225" i="3"/>
  <c r="M225" i="3"/>
  <c r="N215" i="3"/>
  <c r="M215" i="3"/>
  <c r="N208" i="3"/>
  <c r="M208" i="3"/>
  <c r="N203" i="3"/>
  <c r="M203" i="3"/>
  <c r="N196" i="3"/>
  <c r="T196" i="3" s="1"/>
  <c r="M196" i="3"/>
  <c r="N187" i="3"/>
  <c r="T187" i="3" s="1"/>
  <c r="M187" i="3"/>
  <c r="M177" i="3"/>
  <c r="N177" i="3"/>
  <c r="M168" i="3"/>
  <c r="N168" i="3"/>
  <c r="N149" i="3"/>
  <c r="M149" i="3"/>
  <c r="N140" i="3"/>
  <c r="M140" i="3"/>
  <c r="N133" i="3"/>
  <c r="T133" i="3" s="1"/>
  <c r="M133" i="3"/>
  <c r="N125" i="3"/>
  <c r="T125" i="3" s="1"/>
  <c r="M125" i="3"/>
  <c r="N119" i="3"/>
  <c r="M119" i="3"/>
  <c r="N115" i="3"/>
  <c r="M115" i="3"/>
  <c r="N107" i="3"/>
  <c r="M107" i="3"/>
  <c r="N91" i="3"/>
  <c r="M91" i="3"/>
  <c r="N83" i="3"/>
  <c r="M83" i="3"/>
  <c r="M71" i="3"/>
  <c r="N71" i="3"/>
  <c r="T71" i="3" s="1"/>
  <c r="M63" i="3"/>
  <c r="N63" i="3"/>
  <c r="T63" i="3" s="1"/>
  <c r="N57" i="3"/>
  <c r="M57" i="3"/>
  <c r="N49" i="3"/>
  <c r="M49" i="3"/>
  <c r="N41" i="3"/>
  <c r="M41" i="3"/>
  <c r="N35" i="3"/>
  <c r="M35" i="3"/>
  <c r="M29" i="3"/>
  <c r="N29" i="3"/>
  <c r="T29" i="3" s="1"/>
  <c r="M21" i="3"/>
  <c r="N21" i="3"/>
  <c r="T21" i="3" s="1"/>
  <c r="N12" i="3"/>
  <c r="T12" i="3" s="1"/>
  <c r="M12" i="3"/>
  <c r="N4" i="3"/>
  <c r="M4" i="3"/>
  <c r="N217" i="3"/>
  <c r="M217" i="3"/>
  <c r="N127" i="3"/>
  <c r="M127" i="3"/>
  <c r="M241" i="3"/>
  <c r="N241" i="3"/>
  <c r="T241" i="3" s="1"/>
  <c r="N99" i="3"/>
  <c r="M99" i="3"/>
  <c r="M265" i="3"/>
  <c r="N265" i="3"/>
  <c r="M218" i="3"/>
  <c r="N218" i="3"/>
  <c r="T218" i="3" s="1"/>
  <c r="N181" i="3"/>
  <c r="M181" i="3"/>
  <c r="N152" i="3"/>
  <c r="M152" i="3"/>
  <c r="M102" i="3"/>
  <c r="N102" i="3"/>
  <c r="N73" i="3"/>
  <c r="M73" i="3"/>
  <c r="N7" i="3"/>
  <c r="T7" i="3" s="1"/>
  <c r="M7" i="3"/>
  <c r="M274" i="3"/>
  <c r="N274" i="3"/>
  <c r="T274" i="3" s="1"/>
  <c r="M236" i="3"/>
  <c r="N236" i="3"/>
  <c r="T236" i="3" s="1"/>
  <c r="N198" i="3"/>
  <c r="M198" i="3"/>
  <c r="M143" i="3"/>
  <c r="N143" i="3"/>
  <c r="M94" i="3"/>
  <c r="N94" i="3"/>
  <c r="N31" i="3"/>
  <c r="M31" i="3"/>
  <c r="M261" i="3"/>
  <c r="N261" i="3"/>
  <c r="M233" i="3"/>
  <c r="N233" i="3"/>
  <c r="T233" i="3" s="1"/>
  <c r="N186" i="3"/>
  <c r="M186" i="3"/>
  <c r="N156" i="3"/>
  <c r="M156" i="3"/>
  <c r="N132" i="3"/>
  <c r="M132" i="3"/>
  <c r="N90" i="3"/>
  <c r="M90" i="3"/>
  <c r="N62" i="3"/>
  <c r="M62" i="3"/>
  <c r="N40" i="3"/>
  <c r="M40" i="3"/>
  <c r="N20" i="3"/>
  <c r="T20" i="3" s="1"/>
  <c r="M20" i="3"/>
  <c r="M268" i="3"/>
  <c r="N268" i="3"/>
  <c r="M260" i="3"/>
  <c r="N260" i="3"/>
  <c r="M240" i="3"/>
  <c r="N240" i="3"/>
  <c r="S240" i="3" s="1"/>
  <c r="N231" i="3"/>
  <c r="T231" i="3" s="1"/>
  <c r="M231" i="3"/>
  <c r="N223" i="3"/>
  <c r="T223" i="3" s="1"/>
  <c r="M223" i="3"/>
  <c r="N213" i="3"/>
  <c r="T213" i="3" s="1"/>
  <c r="M213" i="3"/>
  <c r="N206" i="3"/>
  <c r="T206" i="3" s="1"/>
  <c r="M206" i="3"/>
  <c r="N202" i="3"/>
  <c r="M202" i="3"/>
  <c r="N194" i="3"/>
  <c r="M194" i="3"/>
  <c r="N174" i="3"/>
  <c r="M174" i="3"/>
  <c r="N166" i="3"/>
  <c r="M166" i="3"/>
  <c r="M155" i="3"/>
  <c r="N155" i="3"/>
  <c r="T155" i="3" s="1"/>
  <c r="M147" i="3"/>
  <c r="N147" i="3"/>
  <c r="T147" i="3" s="1"/>
  <c r="N139" i="3"/>
  <c r="M139" i="3"/>
  <c r="N131" i="3"/>
  <c r="M131" i="3"/>
  <c r="N123" i="3"/>
  <c r="M123" i="3"/>
  <c r="M118" i="3"/>
  <c r="N118" i="3"/>
  <c r="S118" i="3" s="1"/>
  <c r="N113" i="3"/>
  <c r="T113" i="3" s="1"/>
  <c r="M113" i="3"/>
  <c r="N105" i="3"/>
  <c r="M105" i="3"/>
  <c r="M98" i="3"/>
  <c r="N98" i="3"/>
  <c r="T98" i="3" s="1"/>
  <c r="M89" i="3"/>
  <c r="N89" i="3"/>
  <c r="T89" i="3" s="1"/>
  <c r="M81" i="3"/>
  <c r="N81" i="3"/>
  <c r="T81" i="3" s="1"/>
  <c r="N69" i="3"/>
  <c r="M69" i="3"/>
  <c r="N61" i="3"/>
  <c r="M61" i="3"/>
  <c r="M55" i="3"/>
  <c r="N55" i="3"/>
  <c r="T55" i="3" s="1"/>
  <c r="M47" i="3"/>
  <c r="N47" i="3"/>
  <c r="T47" i="3" s="1"/>
  <c r="M39" i="3"/>
  <c r="N39" i="3"/>
  <c r="S39" i="3" s="1"/>
  <c r="M34" i="3"/>
  <c r="N34" i="3"/>
  <c r="T34" i="3" s="1"/>
  <c r="N27" i="3"/>
  <c r="M27" i="3"/>
  <c r="N19" i="3"/>
  <c r="S19" i="3" s="1"/>
  <c r="M19" i="3"/>
  <c r="N10" i="3"/>
  <c r="S10" i="3" s="1"/>
  <c r="M10" i="3"/>
  <c r="M251" i="3"/>
  <c r="N251" i="3"/>
  <c r="N199" i="3"/>
  <c r="M199" i="3"/>
  <c r="N136" i="3"/>
  <c r="M136" i="3"/>
  <c r="N78" i="3"/>
  <c r="M78" i="3"/>
  <c r="M256" i="3"/>
  <c r="N256" i="3"/>
  <c r="T256" i="3" s="1"/>
  <c r="N204" i="3"/>
  <c r="T204" i="3" s="1"/>
  <c r="M204" i="3"/>
  <c r="M151" i="3"/>
  <c r="N151" i="3"/>
  <c r="N109" i="3"/>
  <c r="T109" i="3" s="1"/>
  <c r="M109" i="3"/>
  <c r="M43" i="3"/>
  <c r="N43" i="3"/>
  <c r="M254" i="3"/>
  <c r="N254" i="3"/>
  <c r="M214" i="3"/>
  <c r="N214" i="3"/>
  <c r="N195" i="3"/>
  <c r="M195" i="3"/>
  <c r="N167" i="3"/>
  <c r="T167" i="3" s="1"/>
  <c r="M167" i="3"/>
  <c r="N148" i="3"/>
  <c r="M148" i="3"/>
  <c r="M114" i="3"/>
  <c r="N114" i="3"/>
  <c r="T114" i="3" s="1"/>
  <c r="N82" i="3"/>
  <c r="S82" i="3" s="1"/>
  <c r="M82" i="3"/>
  <c r="N70" i="3"/>
  <c r="M70" i="3"/>
  <c r="N48" i="3"/>
  <c r="M48" i="3"/>
  <c r="N11" i="3"/>
  <c r="S11" i="3" s="1"/>
  <c r="M11" i="3"/>
  <c r="M267" i="3"/>
  <c r="N267" i="3"/>
  <c r="T267" i="3" s="1"/>
  <c r="M259" i="3"/>
  <c r="N259" i="3"/>
  <c r="T259" i="3" s="1"/>
  <c r="M253" i="3"/>
  <c r="N253" i="3"/>
  <c r="T253" i="3" s="1"/>
  <c r="M247" i="3"/>
  <c r="N247" i="3"/>
  <c r="M239" i="3"/>
  <c r="N239" i="3"/>
  <c r="S239" i="3" s="1"/>
  <c r="N222" i="3"/>
  <c r="T222" i="3" s="1"/>
  <c r="M222" i="3"/>
  <c r="N212" i="3"/>
  <c r="S212" i="3" s="1"/>
  <c r="M212" i="3"/>
  <c r="M201" i="3"/>
  <c r="N201" i="3"/>
  <c r="T201" i="3" s="1"/>
  <c r="M193" i="3"/>
  <c r="N193" i="3"/>
  <c r="T193" i="3" s="1"/>
  <c r="N184" i="3"/>
  <c r="M184" i="3"/>
  <c r="N173" i="3"/>
  <c r="M173" i="3"/>
  <c r="N165" i="3"/>
  <c r="M165" i="3"/>
  <c r="M159" i="3"/>
  <c r="N159" i="3"/>
  <c r="S159" i="3" s="1"/>
  <c r="N154" i="3"/>
  <c r="S154" i="3" s="1"/>
  <c r="M154" i="3"/>
  <c r="N146" i="3"/>
  <c r="M146" i="3"/>
  <c r="M138" i="3"/>
  <c r="N138" i="3"/>
  <c r="T138" i="3" s="1"/>
  <c r="M130" i="3"/>
  <c r="N130" i="3"/>
  <c r="S130" i="3" s="1"/>
  <c r="M122" i="3"/>
  <c r="N122" i="3"/>
  <c r="T122" i="3" s="1"/>
  <c r="N112" i="3"/>
  <c r="M112" i="3"/>
  <c r="N104" i="3"/>
  <c r="M104" i="3"/>
  <c r="N97" i="3"/>
  <c r="M97" i="3"/>
  <c r="N88" i="3"/>
  <c r="M88" i="3"/>
  <c r="N80" i="3"/>
  <c r="T80" i="3" s="1"/>
  <c r="M80" i="3"/>
  <c r="N74" i="3"/>
  <c r="T74" i="3" s="1"/>
  <c r="M74" i="3"/>
  <c r="N68" i="3"/>
  <c r="M68" i="3"/>
  <c r="N60" i="3"/>
  <c r="M60" i="3"/>
  <c r="N54" i="3"/>
  <c r="T54" i="3" s="1"/>
  <c r="M54" i="3"/>
  <c r="N46" i="3"/>
  <c r="T46" i="3" s="1"/>
  <c r="M46" i="3"/>
  <c r="N26" i="3"/>
  <c r="M26" i="3"/>
  <c r="N18" i="3"/>
  <c r="M18" i="3"/>
  <c r="N16" i="3"/>
  <c r="S16" i="3" s="1"/>
  <c r="M16" i="3"/>
  <c r="M9" i="3"/>
  <c r="N9" i="3"/>
  <c r="T9" i="3" s="1"/>
  <c r="M257" i="3"/>
  <c r="N257" i="3"/>
  <c r="M229" i="3"/>
  <c r="N229" i="3"/>
  <c r="T229" i="3" s="1"/>
  <c r="N190" i="3"/>
  <c r="M190" i="3"/>
  <c r="N158" i="3"/>
  <c r="T158" i="3" s="1"/>
  <c r="M158" i="3"/>
  <c r="N86" i="3"/>
  <c r="M86" i="3"/>
  <c r="N44" i="3"/>
  <c r="M44" i="3"/>
  <c r="N15" i="3"/>
  <c r="M15" i="3"/>
  <c r="N209" i="3"/>
  <c r="M209" i="3"/>
  <c r="N170" i="3"/>
  <c r="M170" i="3"/>
  <c r="N135" i="3"/>
  <c r="M135" i="3"/>
  <c r="N101" i="3"/>
  <c r="T101" i="3" s="1"/>
  <c r="M101" i="3"/>
  <c r="M51" i="3"/>
  <c r="N51" i="3"/>
  <c r="M270" i="3"/>
  <c r="N270" i="3"/>
  <c r="M248" i="3"/>
  <c r="N248" i="3"/>
  <c r="M224" i="3"/>
  <c r="N224" i="3"/>
  <c r="N176" i="3"/>
  <c r="T176" i="3" s="1"/>
  <c r="M176" i="3"/>
  <c r="N161" i="3"/>
  <c r="M161" i="3"/>
  <c r="N124" i="3"/>
  <c r="M124" i="3"/>
  <c r="M106" i="3"/>
  <c r="N106" i="3"/>
  <c r="T106" i="3" s="1"/>
  <c r="M75" i="3"/>
  <c r="N75" i="3"/>
  <c r="N56" i="3"/>
  <c r="M56" i="3"/>
  <c r="N28" i="3"/>
  <c r="T28" i="3" s="1"/>
  <c r="M28" i="3"/>
  <c r="N3" i="3"/>
  <c r="M3" i="3"/>
  <c r="N2" i="3"/>
  <c r="M2" i="3"/>
  <c r="M266" i="3"/>
  <c r="N266" i="3"/>
  <c r="M258" i="3"/>
  <c r="N258" i="3"/>
  <c r="M246" i="3"/>
  <c r="N246" i="3"/>
  <c r="T246" i="3" s="1"/>
  <c r="M238" i="3"/>
  <c r="N238" i="3"/>
  <c r="S238" i="3" s="1"/>
  <c r="N230" i="3"/>
  <c r="M230" i="3"/>
  <c r="N220" i="3"/>
  <c r="M220" i="3"/>
  <c r="N211" i="3"/>
  <c r="T211" i="3" s="1"/>
  <c r="M211" i="3"/>
  <c r="M205" i="3"/>
  <c r="N205" i="3"/>
  <c r="N200" i="3"/>
  <c r="M200" i="3"/>
  <c r="N191" i="3"/>
  <c r="M191" i="3"/>
  <c r="M183" i="3"/>
  <c r="N183" i="3"/>
  <c r="T183" i="3" s="1"/>
  <c r="M172" i="3"/>
  <c r="N172" i="3"/>
  <c r="T172" i="3" s="1"/>
  <c r="M164" i="3"/>
  <c r="N164" i="3"/>
  <c r="T164" i="3" s="1"/>
  <c r="N153" i="3"/>
  <c r="T153" i="3" s="1"/>
  <c r="M153" i="3"/>
  <c r="N145" i="3"/>
  <c r="T145" i="3" s="1"/>
  <c r="M145" i="3"/>
  <c r="N137" i="3"/>
  <c r="M137" i="3"/>
  <c r="N129" i="3"/>
  <c r="M129" i="3"/>
  <c r="N121" i="3"/>
  <c r="M121" i="3"/>
  <c r="N117" i="3"/>
  <c r="T117" i="3" s="1"/>
  <c r="M117" i="3"/>
  <c r="N111" i="3"/>
  <c r="M111" i="3"/>
  <c r="N103" i="3"/>
  <c r="M103" i="3"/>
  <c r="N96" i="3"/>
  <c r="M96" i="3"/>
  <c r="N87" i="3"/>
  <c r="M87" i="3"/>
  <c r="M67" i="3"/>
  <c r="N67" i="3"/>
  <c r="M59" i="3"/>
  <c r="N59" i="3"/>
  <c r="N53" i="3"/>
  <c r="M53" i="3"/>
  <c r="N45" i="3"/>
  <c r="T45" i="3" s="1"/>
  <c r="M45" i="3"/>
  <c r="N37" i="3"/>
  <c r="M37" i="3"/>
  <c r="N33" i="3"/>
  <c r="T33" i="3" s="1"/>
  <c r="M33" i="3"/>
  <c r="M25" i="3"/>
  <c r="N25" i="3"/>
  <c r="S25" i="3" s="1"/>
  <c r="N8" i="3"/>
  <c r="T8" i="3" s="1"/>
  <c r="M8" i="3"/>
  <c r="S113" i="3"/>
  <c r="S271" i="3" l="1"/>
  <c r="S252" i="3"/>
  <c r="T252" i="3"/>
  <c r="S250" i="3"/>
  <c r="S232" i="3"/>
  <c r="S206" i="3"/>
  <c r="S226" i="3"/>
  <c r="S221" i="3"/>
  <c r="S219" i="3"/>
  <c r="S207" i="3"/>
  <c r="S192" i="3"/>
  <c r="T192" i="3"/>
  <c r="T182" i="3"/>
  <c r="S185" i="3"/>
  <c r="T179" i="3"/>
  <c r="S175" i="3"/>
  <c r="S241" i="3"/>
  <c r="T243" i="3"/>
  <c r="S55" i="3"/>
  <c r="S253" i="3"/>
  <c r="S38" i="3"/>
  <c r="S32" i="3"/>
  <c r="S42" i="3"/>
  <c r="S138" i="3"/>
  <c r="S173" i="8"/>
  <c r="T169" i="8"/>
  <c r="T11" i="8"/>
  <c r="S191" i="8"/>
  <c r="T26" i="8"/>
  <c r="S195" i="8"/>
  <c r="T45" i="8"/>
  <c r="T37" i="8"/>
  <c r="T110" i="8"/>
  <c r="S20" i="8"/>
  <c r="S61" i="8"/>
  <c r="T193" i="8"/>
  <c r="T234" i="8"/>
  <c r="S115" i="8"/>
  <c r="T113" i="8"/>
  <c r="T29" i="8"/>
  <c r="T209" i="8"/>
  <c r="T52" i="8"/>
  <c r="S200" i="8"/>
  <c r="T47" i="8"/>
  <c r="S87" i="8"/>
  <c r="T73" i="8"/>
  <c r="S24" i="8"/>
  <c r="T168" i="8"/>
  <c r="S100" i="8"/>
  <c r="S16" i="8"/>
  <c r="S175" i="8"/>
  <c r="T140" i="8"/>
  <c r="S140" i="8"/>
  <c r="T204" i="8"/>
  <c r="S204" i="8"/>
  <c r="T196" i="8"/>
  <c r="S196" i="8"/>
  <c r="T97" i="8"/>
  <c r="S156" i="8"/>
  <c r="T156" i="8"/>
  <c r="T142" i="8"/>
  <c r="T9" i="8"/>
  <c r="S9" i="8"/>
  <c r="S53" i="8"/>
  <c r="T31" i="8"/>
  <c r="S31" i="8"/>
  <c r="S180" i="8"/>
  <c r="T180" i="8"/>
  <c r="T132" i="8"/>
  <c r="S132" i="8"/>
  <c r="T172" i="8"/>
  <c r="S172" i="8"/>
  <c r="T244" i="8"/>
  <c r="S244" i="8"/>
  <c r="S228" i="8"/>
  <c r="T228" i="8"/>
  <c r="T124" i="8"/>
  <c r="S124" i="8"/>
  <c r="T102" i="8"/>
  <c r="S236" i="8"/>
  <c r="T236" i="8"/>
  <c r="T252" i="8"/>
  <c r="S252" i="8"/>
  <c r="S220" i="8"/>
  <c r="T220" i="8"/>
  <c r="T89" i="8"/>
  <c r="S101" i="8"/>
  <c r="S189" i="8"/>
  <c r="T174" i="8"/>
  <c r="S77" i="8"/>
  <c r="T77" i="8"/>
  <c r="S148" i="8"/>
  <c r="T148" i="8"/>
  <c r="T206" i="8"/>
  <c r="S212" i="8"/>
  <c r="T212" i="8"/>
  <c r="T69" i="8"/>
  <c r="S69" i="8"/>
  <c r="S238" i="8"/>
  <c r="S164" i="8"/>
  <c r="T164" i="8"/>
  <c r="S188" i="8"/>
  <c r="T188" i="8"/>
  <c r="S93" i="8"/>
  <c r="S116" i="8"/>
  <c r="T116" i="8"/>
  <c r="T108" i="8"/>
  <c r="S108" i="8"/>
  <c r="T17" i="8"/>
  <c r="T240" i="3"/>
  <c r="T39" i="3"/>
  <c r="S142" i="3"/>
  <c r="S222" i="3"/>
  <c r="T30" i="3"/>
  <c r="S20" i="3"/>
  <c r="T22" i="3"/>
  <c r="S28" i="3"/>
  <c r="T72" i="3"/>
  <c r="S17" i="3"/>
  <c r="S54" i="3"/>
  <c r="T212" i="3"/>
  <c r="S188" i="3"/>
  <c r="S34" i="3"/>
  <c r="S216" i="3"/>
  <c r="S122" i="3"/>
  <c r="S153" i="3"/>
  <c r="S211" i="3"/>
  <c r="S74" i="3"/>
  <c r="S145" i="3"/>
  <c r="S46" i="3"/>
  <c r="S80" i="3"/>
  <c r="T130" i="3"/>
  <c r="T50" i="3"/>
  <c r="S134" i="3"/>
  <c r="S126" i="3"/>
  <c r="T154" i="3"/>
  <c r="T118" i="3"/>
  <c r="T16" i="3"/>
  <c r="S274" i="3"/>
  <c r="S45" i="3"/>
  <c r="T82" i="3"/>
  <c r="T19" i="3"/>
  <c r="T227" i="3"/>
  <c r="T25" i="3"/>
  <c r="T159" i="3"/>
  <c r="S89" i="3"/>
  <c r="S201" i="3"/>
  <c r="S12" i="3"/>
  <c r="S158" i="3"/>
  <c r="S167" i="3"/>
  <c r="S7" i="3"/>
  <c r="T14" i="3"/>
  <c r="S147" i="3"/>
  <c r="S13" i="3"/>
  <c r="S71" i="3"/>
  <c r="T10" i="3"/>
  <c r="S204" i="3"/>
  <c r="S66" i="3"/>
  <c r="S236" i="3"/>
  <c r="S193" i="3"/>
  <c r="S259" i="3"/>
  <c r="T224" i="3"/>
  <c r="S224" i="3"/>
  <c r="T36" i="3"/>
  <c r="S36" i="3"/>
  <c r="T200" i="3"/>
  <c r="S200" i="3"/>
  <c r="T178" i="3"/>
  <c r="S178" i="3"/>
  <c r="T15" i="3"/>
  <c r="S15" i="3"/>
  <c r="T18" i="3"/>
  <c r="S18" i="3"/>
  <c r="T169" i="3"/>
  <c r="S169" i="3"/>
  <c r="T189" i="3"/>
  <c r="S189" i="3"/>
  <c r="S98" i="3"/>
  <c r="T239" i="3"/>
  <c r="S58" i="3"/>
  <c r="T35" i="3"/>
  <c r="S35" i="3"/>
  <c r="S31" i="3"/>
  <c r="T31" i="3"/>
  <c r="T168" i="3"/>
  <c r="S168" i="3"/>
  <c r="S56" i="3"/>
  <c r="T56" i="3"/>
  <c r="S105" i="3"/>
  <c r="T105" i="3"/>
  <c r="T4" i="3"/>
  <c r="S4" i="3"/>
  <c r="S23" i="3"/>
  <c r="T23" i="3"/>
  <c r="T97" i="3"/>
  <c r="S97" i="3"/>
  <c r="T261" i="3"/>
  <c r="S261" i="3"/>
  <c r="T258" i="3"/>
  <c r="S258" i="3"/>
  <c r="S230" i="3"/>
  <c r="T230" i="3"/>
  <c r="T205" i="3"/>
  <c r="S205" i="3"/>
  <c r="T268" i="3"/>
  <c r="S268" i="3"/>
  <c r="S47" i="3"/>
  <c r="S150" i="3"/>
  <c r="S172" i="3"/>
  <c r="S101" i="3"/>
  <c r="S256" i="3"/>
  <c r="S196" i="3"/>
  <c r="T135" i="3"/>
  <c r="S135" i="3"/>
  <c r="S174" i="3"/>
  <c r="T174" i="3"/>
  <c r="T119" i="3"/>
  <c r="S119" i="3"/>
  <c r="T151" i="3"/>
  <c r="S151" i="3"/>
  <c r="S157" i="3"/>
  <c r="T157" i="3"/>
  <c r="S203" i="3"/>
  <c r="T203" i="3"/>
  <c r="T62" i="3"/>
  <c r="S62" i="3"/>
  <c r="S162" i="3"/>
  <c r="T162" i="3"/>
  <c r="S183" i="3"/>
  <c r="S106" i="3"/>
  <c r="S176" i="3"/>
  <c r="T11" i="3"/>
  <c r="T26" i="3"/>
  <c r="S26" i="3"/>
  <c r="S148" i="3"/>
  <c r="T148" i="3"/>
  <c r="T102" i="3"/>
  <c r="S102" i="3"/>
  <c r="S73" i="3"/>
  <c r="T73" i="3"/>
  <c r="T228" i="3"/>
  <c r="S228" i="3"/>
  <c r="S90" i="3"/>
  <c r="T90" i="3"/>
  <c r="S132" i="3"/>
  <c r="T132" i="3"/>
  <c r="S209" i="3"/>
  <c r="T209" i="3"/>
  <c r="T52" i="3"/>
  <c r="S52" i="3"/>
  <c r="T208" i="3"/>
  <c r="S208" i="3"/>
  <c r="T198" i="3"/>
  <c r="S198" i="3"/>
  <c r="S171" i="3"/>
  <c r="T171" i="3"/>
  <c r="S64" i="3"/>
  <c r="T64" i="3"/>
  <c r="S124" i="3"/>
  <c r="T124" i="3"/>
  <c r="T136" i="3"/>
  <c r="S136" i="3"/>
  <c r="T146" i="3"/>
  <c r="S146" i="3"/>
  <c r="T152" i="3"/>
  <c r="S152" i="3"/>
  <c r="T44" i="3"/>
  <c r="S44" i="3"/>
  <c r="S6" i="3"/>
  <c r="T6" i="3"/>
  <c r="S70" i="3"/>
  <c r="T70" i="3"/>
  <c r="T75" i="3"/>
  <c r="S75" i="3"/>
  <c r="S165" i="3"/>
  <c r="T165" i="3"/>
  <c r="S270" i="3"/>
  <c r="T270" i="3"/>
  <c r="S234" i="3"/>
  <c r="T234" i="3"/>
  <c r="S199" i="3"/>
  <c r="T199" i="3"/>
  <c r="T262" i="3"/>
  <c r="S262" i="3"/>
  <c r="T76" i="3"/>
  <c r="S76" i="3"/>
  <c r="T67" i="3"/>
  <c r="S67" i="3"/>
  <c r="T111" i="3"/>
  <c r="S111" i="3"/>
  <c r="S260" i="3"/>
  <c r="T260" i="3"/>
  <c r="S61" i="3"/>
  <c r="T61" i="3"/>
  <c r="S81" i="3"/>
  <c r="S187" i="3"/>
  <c r="S109" i="3"/>
  <c r="S210" i="3"/>
  <c r="S231" i="3"/>
  <c r="S29" i="3"/>
  <c r="S93" i="3"/>
  <c r="S229" i="3"/>
  <c r="S128" i="3"/>
  <c r="T128" i="3"/>
  <c r="S254" i="3"/>
  <c r="T254" i="3"/>
  <c r="S156" i="3"/>
  <c r="T156" i="3"/>
  <c r="T94" i="3"/>
  <c r="S94" i="3"/>
  <c r="T275" i="3"/>
  <c r="S275" i="3"/>
  <c r="S96" i="3"/>
  <c r="T96" i="3"/>
  <c r="T191" i="3"/>
  <c r="S191" i="3"/>
  <c r="T40" i="3"/>
  <c r="S40" i="3"/>
  <c r="T144" i="3"/>
  <c r="S144" i="3"/>
  <c r="T68" i="3"/>
  <c r="S68" i="3"/>
  <c r="T85" i="3"/>
  <c r="S85" i="3"/>
  <c r="T225" i="3"/>
  <c r="S225" i="3"/>
  <c r="T127" i="3"/>
  <c r="S127" i="3"/>
  <c r="T245" i="3"/>
  <c r="S245" i="3"/>
  <c r="T251" i="3"/>
  <c r="S251" i="3"/>
  <c r="T181" i="3"/>
  <c r="S181" i="3"/>
  <c r="S65" i="3"/>
  <c r="T65" i="3"/>
  <c r="T247" i="3"/>
  <c r="S247" i="3"/>
  <c r="T215" i="3"/>
  <c r="S215" i="3"/>
  <c r="T265" i="3"/>
  <c r="S265" i="3"/>
  <c r="T2" i="3"/>
  <c r="S2" i="3"/>
  <c r="T121" i="3"/>
  <c r="S121" i="3"/>
  <c r="T69" i="3"/>
  <c r="S69" i="3"/>
  <c r="S220" i="3"/>
  <c r="T220" i="3"/>
  <c r="T266" i="3"/>
  <c r="S266" i="3"/>
  <c r="S108" i="3"/>
  <c r="T108" i="3"/>
  <c r="T5" i="3"/>
  <c r="S84" i="3"/>
  <c r="S218" i="3"/>
  <c r="S213" i="3"/>
  <c r="T238" i="3"/>
  <c r="S33" i="3"/>
  <c r="S133" i="3"/>
  <c r="S8" i="3"/>
  <c r="T107" i="3"/>
  <c r="S107" i="3"/>
  <c r="S255" i="3"/>
  <c r="T255" i="3"/>
  <c r="S48" i="3"/>
  <c r="T48" i="3"/>
  <c r="T3" i="3"/>
  <c r="S3" i="3"/>
  <c r="T120" i="3"/>
  <c r="S120" i="3"/>
  <c r="T180" i="3"/>
  <c r="S180" i="3"/>
  <c r="T86" i="3"/>
  <c r="S86" i="3"/>
  <c r="T104" i="3"/>
  <c r="S104" i="3"/>
  <c r="T95" i="3"/>
  <c r="S95" i="3"/>
  <c r="T186" i="3"/>
  <c r="S186" i="3"/>
  <c r="T197" i="3"/>
  <c r="S197" i="3"/>
  <c r="T103" i="3"/>
  <c r="S103" i="3"/>
  <c r="T43" i="3"/>
  <c r="S43" i="3"/>
  <c r="S244" i="3"/>
  <c r="T244" i="3"/>
  <c r="S100" i="3"/>
  <c r="T100" i="3"/>
  <c r="S195" i="3"/>
  <c r="T195" i="3"/>
  <c r="T112" i="3"/>
  <c r="S112" i="3"/>
  <c r="T161" i="3"/>
  <c r="S161" i="3"/>
  <c r="T88" i="3"/>
  <c r="S88" i="3"/>
  <c r="S184" i="3"/>
  <c r="T184" i="3"/>
  <c r="T110" i="3"/>
  <c r="S110" i="3"/>
  <c r="T116" i="3"/>
  <c r="S116" i="3"/>
  <c r="T49" i="3"/>
  <c r="S49" i="3"/>
  <c r="T60" i="3"/>
  <c r="S60" i="3"/>
  <c r="S115" i="3"/>
  <c r="T115" i="3"/>
  <c r="S91" i="3"/>
  <c r="T91" i="3"/>
  <c r="T235" i="3"/>
  <c r="S235" i="3"/>
  <c r="S166" i="3"/>
  <c r="T166" i="3"/>
  <c r="T87" i="3"/>
  <c r="S87" i="3"/>
  <c r="S202" i="3"/>
  <c r="T202" i="3"/>
  <c r="S137" i="3"/>
  <c r="T137" i="3"/>
  <c r="T53" i="3"/>
  <c r="S53" i="3"/>
  <c r="S273" i="3"/>
  <c r="T273" i="3"/>
  <c r="T129" i="3"/>
  <c r="S129" i="3"/>
  <c r="S194" i="3"/>
  <c r="T194" i="3"/>
  <c r="S9" i="3"/>
  <c r="S114" i="3"/>
  <c r="S223" i="3"/>
  <c r="S264" i="3"/>
  <c r="S21" i="3"/>
  <c r="S125" i="3"/>
  <c r="S246" i="3"/>
  <c r="T173" i="3"/>
  <c r="S173" i="3"/>
  <c r="T272" i="3"/>
  <c r="S272" i="3"/>
  <c r="S37" i="3"/>
  <c r="T37" i="3"/>
  <c r="T163" i="3"/>
  <c r="S163" i="3"/>
  <c r="T257" i="3"/>
  <c r="S257" i="3"/>
  <c r="T248" i="3"/>
  <c r="S248" i="3"/>
  <c r="S57" i="3"/>
  <c r="T57" i="3"/>
  <c r="S41" i="3"/>
  <c r="T41" i="3"/>
  <c r="T59" i="3"/>
  <c r="S59" i="3"/>
  <c r="T214" i="3"/>
  <c r="S214" i="3"/>
  <c r="T217" i="3"/>
  <c r="S217" i="3"/>
  <c r="T149" i="3"/>
  <c r="S149" i="3"/>
  <c r="T51" i="3"/>
  <c r="S51" i="3"/>
  <c r="T143" i="3"/>
  <c r="S143" i="3"/>
  <c r="T242" i="3"/>
  <c r="S242" i="3"/>
  <c r="T78" i="3"/>
  <c r="S78" i="3"/>
  <c r="T170" i="3"/>
  <c r="S170" i="3"/>
  <c r="S140" i="3"/>
  <c r="T140" i="3"/>
  <c r="T190" i="3"/>
  <c r="S190" i="3"/>
  <c r="T83" i="3"/>
  <c r="S83" i="3"/>
  <c r="T177" i="3"/>
  <c r="S177" i="3"/>
  <c r="S123" i="3"/>
  <c r="T123" i="3"/>
  <c r="S27" i="3"/>
  <c r="T27" i="3"/>
  <c r="S131" i="3"/>
  <c r="T131" i="3"/>
  <c r="S99" i="3"/>
  <c r="T99" i="3"/>
  <c r="T139" i="3"/>
  <c r="S139" i="3"/>
  <c r="S263" i="3"/>
  <c r="T263" i="3"/>
  <c r="S117" i="3"/>
  <c r="T237" i="3"/>
  <c r="S267" i="3"/>
  <c r="S63" i="3"/>
  <c r="S164" i="3"/>
  <c r="S233" i="3"/>
  <c r="S24" i="3"/>
  <c r="S155" i="3"/>
  <c r="S249" i="3"/>
</calcChain>
</file>

<file path=xl/sharedStrings.xml><?xml version="1.0" encoding="utf-8"?>
<sst xmlns="http://schemas.openxmlformats.org/spreadsheetml/2006/main" count="3409" uniqueCount="196">
  <si>
    <t>Floor N</t>
  </si>
  <si>
    <t>Room NN</t>
  </si>
  <si>
    <t>Room NNN</t>
  </si>
  <si>
    <t>Rooftop Fan #</t>
  </si>
  <si>
    <t>DWG CFM</t>
  </si>
  <si>
    <t>DWG SP</t>
  </si>
  <si>
    <t>DWG RPM</t>
  </si>
  <si>
    <t>DWG HP</t>
  </si>
  <si>
    <t>DWG (ILG) Model</t>
  </si>
  <si>
    <t>DWG Source</t>
  </si>
  <si>
    <t>DWG cfm/room</t>
  </si>
  <si>
    <t>Wing</t>
  </si>
  <si>
    <t>RM Area</t>
  </si>
  <si>
    <t>RM Volume</t>
  </si>
  <si>
    <t>Measured window closed, bath closed, hall closed (fpm)</t>
  </si>
  <si>
    <t>Measured window open, bath open, hall closed (fpm)</t>
  </si>
  <si>
    <t>Measured window closed, bath door closed, hall door closed (cfm)</t>
  </si>
  <si>
    <t>Measured window open, bath door open, hall door closed (cfm)</t>
  </si>
  <si>
    <t>Measured window closed, bath door closed, hall door closed (ACH)</t>
  </si>
  <si>
    <t>Measured window open, bath door open, hall door closed (ACH)</t>
  </si>
  <si>
    <t>Notes</t>
  </si>
  <si>
    <t>crf-a100</t>
  </si>
  <si>
    <t>1966 Mechanical Details M5</t>
  </si>
  <si>
    <t>North</t>
  </si>
  <si>
    <t>Not collect from apartment</t>
  </si>
  <si>
    <t/>
  </si>
  <si>
    <t>original</t>
  </si>
  <si>
    <t>check</t>
  </si>
  <si>
    <t>-</t>
  </si>
  <si>
    <t>csp-a410</t>
  </si>
  <si>
    <t>2010 M2.3</t>
  </si>
  <si>
    <t>csp-a710</t>
  </si>
  <si>
    <t>South</t>
  </si>
  <si>
    <t>bca-1225</t>
  </si>
  <si>
    <t>orignial</t>
  </si>
  <si>
    <t>crf-a67</t>
  </si>
  <si>
    <t>Couldn't reach window</t>
  </si>
  <si>
    <t>Not collected</t>
  </si>
  <si>
    <t>Room dimensions from Barnhart_79.pdf and not physically checked.</t>
  </si>
  <si>
    <t>Stack 50 need to confirm that all those rooms are on that stack.</t>
  </si>
  <si>
    <t>Only missing 4 rooms that are attatched to stacks but were not sampled.</t>
  </si>
  <si>
    <t>Rest Room air flow rates were measured by various people from to 3/26/21-7/9/21.</t>
  </si>
  <si>
    <t>Dale spot checked and repeated some measurements to check, if the first one is close to the check then use it, if not use the checked values.</t>
  </si>
  <si>
    <t>Measurements by TSI 9565p1623004 (last calibrated 8/2017) with probe 964p16180038 (last calibrated 4/2016) thus both are technically outside of calibration window.</t>
  </si>
  <si>
    <t>When opening windows the air flow rate can go up or down depending on wind and stack effects.</t>
  </si>
  <si>
    <t>Anecdotally facility people repaired items during the monitoring period. Specifics unknown.</t>
  </si>
  <si>
    <t>Measured window closed, bath closed, hall closed (cfm)</t>
  </si>
  <si>
    <t>Measured window open, bath open, hall closed (cfm)</t>
  </si>
  <si>
    <t>Measured window closed, bath closed, hall closed (ACH)</t>
  </si>
  <si>
    <t>Measured window open, bath open, hall closed (ACH)</t>
  </si>
  <si>
    <t>Cleanup</t>
  </si>
  <si>
    <t>cleanup</t>
  </si>
  <si>
    <t>CFM</t>
  </si>
  <si>
    <t>SP</t>
  </si>
  <si>
    <t>RPM</t>
  </si>
  <si>
    <t>HP</t>
  </si>
  <si>
    <t>(ILG) Model</t>
  </si>
  <si>
    <t>Note</t>
  </si>
  <si>
    <t>Source</t>
  </si>
  <si>
    <t>Number of rooms</t>
  </si>
  <si>
    <t>dwg cfm/room</t>
  </si>
  <si>
    <t>Rooms</t>
  </si>
  <si>
    <t>202, 302, 402, 502, 602, 702</t>
  </si>
  <si>
    <t>101, 106, 204, 304, 404, 504, 604, 704</t>
  </si>
  <si>
    <t>403, 503, 603, 703</t>
  </si>
  <si>
    <t>105, 107, 205, 207, 305, 307, 405, 407, 505, 507, 605, 607, 705, 707</t>
  </si>
  <si>
    <t>108, 206, 208, 306, 308, 406, 408, 506, 508, 606, 608, 706, 708</t>
  </si>
  <si>
    <t>110, 112, 210, 212, 310, 312, 410, 412, 510, 512, 610, 612,710, 712</t>
  </si>
  <si>
    <t>109, 111,  209, 211, 309, 311, 409, 411, 509, 511, 609, 611, 709, 711</t>
  </si>
  <si>
    <t>113, 115, 213, 215, 313, 315, 413, 415, 513, 515, 613, 615, 713, 715</t>
  </si>
  <si>
    <t>114, 116, 214, 216, 314, 316, 414, 416, 514, 516, 614, 616, 714, 716</t>
  </si>
  <si>
    <t>Not toilet room exhaust</t>
  </si>
  <si>
    <t>117, 119, 217, 219, 317, 319, 417, 419, 517, 519, 617, 619, 717, 719</t>
  </si>
  <si>
    <t>There are two exhaust vents on the roof of the mechanical penthouse that will need to be identified and mapped to a stack of rooms. These two will also have to be sampled slightly differently, as sampling won’t occur at the fan shroud like the others.</t>
  </si>
  <si>
    <t>221, 223, 321, 323, 421, 423, 521, 523, 621, 623, 721, 723</t>
  </si>
  <si>
    <t>225, 325, 425, 525, 625, 725</t>
  </si>
  <si>
    <t>227, 229, 327, 329, 427, 429, 527, 529, 627, 629, 727,729</t>
  </si>
  <si>
    <t>230, 330, 430, 530, 630, 730</t>
  </si>
  <si>
    <t>232, 234, 332, 334, 432, 434, 532, 534, 632, 634, 732, 734</t>
  </si>
  <si>
    <t>231, 233, 331, 333, 431, 433, 531, 533, 631, 633, 731, 733</t>
  </si>
  <si>
    <t>235, 237, 335, 337, 435, 437, 535, 537, 635, 637, 735, 737</t>
  </si>
  <si>
    <t>236, 238, 336, 338, 436, 438, 536, 538, 636, 638, 736, 738</t>
  </si>
  <si>
    <t>239, 241, 339, 341, 439, 441, 539, 541, 639, 641, 739, 741</t>
  </si>
  <si>
    <t>240, 242, 340, 342, 440, 442, 540, 542, 640, 642, 740, 742</t>
  </si>
  <si>
    <t>crf-a82</t>
  </si>
  <si>
    <t>244, 344, 444, 544, 644, 744</t>
  </si>
  <si>
    <t>Facilities best assumption/recollection is that EF-50 serves a lot of rooms. The most of any exhaust fan in fact. Since I know that particular fan is where you started exhaust sampling, it would be good to confirm all those rooms are really on a single stack.
This can be confirmed by switching #50 in the 728 electrical room, provided you have an empty room in the 43, 45, 47 stack.</t>
  </si>
  <si>
    <t>243, 245, 246, 247, 343, 345, 346, 347, 443, 445, 446, 447, 543, 545, 546, 547, 643, 645, 646, 647, 743, 745, 746, 747</t>
  </si>
  <si>
    <t>We know window and door operation have a big impact. Since we are not logging coincident to sampling, capturing air speed at the room exhaust for each condition will be the best we can do. At the moment, it’s a fair assumption that all fans are trying to pull the same, but you can see some serve 4 rooms and some potentially 24 rooms. That probably results in pretty significant variation in air exchange rate between rooms, and it would be good to document that.</t>
  </si>
  <si>
    <t>Row Labels</t>
  </si>
  <si>
    <t>Count of Mod room</t>
  </si>
  <si>
    <t>Sum of SQ.FT.</t>
  </si>
  <si>
    <t>Sum of Volume</t>
  </si>
  <si>
    <t>101 Hall</t>
  </si>
  <si>
    <t>102 Hall</t>
  </si>
  <si>
    <t>108 Hall</t>
  </si>
  <si>
    <t>131 Hall</t>
  </si>
  <si>
    <t>134 Hall</t>
  </si>
  <si>
    <t>20 Hall</t>
  </si>
  <si>
    <t>202 Hall</t>
  </si>
  <si>
    <t>225 Hall</t>
  </si>
  <si>
    <t>246 Hall</t>
  </si>
  <si>
    <t>30 Hall</t>
  </si>
  <si>
    <t>302 Hall</t>
  </si>
  <si>
    <t>325 Hall</t>
  </si>
  <si>
    <t>346 Hall</t>
  </si>
  <si>
    <t>40 Hall</t>
  </si>
  <si>
    <t>402 Hall</t>
  </si>
  <si>
    <t>425 Hall</t>
  </si>
  <si>
    <t>446 Hall</t>
  </si>
  <si>
    <t>46 Hall</t>
  </si>
  <si>
    <t>502 Hall</t>
  </si>
  <si>
    <t>525 Hall</t>
  </si>
  <si>
    <t>546 Hall</t>
  </si>
  <si>
    <t>602 Hall</t>
  </si>
  <si>
    <t>625 Hall</t>
  </si>
  <si>
    <t>646 Hall</t>
  </si>
  <si>
    <t>702 Hall</t>
  </si>
  <si>
    <t>725 Hall</t>
  </si>
  <si>
    <t>746 Hall</t>
  </si>
  <si>
    <t>Grand Total</t>
  </si>
  <si>
    <t>PIVOT</t>
  </si>
  <si>
    <t>Calculated</t>
  </si>
  <si>
    <t>ft2</t>
  </si>
  <si>
    <t>ft3</t>
  </si>
  <si>
    <t>RM.</t>
  </si>
  <si>
    <t>USAGE</t>
  </si>
  <si>
    <t>L</t>
  </si>
  <si>
    <t>W</t>
  </si>
  <si>
    <t>H</t>
  </si>
  <si>
    <t>SQ.FT.</t>
  </si>
  <si>
    <t>A</t>
  </si>
  <si>
    <t>Volume</t>
  </si>
  <si>
    <t>Mod room</t>
  </si>
  <si>
    <t>Stair</t>
  </si>
  <si>
    <t>Storage</t>
  </si>
  <si>
    <t>Mainance Shop</t>
  </si>
  <si>
    <t>Pump Room</t>
  </si>
  <si>
    <t>Hall</t>
  </si>
  <si>
    <t>Living Room</t>
  </si>
  <si>
    <t>Janitor</t>
  </si>
  <si>
    <t>Elevator</t>
  </si>
  <si>
    <t>Entrance Lobby</t>
  </si>
  <si>
    <t>Foyer</t>
  </si>
  <si>
    <t>Office</t>
  </si>
  <si>
    <t>Front Desk</t>
  </si>
  <si>
    <t>Electrical</t>
  </si>
  <si>
    <t>Vestibule</t>
  </si>
  <si>
    <t>Dishwashing</t>
  </si>
  <si>
    <t>Serving Bar</t>
  </si>
  <si>
    <t>Kitchen</t>
  </si>
  <si>
    <t>Freezer</t>
  </si>
  <si>
    <t>Refrigerator</t>
  </si>
  <si>
    <t>Loading</t>
  </si>
  <si>
    <t>Mechanical</t>
  </si>
  <si>
    <t>Restroom</t>
  </si>
  <si>
    <t>Service</t>
  </si>
  <si>
    <t>Trash Room</t>
  </si>
  <si>
    <t>Dining</t>
  </si>
  <si>
    <t>Apt Kitchen</t>
  </si>
  <si>
    <t>Apt Study</t>
  </si>
  <si>
    <t>Apt Toilet/Shower</t>
  </si>
  <si>
    <t>Apt Living</t>
  </si>
  <si>
    <t>Closet</t>
  </si>
  <si>
    <t>Student Room</t>
  </si>
  <si>
    <t>Toilet/Shower</t>
  </si>
  <si>
    <t>Apt Bedroom</t>
  </si>
  <si>
    <t>Apt Closet</t>
  </si>
  <si>
    <t>Apt Toilet/Bath</t>
  </si>
  <si>
    <t>Tub Room</t>
  </si>
  <si>
    <t>Laundry Room</t>
  </si>
  <si>
    <t>Balcony</t>
  </si>
  <si>
    <t>Comp.Terminal</t>
  </si>
  <si>
    <t>Lobby</t>
  </si>
  <si>
    <t>Trash Chute</t>
  </si>
  <si>
    <t>Janitor Supplies</t>
  </si>
  <si>
    <t>Lounge</t>
  </si>
  <si>
    <t>Study</t>
  </si>
  <si>
    <t>Conference</t>
  </si>
  <si>
    <t>Trash chute</t>
  </si>
  <si>
    <t>Sink Room</t>
  </si>
  <si>
    <t>Linen</t>
  </si>
  <si>
    <t>Kitchenette</t>
  </si>
  <si>
    <t>net sf</t>
  </si>
  <si>
    <t>assigned sf</t>
  </si>
  <si>
    <t>total gross sf</t>
  </si>
  <si>
    <t>B gross sf</t>
  </si>
  <si>
    <t>1 gross sf</t>
  </si>
  <si>
    <t>2 gross sf</t>
  </si>
  <si>
    <t>3 gross sf</t>
  </si>
  <si>
    <t>4 gross sf</t>
  </si>
  <si>
    <t>5 gross sf</t>
  </si>
  <si>
    <t>6 gross sf</t>
  </si>
  <si>
    <t>7 gross sf</t>
  </si>
  <si>
    <t>8 gross sf</t>
  </si>
  <si>
    <t>Sum of Measured window closed, bath door closed, hall door closed (cfm)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</si>
</sst>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0"/>
      <color rgb="FF000000"/>
      <name val="Times New Roman"/>
      <family val="1"/>
    </font>
    <font>
      <sz val="12"/>
      <color rgb="FF000000"/>
      <name val="Times New Roman"/>
      <family val="1"/>
    </font>
    <font>
      <sz val="12"/>
      <name val="Times New Roman"/>
      <family val="1"/>
    </font>
    <font>
      <b/>
      <sz val="12"/>
      <name val="Times New Roman"/>
      <family val="1"/>
    </font>
    <font>
      <b/>
      <sz val="12"/>
      <color rgb="FF00000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29">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3" fillId="0" borderId="0" xfId="1" applyFont="1" applyAlignment="1">
      <alignment vertical="top" wrapText="1"/>
    </xf>
    <xf numFmtId="0" fontId="2" fillId="0" borderId="0" xfId="1" applyAlignment="1">
      <alignment horizontal="left" vertical="top"/>
    </xf>
    <xf numFmtId="0" fontId="4" fillId="0" borderId="0" xfId="1" applyFont="1" applyAlignment="1">
      <alignment vertical="top" wrapText="1"/>
    </xf>
    <xf numFmtId="0" fontId="4" fillId="0" borderId="0" xfId="1" applyFont="1" applyAlignment="1">
      <alignment horizontal="center" vertical="top" wrapText="1"/>
    </xf>
    <xf numFmtId="0" fontId="4" fillId="0" borderId="0" xfId="1" applyFont="1" applyAlignment="1">
      <alignment horizontal="left" vertical="top" wrapText="1" indent="1"/>
    </xf>
    <xf numFmtId="0" fontId="5" fillId="0" borderId="0" xfId="1" applyFont="1" applyAlignment="1">
      <alignment vertical="top" wrapText="1"/>
    </xf>
    <xf numFmtId="0" fontId="3" fillId="0" borderId="0" xfId="1" applyFont="1" applyAlignment="1">
      <alignment horizontal="left" vertical="top"/>
    </xf>
    <xf numFmtId="0" fontId="6" fillId="0" borderId="0" xfId="1" applyFont="1" applyAlignment="1">
      <alignment horizontal="left" vertical="top"/>
    </xf>
    <xf numFmtId="1" fontId="3" fillId="0" borderId="0" xfId="1" applyNumberFormat="1" applyFont="1" applyAlignment="1">
      <alignment horizontal="center" vertical="top" shrinkToFit="1"/>
    </xf>
    <xf numFmtId="2" fontId="3" fillId="0" borderId="0" xfId="1" applyNumberFormat="1" applyFont="1" applyAlignment="1">
      <alignment vertical="top" shrinkToFit="1"/>
    </xf>
    <xf numFmtId="2" fontId="3" fillId="0" borderId="0" xfId="1" applyNumberFormat="1" applyFont="1" applyAlignment="1">
      <alignment horizontal="right" vertical="top" shrinkToFit="1"/>
    </xf>
    <xf numFmtId="1" fontId="3" fillId="0" borderId="0" xfId="1" applyNumberFormat="1" applyFont="1" applyAlignment="1">
      <alignment vertical="top" shrinkToFit="1"/>
    </xf>
    <xf numFmtId="3" fontId="3" fillId="0" borderId="0" xfId="1" applyNumberFormat="1" applyFont="1" applyAlignment="1">
      <alignment vertical="top" shrinkToFit="1"/>
    </xf>
    <xf numFmtId="1" fontId="3" fillId="0" borderId="0" xfId="1" applyNumberFormat="1" applyFont="1" applyAlignment="1">
      <alignment horizontal="right" vertical="top" shrinkToFit="1"/>
    </xf>
    <xf numFmtId="2" fontId="3" fillId="0" borderId="0" xfId="1" applyNumberFormat="1" applyFont="1" applyAlignment="1">
      <alignment horizontal="center" vertical="top" shrinkToFit="1"/>
    </xf>
    <xf numFmtId="1" fontId="3" fillId="0" borderId="0" xfId="1" applyNumberFormat="1" applyFont="1" applyAlignment="1">
      <alignment horizontal="right" vertical="top" indent="1" shrinkToFit="1"/>
    </xf>
    <xf numFmtId="0" fontId="3" fillId="0" borderId="0" xfId="1" applyFont="1" applyAlignment="1">
      <alignment wrapText="1"/>
    </xf>
    <xf numFmtId="0" fontId="3" fillId="0" borderId="0" xfId="1" applyFont="1" applyAlignment="1">
      <alignment horizontal="left" wrapText="1"/>
    </xf>
    <xf numFmtId="2" fontId="1" fillId="0" borderId="0" xfId="0" applyNumberFormat="1" applyFont="1" applyAlignment="1">
      <alignment wrapText="1"/>
    </xf>
    <xf numFmtId="2" fontId="0" fillId="0" borderId="0" xfId="0" applyNumberFormat="1"/>
    <xf numFmtId="1" fontId="1" fillId="0" borderId="0" xfId="0" applyNumberFormat="1" applyFont="1" applyAlignment="1">
      <alignment wrapText="1"/>
    </xf>
    <xf numFmtId="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xr:uid="{0AAB7D45-FDB3-F748-974B-9A50CB1E7BB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theme" Target="theme/theme1.xml"/><Relationship Id="rId3" Type="http://schemas.openxmlformats.org/officeDocument/2006/relationships/worksheet" Target="worksheets/sheet1.xml"/><Relationship Id="rId7" Type="http://schemas.openxmlformats.org/officeDocument/2006/relationships/worksheet" Target="worksheets/sheet5.xml"/><Relationship Id="rId12" Type="http://schemas.openxmlformats.org/officeDocument/2006/relationships/pivotCacheDefinition" Target="pivotCache/pivotCacheDefinition2.xml"/><Relationship Id="rId2" Type="http://schemas.openxmlformats.org/officeDocument/2006/relationships/chartsheet" Target="chartsheets/sheet2.xml"/><Relationship Id="rId16" Type="http://schemas.openxmlformats.org/officeDocument/2006/relationships/calcChain" Target="calcChain.xml"/><Relationship Id="rId1" Type="http://schemas.openxmlformats.org/officeDocument/2006/relationships/chartsheet" Target="chartsheets/sheet1.xml"/><Relationship Id="rId6" Type="http://schemas.openxmlformats.org/officeDocument/2006/relationships/worksheet" Target="worksheets/sheet4.xml"/><Relationship Id="rId11" Type="http://schemas.openxmlformats.org/officeDocument/2006/relationships/pivotCacheDefinition" Target="pivotCache/pivotCacheDefinition1.xml"/><Relationship Id="rId5" Type="http://schemas.openxmlformats.org/officeDocument/2006/relationships/worksheet" Target="worksheets/sheet3.xml"/><Relationship Id="rId15" Type="http://schemas.openxmlformats.org/officeDocument/2006/relationships/sharedStrings" Target="sharedStrings.xml"/><Relationship Id="rId10" Type="http://schemas.openxmlformats.org/officeDocument/2006/relationships/worksheet" Target="worksheets/sheet8.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Barnhart Restroom airflow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'Room Data'!$S$1</c:f>
              <c:strCache>
                <c:ptCount val="1"/>
                <c:pt idx="0">
                  <c:v>Measured window closed, bath door closed, hall door closed (ACH)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'Room Data'!$C$2:$C$275</c:f>
              <c:numCache>
                <c:formatCode>General</c:formatCode>
                <c:ptCount val="274"/>
                <c:pt idx="0">
                  <c:v>101</c:v>
                </c:pt>
                <c:pt idx="1">
                  <c:v>105</c:v>
                </c:pt>
                <c:pt idx="2">
                  <c:v>106</c:v>
                </c:pt>
                <c:pt idx="3">
                  <c:v>107</c:v>
                </c:pt>
                <c:pt idx="4">
                  <c:v>108</c:v>
                </c:pt>
                <c:pt idx="5">
                  <c:v>109</c:v>
                </c:pt>
                <c:pt idx="6">
                  <c:v>110</c:v>
                </c:pt>
                <c:pt idx="7">
                  <c:v>111</c:v>
                </c:pt>
                <c:pt idx="8">
                  <c:v>112</c:v>
                </c:pt>
                <c:pt idx="9">
                  <c:v>113</c:v>
                </c:pt>
                <c:pt idx="10">
                  <c:v>114</c:v>
                </c:pt>
                <c:pt idx="11">
                  <c:v>115</c:v>
                </c:pt>
                <c:pt idx="12">
                  <c:v>116</c:v>
                </c:pt>
                <c:pt idx="13">
                  <c:v>117</c:v>
                </c:pt>
                <c:pt idx="14">
                  <c:v>119</c:v>
                </c:pt>
                <c:pt idx="15">
                  <c:v>202</c:v>
                </c:pt>
                <c:pt idx="16">
                  <c:v>204</c:v>
                </c:pt>
                <c:pt idx="17">
                  <c:v>205</c:v>
                </c:pt>
                <c:pt idx="18">
                  <c:v>206</c:v>
                </c:pt>
                <c:pt idx="19">
                  <c:v>207</c:v>
                </c:pt>
                <c:pt idx="20">
                  <c:v>208</c:v>
                </c:pt>
                <c:pt idx="21">
                  <c:v>209</c:v>
                </c:pt>
                <c:pt idx="22">
                  <c:v>210</c:v>
                </c:pt>
                <c:pt idx="23">
                  <c:v>211</c:v>
                </c:pt>
                <c:pt idx="24">
                  <c:v>212</c:v>
                </c:pt>
                <c:pt idx="25">
                  <c:v>213</c:v>
                </c:pt>
                <c:pt idx="26">
                  <c:v>214</c:v>
                </c:pt>
                <c:pt idx="27">
                  <c:v>215</c:v>
                </c:pt>
                <c:pt idx="28">
                  <c:v>216</c:v>
                </c:pt>
                <c:pt idx="29">
                  <c:v>217</c:v>
                </c:pt>
                <c:pt idx="30">
                  <c:v>217</c:v>
                </c:pt>
                <c:pt idx="31">
                  <c:v>219</c:v>
                </c:pt>
                <c:pt idx="32">
                  <c:v>221</c:v>
                </c:pt>
                <c:pt idx="33">
                  <c:v>223</c:v>
                </c:pt>
                <c:pt idx="34">
                  <c:v>225</c:v>
                </c:pt>
                <c:pt idx="35">
                  <c:v>227</c:v>
                </c:pt>
                <c:pt idx="36">
                  <c:v>227</c:v>
                </c:pt>
                <c:pt idx="37">
                  <c:v>229</c:v>
                </c:pt>
                <c:pt idx="38">
                  <c:v>230</c:v>
                </c:pt>
                <c:pt idx="39">
                  <c:v>231</c:v>
                </c:pt>
                <c:pt idx="40">
                  <c:v>232</c:v>
                </c:pt>
                <c:pt idx="41">
                  <c:v>233</c:v>
                </c:pt>
                <c:pt idx="42">
                  <c:v>234</c:v>
                </c:pt>
                <c:pt idx="43">
                  <c:v>235</c:v>
                </c:pt>
                <c:pt idx="44">
                  <c:v>236</c:v>
                </c:pt>
                <c:pt idx="45">
                  <c:v>237</c:v>
                </c:pt>
                <c:pt idx="46">
                  <c:v>238</c:v>
                </c:pt>
                <c:pt idx="47">
                  <c:v>239</c:v>
                </c:pt>
                <c:pt idx="48">
                  <c:v>240</c:v>
                </c:pt>
                <c:pt idx="49">
                  <c:v>241</c:v>
                </c:pt>
                <c:pt idx="50">
                  <c:v>242</c:v>
                </c:pt>
                <c:pt idx="51">
                  <c:v>243</c:v>
                </c:pt>
                <c:pt idx="52">
                  <c:v>244</c:v>
                </c:pt>
                <c:pt idx="53">
                  <c:v>245</c:v>
                </c:pt>
                <c:pt idx="54">
                  <c:v>246</c:v>
                </c:pt>
                <c:pt idx="55">
                  <c:v>247</c:v>
                </c:pt>
                <c:pt idx="56">
                  <c:v>302</c:v>
                </c:pt>
                <c:pt idx="57">
                  <c:v>304</c:v>
                </c:pt>
                <c:pt idx="58">
                  <c:v>305</c:v>
                </c:pt>
                <c:pt idx="59">
                  <c:v>306</c:v>
                </c:pt>
                <c:pt idx="60">
                  <c:v>307</c:v>
                </c:pt>
                <c:pt idx="61">
                  <c:v>308</c:v>
                </c:pt>
                <c:pt idx="62">
                  <c:v>309</c:v>
                </c:pt>
                <c:pt idx="63">
                  <c:v>310</c:v>
                </c:pt>
                <c:pt idx="64">
                  <c:v>311</c:v>
                </c:pt>
                <c:pt idx="65">
                  <c:v>312</c:v>
                </c:pt>
                <c:pt idx="66">
                  <c:v>313</c:v>
                </c:pt>
                <c:pt idx="67">
                  <c:v>314</c:v>
                </c:pt>
                <c:pt idx="68">
                  <c:v>315</c:v>
                </c:pt>
                <c:pt idx="69">
                  <c:v>316</c:v>
                </c:pt>
                <c:pt idx="70">
                  <c:v>317</c:v>
                </c:pt>
                <c:pt idx="71">
                  <c:v>319</c:v>
                </c:pt>
                <c:pt idx="72">
                  <c:v>321</c:v>
                </c:pt>
                <c:pt idx="73">
                  <c:v>323</c:v>
                </c:pt>
                <c:pt idx="74">
                  <c:v>325</c:v>
                </c:pt>
                <c:pt idx="75">
                  <c:v>327</c:v>
                </c:pt>
                <c:pt idx="76">
                  <c:v>327</c:v>
                </c:pt>
                <c:pt idx="77">
                  <c:v>329</c:v>
                </c:pt>
                <c:pt idx="78">
                  <c:v>329</c:v>
                </c:pt>
                <c:pt idx="79">
                  <c:v>330</c:v>
                </c:pt>
                <c:pt idx="80">
                  <c:v>331</c:v>
                </c:pt>
                <c:pt idx="81">
                  <c:v>332</c:v>
                </c:pt>
                <c:pt idx="82">
                  <c:v>333</c:v>
                </c:pt>
                <c:pt idx="83">
                  <c:v>334</c:v>
                </c:pt>
                <c:pt idx="84">
                  <c:v>335</c:v>
                </c:pt>
                <c:pt idx="85">
                  <c:v>336</c:v>
                </c:pt>
                <c:pt idx="86">
                  <c:v>337</c:v>
                </c:pt>
                <c:pt idx="87">
                  <c:v>338</c:v>
                </c:pt>
                <c:pt idx="88">
                  <c:v>339</c:v>
                </c:pt>
                <c:pt idx="89">
                  <c:v>340</c:v>
                </c:pt>
                <c:pt idx="90">
                  <c:v>341</c:v>
                </c:pt>
                <c:pt idx="91">
                  <c:v>341</c:v>
                </c:pt>
                <c:pt idx="92">
                  <c:v>342</c:v>
                </c:pt>
                <c:pt idx="93">
                  <c:v>343</c:v>
                </c:pt>
                <c:pt idx="94">
                  <c:v>344</c:v>
                </c:pt>
                <c:pt idx="95">
                  <c:v>345</c:v>
                </c:pt>
                <c:pt idx="96">
                  <c:v>346</c:v>
                </c:pt>
                <c:pt idx="97">
                  <c:v>347</c:v>
                </c:pt>
                <c:pt idx="98">
                  <c:v>402</c:v>
                </c:pt>
                <c:pt idx="99">
                  <c:v>403</c:v>
                </c:pt>
                <c:pt idx="100">
                  <c:v>404</c:v>
                </c:pt>
                <c:pt idx="101">
                  <c:v>405</c:v>
                </c:pt>
                <c:pt idx="102">
                  <c:v>406</c:v>
                </c:pt>
                <c:pt idx="103">
                  <c:v>407</c:v>
                </c:pt>
                <c:pt idx="104">
                  <c:v>408</c:v>
                </c:pt>
                <c:pt idx="105">
                  <c:v>409</c:v>
                </c:pt>
                <c:pt idx="106">
                  <c:v>410</c:v>
                </c:pt>
                <c:pt idx="107">
                  <c:v>411</c:v>
                </c:pt>
                <c:pt idx="108">
                  <c:v>412</c:v>
                </c:pt>
                <c:pt idx="109">
                  <c:v>413</c:v>
                </c:pt>
                <c:pt idx="110">
                  <c:v>414</c:v>
                </c:pt>
                <c:pt idx="111">
                  <c:v>415</c:v>
                </c:pt>
                <c:pt idx="112">
                  <c:v>416</c:v>
                </c:pt>
                <c:pt idx="113">
                  <c:v>417</c:v>
                </c:pt>
                <c:pt idx="114">
                  <c:v>419</c:v>
                </c:pt>
                <c:pt idx="115">
                  <c:v>421</c:v>
                </c:pt>
                <c:pt idx="116">
                  <c:v>423</c:v>
                </c:pt>
                <c:pt idx="117">
                  <c:v>425</c:v>
                </c:pt>
                <c:pt idx="118">
                  <c:v>427</c:v>
                </c:pt>
                <c:pt idx="119">
                  <c:v>429</c:v>
                </c:pt>
                <c:pt idx="120">
                  <c:v>430</c:v>
                </c:pt>
                <c:pt idx="121">
                  <c:v>431</c:v>
                </c:pt>
                <c:pt idx="122">
                  <c:v>432</c:v>
                </c:pt>
                <c:pt idx="123">
                  <c:v>433</c:v>
                </c:pt>
                <c:pt idx="124">
                  <c:v>434</c:v>
                </c:pt>
                <c:pt idx="125">
                  <c:v>435</c:v>
                </c:pt>
                <c:pt idx="126">
                  <c:v>436</c:v>
                </c:pt>
                <c:pt idx="127">
                  <c:v>437</c:v>
                </c:pt>
                <c:pt idx="128">
                  <c:v>438</c:v>
                </c:pt>
                <c:pt idx="129">
                  <c:v>439</c:v>
                </c:pt>
                <c:pt idx="130">
                  <c:v>440</c:v>
                </c:pt>
                <c:pt idx="131">
                  <c:v>441</c:v>
                </c:pt>
                <c:pt idx="132">
                  <c:v>442</c:v>
                </c:pt>
                <c:pt idx="133">
                  <c:v>443</c:v>
                </c:pt>
                <c:pt idx="134">
                  <c:v>444</c:v>
                </c:pt>
                <c:pt idx="135">
                  <c:v>445</c:v>
                </c:pt>
                <c:pt idx="136">
                  <c:v>446</c:v>
                </c:pt>
                <c:pt idx="137">
                  <c:v>447</c:v>
                </c:pt>
                <c:pt idx="138">
                  <c:v>502</c:v>
                </c:pt>
                <c:pt idx="139">
                  <c:v>503</c:v>
                </c:pt>
                <c:pt idx="140">
                  <c:v>503</c:v>
                </c:pt>
                <c:pt idx="141">
                  <c:v>504</c:v>
                </c:pt>
                <c:pt idx="142">
                  <c:v>505</c:v>
                </c:pt>
                <c:pt idx="143">
                  <c:v>506</c:v>
                </c:pt>
                <c:pt idx="144">
                  <c:v>507</c:v>
                </c:pt>
                <c:pt idx="145">
                  <c:v>508</c:v>
                </c:pt>
                <c:pt idx="146">
                  <c:v>509</c:v>
                </c:pt>
                <c:pt idx="147">
                  <c:v>510</c:v>
                </c:pt>
                <c:pt idx="148">
                  <c:v>511</c:v>
                </c:pt>
                <c:pt idx="149">
                  <c:v>512</c:v>
                </c:pt>
                <c:pt idx="150">
                  <c:v>513</c:v>
                </c:pt>
                <c:pt idx="151">
                  <c:v>514</c:v>
                </c:pt>
                <c:pt idx="152">
                  <c:v>515</c:v>
                </c:pt>
                <c:pt idx="153">
                  <c:v>516</c:v>
                </c:pt>
                <c:pt idx="154">
                  <c:v>517</c:v>
                </c:pt>
                <c:pt idx="155">
                  <c:v>519</c:v>
                </c:pt>
                <c:pt idx="156">
                  <c:v>521</c:v>
                </c:pt>
                <c:pt idx="157">
                  <c:v>523</c:v>
                </c:pt>
                <c:pt idx="158">
                  <c:v>525</c:v>
                </c:pt>
                <c:pt idx="159">
                  <c:v>525</c:v>
                </c:pt>
                <c:pt idx="160">
                  <c:v>527</c:v>
                </c:pt>
                <c:pt idx="161">
                  <c:v>529</c:v>
                </c:pt>
                <c:pt idx="162">
                  <c:v>530</c:v>
                </c:pt>
                <c:pt idx="163">
                  <c:v>531</c:v>
                </c:pt>
                <c:pt idx="164">
                  <c:v>532</c:v>
                </c:pt>
                <c:pt idx="165">
                  <c:v>533</c:v>
                </c:pt>
                <c:pt idx="166">
                  <c:v>534</c:v>
                </c:pt>
                <c:pt idx="167">
                  <c:v>535</c:v>
                </c:pt>
                <c:pt idx="168">
                  <c:v>536</c:v>
                </c:pt>
                <c:pt idx="169">
                  <c:v>537</c:v>
                </c:pt>
                <c:pt idx="170">
                  <c:v>538</c:v>
                </c:pt>
                <c:pt idx="171">
                  <c:v>539</c:v>
                </c:pt>
                <c:pt idx="172">
                  <c:v>540</c:v>
                </c:pt>
                <c:pt idx="173">
                  <c:v>540</c:v>
                </c:pt>
                <c:pt idx="174">
                  <c:v>541</c:v>
                </c:pt>
                <c:pt idx="175">
                  <c:v>542</c:v>
                </c:pt>
                <c:pt idx="176">
                  <c:v>543</c:v>
                </c:pt>
                <c:pt idx="177">
                  <c:v>543</c:v>
                </c:pt>
                <c:pt idx="178">
                  <c:v>544</c:v>
                </c:pt>
                <c:pt idx="179">
                  <c:v>545</c:v>
                </c:pt>
                <c:pt idx="180">
                  <c:v>545</c:v>
                </c:pt>
                <c:pt idx="181">
                  <c:v>546</c:v>
                </c:pt>
                <c:pt idx="182">
                  <c:v>547</c:v>
                </c:pt>
                <c:pt idx="183">
                  <c:v>547</c:v>
                </c:pt>
                <c:pt idx="184">
                  <c:v>602</c:v>
                </c:pt>
                <c:pt idx="185">
                  <c:v>603</c:v>
                </c:pt>
                <c:pt idx="186">
                  <c:v>604</c:v>
                </c:pt>
                <c:pt idx="187">
                  <c:v>605</c:v>
                </c:pt>
                <c:pt idx="188">
                  <c:v>606</c:v>
                </c:pt>
                <c:pt idx="189">
                  <c:v>607</c:v>
                </c:pt>
                <c:pt idx="190">
                  <c:v>607</c:v>
                </c:pt>
                <c:pt idx="191">
                  <c:v>608</c:v>
                </c:pt>
                <c:pt idx="192">
                  <c:v>609</c:v>
                </c:pt>
                <c:pt idx="193">
                  <c:v>610</c:v>
                </c:pt>
                <c:pt idx="194">
                  <c:v>611</c:v>
                </c:pt>
                <c:pt idx="195">
                  <c:v>612</c:v>
                </c:pt>
                <c:pt idx="196">
                  <c:v>613</c:v>
                </c:pt>
                <c:pt idx="197">
                  <c:v>614</c:v>
                </c:pt>
                <c:pt idx="198">
                  <c:v>615</c:v>
                </c:pt>
                <c:pt idx="199">
                  <c:v>616</c:v>
                </c:pt>
                <c:pt idx="200">
                  <c:v>617</c:v>
                </c:pt>
                <c:pt idx="201">
                  <c:v>619</c:v>
                </c:pt>
                <c:pt idx="202">
                  <c:v>621</c:v>
                </c:pt>
                <c:pt idx="203">
                  <c:v>623</c:v>
                </c:pt>
                <c:pt idx="204">
                  <c:v>625</c:v>
                </c:pt>
                <c:pt idx="205">
                  <c:v>625</c:v>
                </c:pt>
                <c:pt idx="206">
                  <c:v>627</c:v>
                </c:pt>
                <c:pt idx="207">
                  <c:v>629</c:v>
                </c:pt>
                <c:pt idx="208">
                  <c:v>630</c:v>
                </c:pt>
                <c:pt idx="209">
                  <c:v>631</c:v>
                </c:pt>
                <c:pt idx="210">
                  <c:v>632</c:v>
                </c:pt>
                <c:pt idx="211">
                  <c:v>633</c:v>
                </c:pt>
                <c:pt idx="212">
                  <c:v>634</c:v>
                </c:pt>
                <c:pt idx="213">
                  <c:v>635</c:v>
                </c:pt>
                <c:pt idx="214">
                  <c:v>636</c:v>
                </c:pt>
                <c:pt idx="215">
                  <c:v>637</c:v>
                </c:pt>
                <c:pt idx="216">
                  <c:v>638</c:v>
                </c:pt>
                <c:pt idx="217">
                  <c:v>638</c:v>
                </c:pt>
                <c:pt idx="218">
                  <c:v>639</c:v>
                </c:pt>
                <c:pt idx="219">
                  <c:v>639</c:v>
                </c:pt>
                <c:pt idx="220">
                  <c:v>640</c:v>
                </c:pt>
                <c:pt idx="221">
                  <c:v>641</c:v>
                </c:pt>
                <c:pt idx="222">
                  <c:v>642</c:v>
                </c:pt>
                <c:pt idx="223">
                  <c:v>643</c:v>
                </c:pt>
                <c:pt idx="224">
                  <c:v>643</c:v>
                </c:pt>
                <c:pt idx="225">
                  <c:v>644</c:v>
                </c:pt>
                <c:pt idx="226">
                  <c:v>645</c:v>
                </c:pt>
                <c:pt idx="227">
                  <c:v>646</c:v>
                </c:pt>
                <c:pt idx="228">
                  <c:v>647</c:v>
                </c:pt>
                <c:pt idx="229">
                  <c:v>702</c:v>
                </c:pt>
                <c:pt idx="230">
                  <c:v>702</c:v>
                </c:pt>
                <c:pt idx="231">
                  <c:v>703</c:v>
                </c:pt>
                <c:pt idx="232">
                  <c:v>704</c:v>
                </c:pt>
                <c:pt idx="233">
                  <c:v>705</c:v>
                </c:pt>
                <c:pt idx="234">
                  <c:v>706</c:v>
                </c:pt>
                <c:pt idx="235">
                  <c:v>707</c:v>
                </c:pt>
                <c:pt idx="236">
                  <c:v>708</c:v>
                </c:pt>
                <c:pt idx="237">
                  <c:v>709</c:v>
                </c:pt>
                <c:pt idx="238">
                  <c:v>710</c:v>
                </c:pt>
                <c:pt idx="239">
                  <c:v>711</c:v>
                </c:pt>
                <c:pt idx="240">
                  <c:v>712</c:v>
                </c:pt>
                <c:pt idx="241">
                  <c:v>713</c:v>
                </c:pt>
                <c:pt idx="242">
                  <c:v>714</c:v>
                </c:pt>
                <c:pt idx="243">
                  <c:v>715</c:v>
                </c:pt>
                <c:pt idx="244">
                  <c:v>716</c:v>
                </c:pt>
                <c:pt idx="245">
                  <c:v>717</c:v>
                </c:pt>
                <c:pt idx="246">
                  <c:v>719</c:v>
                </c:pt>
                <c:pt idx="247">
                  <c:v>721</c:v>
                </c:pt>
                <c:pt idx="248">
                  <c:v>721</c:v>
                </c:pt>
                <c:pt idx="249">
                  <c:v>723</c:v>
                </c:pt>
                <c:pt idx="250">
                  <c:v>723</c:v>
                </c:pt>
                <c:pt idx="251">
                  <c:v>725</c:v>
                </c:pt>
                <c:pt idx="252">
                  <c:v>727</c:v>
                </c:pt>
                <c:pt idx="253">
                  <c:v>729</c:v>
                </c:pt>
                <c:pt idx="254">
                  <c:v>730</c:v>
                </c:pt>
                <c:pt idx="255">
                  <c:v>731</c:v>
                </c:pt>
                <c:pt idx="256">
                  <c:v>732</c:v>
                </c:pt>
                <c:pt idx="257">
                  <c:v>733</c:v>
                </c:pt>
                <c:pt idx="258">
                  <c:v>734</c:v>
                </c:pt>
                <c:pt idx="259">
                  <c:v>735</c:v>
                </c:pt>
                <c:pt idx="260">
                  <c:v>736</c:v>
                </c:pt>
                <c:pt idx="261">
                  <c:v>737</c:v>
                </c:pt>
                <c:pt idx="262">
                  <c:v>738</c:v>
                </c:pt>
                <c:pt idx="263">
                  <c:v>739</c:v>
                </c:pt>
                <c:pt idx="264">
                  <c:v>740</c:v>
                </c:pt>
                <c:pt idx="265">
                  <c:v>741</c:v>
                </c:pt>
                <c:pt idx="266">
                  <c:v>742</c:v>
                </c:pt>
                <c:pt idx="267">
                  <c:v>742</c:v>
                </c:pt>
                <c:pt idx="268">
                  <c:v>743</c:v>
                </c:pt>
                <c:pt idx="269">
                  <c:v>743</c:v>
                </c:pt>
                <c:pt idx="270">
                  <c:v>744</c:v>
                </c:pt>
                <c:pt idx="271">
                  <c:v>745</c:v>
                </c:pt>
                <c:pt idx="272">
                  <c:v>746</c:v>
                </c:pt>
                <c:pt idx="273">
                  <c:v>747</c:v>
                </c:pt>
              </c:numCache>
            </c:numRef>
          </c:cat>
          <c:val>
            <c:numRef>
              <c:f>'Room Data'!$S$2:$S$275</c:f>
              <c:numCache>
                <c:formatCode>0.00</c:formatCode>
                <c:ptCount val="274"/>
                <c:pt idx="0">
                  <c:v>0</c:v>
                </c:pt>
                <c:pt idx="1">
                  <c:v>0.58810076783070353</c:v>
                </c:pt>
                <c:pt idx="2">
                  <c:v>0</c:v>
                </c:pt>
                <c:pt idx="3">
                  <c:v>0.58179684200555248</c:v>
                </c:pt>
                <c:pt idx="4">
                  <c:v>0</c:v>
                </c:pt>
                <c:pt idx="5">
                  <c:v>0.64245812411039682</c:v>
                </c:pt>
                <c:pt idx="6">
                  <c:v>0.55422353195789609</c:v>
                </c:pt>
                <c:pt idx="7">
                  <c:v>0.59282616602461524</c:v>
                </c:pt>
                <c:pt idx="8">
                  <c:v>0.58593283851270095</c:v>
                </c:pt>
                <c:pt idx="9">
                  <c:v>0.59282616602461524</c:v>
                </c:pt>
                <c:pt idx="10">
                  <c:v>0.52389289090547386</c:v>
                </c:pt>
                <c:pt idx="11">
                  <c:v>0.56249552497219302</c:v>
                </c:pt>
                <c:pt idx="12">
                  <c:v>0.42266351985424466</c:v>
                </c:pt>
                <c:pt idx="13">
                  <c:v>0.18336251181691585</c:v>
                </c:pt>
                <c:pt idx="14">
                  <c:v>0.48529025683875465</c:v>
                </c:pt>
                <c:pt idx="15">
                  <c:v>0.3766897666174811</c:v>
                </c:pt>
                <c:pt idx="16">
                  <c:v>0.58016849255992398</c:v>
                </c:pt>
                <c:pt idx="17">
                  <c:v>0.28951975550039344</c:v>
                </c:pt>
                <c:pt idx="18">
                  <c:v>0.28400509349086211</c:v>
                </c:pt>
                <c:pt idx="19">
                  <c:v>0.30744240703137021</c:v>
                </c:pt>
                <c:pt idx="20">
                  <c:v>0.33639438258140952</c:v>
                </c:pt>
                <c:pt idx="21">
                  <c:v>0.32536505856234688</c:v>
                </c:pt>
                <c:pt idx="22">
                  <c:v>0.28676242449562778</c:v>
                </c:pt>
                <c:pt idx="23">
                  <c:v>0.38878367167195693</c:v>
                </c:pt>
                <c:pt idx="24">
                  <c:v>0.39154100267672259</c:v>
                </c:pt>
                <c:pt idx="25">
                  <c:v>0.53630088042691926</c:v>
                </c:pt>
                <c:pt idx="26">
                  <c:v>0.35293836861000344</c:v>
                </c:pt>
                <c:pt idx="27">
                  <c:v>0.42187164372914471</c:v>
                </c:pt>
                <c:pt idx="28">
                  <c:v>0.35622860345439045</c:v>
                </c:pt>
                <c:pt idx="29">
                  <c:v>0.4563382812887154</c:v>
                </c:pt>
                <c:pt idx="30">
                  <c:v>0.35983169612191757</c:v>
                </c:pt>
                <c:pt idx="31">
                  <c:v>0.29220118026875319</c:v>
                </c:pt>
                <c:pt idx="32">
                  <c:v>0.37317562520912484</c:v>
                </c:pt>
                <c:pt idx="33">
                  <c:v>0.36598050494431922</c:v>
                </c:pt>
                <c:pt idx="34">
                  <c:v>0.75569602401862912</c:v>
                </c:pt>
                <c:pt idx="35">
                  <c:v>0.13849996697639402</c:v>
                </c:pt>
                <c:pt idx="36">
                  <c:v>5.2534470232425322E-2</c:v>
                </c:pt>
                <c:pt idx="37">
                  <c:v>0.24459346383137376</c:v>
                </c:pt>
                <c:pt idx="38">
                  <c:v>0.38211844536970546</c:v>
                </c:pt>
                <c:pt idx="39">
                  <c:v>0.42053584125536991</c:v>
                </c:pt>
                <c:pt idx="40">
                  <c:v>0.47563959832207497</c:v>
                </c:pt>
                <c:pt idx="41">
                  <c:v>0.42600764023629323</c:v>
                </c:pt>
                <c:pt idx="42">
                  <c:v>0.52802888741262233</c:v>
                </c:pt>
                <c:pt idx="43">
                  <c:v>0.44668762277203561</c:v>
                </c:pt>
                <c:pt idx="44">
                  <c:v>0.45358095028394974</c:v>
                </c:pt>
                <c:pt idx="45">
                  <c:v>0.42600764023629323</c:v>
                </c:pt>
                <c:pt idx="46">
                  <c:v>0.42600764023629323</c:v>
                </c:pt>
                <c:pt idx="47">
                  <c:v>0.50045557736496582</c:v>
                </c:pt>
                <c:pt idx="48">
                  <c:v>0.3308797205718782</c:v>
                </c:pt>
                <c:pt idx="49">
                  <c:v>0.54043687693406772</c:v>
                </c:pt>
                <c:pt idx="50">
                  <c:v>0.2922770865051591</c:v>
                </c:pt>
                <c:pt idx="51">
                  <c:v>0.48491345754112875</c:v>
                </c:pt>
                <c:pt idx="52">
                  <c:v>0.25985143143190598</c:v>
                </c:pt>
                <c:pt idx="53">
                  <c:v>0.49189015409467507</c:v>
                </c:pt>
                <c:pt idx="54">
                  <c:v>0.16283088973989399</c:v>
                </c:pt>
                <c:pt idx="55">
                  <c:v>0.53457483688801477</c:v>
                </c:pt>
                <c:pt idx="56">
                  <c:v>0.53952961364482976</c:v>
                </c:pt>
                <c:pt idx="57">
                  <c:v>0.59398202809706502</c:v>
                </c:pt>
                <c:pt idx="58">
                  <c:v>0.33915171358617519</c:v>
                </c:pt>
                <c:pt idx="59">
                  <c:v>0.49080491884828603</c:v>
                </c:pt>
                <c:pt idx="60">
                  <c:v>0.41084231971008212</c:v>
                </c:pt>
                <c:pt idx="61">
                  <c:v>0.46736760530777799</c:v>
                </c:pt>
                <c:pt idx="62">
                  <c:v>0.48942625334590317</c:v>
                </c:pt>
                <c:pt idx="63">
                  <c:v>0.46047427779586386</c:v>
                </c:pt>
                <c:pt idx="64">
                  <c:v>0.52251422540309111</c:v>
                </c:pt>
                <c:pt idx="65">
                  <c:v>0.38464767516480847</c:v>
                </c:pt>
                <c:pt idx="66">
                  <c:v>0.40808498870531645</c:v>
                </c:pt>
                <c:pt idx="67">
                  <c:v>0.30882107253375296</c:v>
                </c:pt>
                <c:pt idx="68">
                  <c:v>0.43979429526012143</c:v>
                </c:pt>
                <c:pt idx="69">
                  <c:v>0.29437540542694002</c:v>
                </c:pt>
                <c:pt idx="70">
                  <c:v>0.46461027430301233</c:v>
                </c:pt>
                <c:pt idx="71">
                  <c:v>0.29121401411919662</c:v>
                </c:pt>
                <c:pt idx="72">
                  <c:v>0.31401363584670261</c:v>
                </c:pt>
                <c:pt idx="73">
                  <c:v>0.26398593799262371</c:v>
                </c:pt>
                <c:pt idx="74">
                  <c:v>0.65055570763342851</c:v>
                </c:pt>
                <c:pt idx="75">
                  <c:v>4.4347280066333053E-2</c:v>
                </c:pt>
                <c:pt idx="76">
                  <c:v>0.12963051096312742</c:v>
                </c:pt>
                <c:pt idx="77">
                  <c:v>0.13258337291794089</c:v>
                </c:pt>
                <c:pt idx="78">
                  <c:v>0.23087794249503502</c:v>
                </c:pt>
                <c:pt idx="79">
                  <c:v>0.50820746165541675</c:v>
                </c:pt>
                <c:pt idx="80">
                  <c:v>0.41782270679565786</c:v>
                </c:pt>
                <c:pt idx="81">
                  <c:v>0.48804758784352031</c:v>
                </c:pt>
                <c:pt idx="82">
                  <c:v>0.48942625334590317</c:v>
                </c:pt>
                <c:pt idx="83">
                  <c:v>0.52665022191023947</c:v>
                </c:pt>
                <c:pt idx="84">
                  <c:v>0.50597023937449714</c:v>
                </c:pt>
                <c:pt idx="85">
                  <c:v>0.42049297822676185</c:v>
                </c:pt>
                <c:pt idx="86">
                  <c:v>0.52665022191023947</c:v>
                </c:pt>
                <c:pt idx="87">
                  <c:v>0.40946365420769926</c:v>
                </c:pt>
                <c:pt idx="88">
                  <c:v>0.50459157387211429</c:v>
                </c:pt>
                <c:pt idx="89">
                  <c:v>0.34742370660047212</c:v>
                </c:pt>
                <c:pt idx="90">
                  <c:v>0.57214618348887269</c:v>
                </c:pt>
                <c:pt idx="91">
                  <c:v>0.52251422540309111</c:v>
                </c:pt>
                <c:pt idx="92">
                  <c:v>0.33363705157664381</c:v>
                </c:pt>
                <c:pt idx="93">
                  <c:v>0.46874967562309117</c:v>
                </c:pt>
                <c:pt idx="94">
                  <c:v>0.26096667362689269</c:v>
                </c:pt>
                <c:pt idx="95">
                  <c:v>0.45936849101403537</c:v>
                </c:pt>
                <c:pt idx="96">
                  <c:v>0.27313568601530602</c:v>
                </c:pt>
                <c:pt idx="97">
                  <c:v>0.55490087631341445</c:v>
                </c:pt>
                <c:pt idx="98">
                  <c:v>0.71414101587897461</c:v>
                </c:pt>
                <c:pt idx="99">
                  <c:v>0.91034269880898078</c:v>
                </c:pt>
                <c:pt idx="100">
                  <c:v>0.54267461038768405</c:v>
                </c:pt>
                <c:pt idx="101">
                  <c:v>0.51010623588164561</c:v>
                </c:pt>
                <c:pt idx="102">
                  <c:v>0.42049297822676185</c:v>
                </c:pt>
                <c:pt idx="103">
                  <c:v>0.42738630573867603</c:v>
                </c:pt>
                <c:pt idx="104">
                  <c:v>0.46874627081016085</c:v>
                </c:pt>
                <c:pt idx="105">
                  <c:v>0.4963195808578173</c:v>
                </c:pt>
                <c:pt idx="106">
                  <c:v>0.3308797205718782</c:v>
                </c:pt>
                <c:pt idx="107">
                  <c:v>0.6245354725794201</c:v>
                </c:pt>
                <c:pt idx="108">
                  <c:v>0.30330641052422175</c:v>
                </c:pt>
                <c:pt idx="109">
                  <c:v>0.28262642798847931</c:v>
                </c:pt>
                <c:pt idx="110">
                  <c:v>0.19301317033359564</c:v>
                </c:pt>
                <c:pt idx="111">
                  <c:v>0.42738630573867603</c:v>
                </c:pt>
                <c:pt idx="112">
                  <c:v>0.22908591862018682</c:v>
                </c:pt>
                <c:pt idx="113">
                  <c:v>0.45082361927918407</c:v>
                </c:pt>
                <c:pt idx="114">
                  <c:v>0.28035518647407404</c:v>
                </c:pt>
                <c:pt idx="115">
                  <c:v>0.10239575081957693</c:v>
                </c:pt>
                <c:pt idx="116">
                  <c:v>9.9994673482054444E-2</c:v>
                </c:pt>
                <c:pt idx="117">
                  <c:v>0.81045660546925435</c:v>
                </c:pt>
                <c:pt idx="118">
                  <c:v>0.14191129621226578</c:v>
                </c:pt>
                <c:pt idx="119">
                  <c:v>0.15315665492244898</c:v>
                </c:pt>
                <c:pt idx="120">
                  <c:v>0.45582657188771969</c:v>
                </c:pt>
                <c:pt idx="121">
                  <c:v>0.36627315206112865</c:v>
                </c:pt>
                <c:pt idx="122">
                  <c:v>0.4825329258339891</c:v>
                </c:pt>
                <c:pt idx="123">
                  <c:v>0.52113555990070815</c:v>
                </c:pt>
                <c:pt idx="124">
                  <c:v>0.53767954592930201</c:v>
                </c:pt>
                <c:pt idx="125">
                  <c:v>0.55835952846504444</c:v>
                </c:pt>
                <c:pt idx="126">
                  <c:v>0.47288226731730931</c:v>
                </c:pt>
                <c:pt idx="127">
                  <c:v>0.6066128210484435</c:v>
                </c:pt>
                <c:pt idx="128">
                  <c:v>0.37223968564336302</c:v>
                </c:pt>
                <c:pt idx="129">
                  <c:v>0.49907691186258296</c:v>
                </c:pt>
                <c:pt idx="130">
                  <c:v>0.41359965071484772</c:v>
                </c:pt>
                <c:pt idx="131">
                  <c:v>0.68933275119141291</c:v>
                </c:pt>
                <c:pt idx="132">
                  <c:v>0.13235188822875127</c:v>
                </c:pt>
                <c:pt idx="133">
                  <c:v>0.31721422014148842</c:v>
                </c:pt>
                <c:pt idx="134">
                  <c:v>8.9219375598937667E-2</c:v>
                </c:pt>
                <c:pt idx="135">
                  <c:v>0.18293435482859818</c:v>
                </c:pt>
                <c:pt idx="136">
                  <c:v>0.30990395144044336</c:v>
                </c:pt>
                <c:pt idx="137">
                  <c:v>0.31302100715115688</c:v>
                </c:pt>
                <c:pt idx="138">
                  <c:v>0.70629331240777715</c:v>
                </c:pt>
                <c:pt idx="139">
                  <c:v>1.2517212108623488</c:v>
                </c:pt>
                <c:pt idx="140">
                  <c:v>1.2531436213292377</c:v>
                </c:pt>
                <c:pt idx="141">
                  <c:v>0.52886107485054301</c:v>
                </c:pt>
                <c:pt idx="142">
                  <c:v>0.64659412061754529</c:v>
                </c:pt>
                <c:pt idx="143">
                  <c:v>0.78170333985106222</c:v>
                </c:pt>
                <c:pt idx="144">
                  <c:v>0.61350614856035757</c:v>
                </c:pt>
                <c:pt idx="145">
                  <c:v>0.68243942367949884</c:v>
                </c:pt>
                <c:pt idx="146">
                  <c:v>0.68933275119141291</c:v>
                </c:pt>
                <c:pt idx="147">
                  <c:v>0.53905821143168486</c:v>
                </c:pt>
                <c:pt idx="148">
                  <c:v>0.7486153677938745</c:v>
                </c:pt>
                <c:pt idx="149">
                  <c:v>0.56525285597695862</c:v>
                </c:pt>
                <c:pt idx="150">
                  <c:v>0.48942625334590317</c:v>
                </c:pt>
                <c:pt idx="151">
                  <c:v>0.4976982463602001</c:v>
                </c:pt>
                <c:pt idx="152">
                  <c:v>0.68933275119141291</c:v>
                </c:pt>
                <c:pt idx="153">
                  <c:v>0.36653746979229884</c:v>
                </c:pt>
                <c:pt idx="154">
                  <c:v>0.53905821143168486</c:v>
                </c:pt>
                <c:pt idx="155">
                  <c:v>0.33366215855013037</c:v>
                </c:pt>
                <c:pt idx="156">
                  <c:v>0.15928227905267525</c:v>
                </c:pt>
                <c:pt idx="157">
                  <c:v>0.13399286246595296</c:v>
                </c:pt>
                <c:pt idx="158">
                  <c:v>0.94626284746680522</c:v>
                </c:pt>
                <c:pt idx="159">
                  <c:v>1.0754978196902809</c:v>
                </c:pt>
                <c:pt idx="160">
                  <c:v>0.21764280524861915</c:v>
                </c:pt>
                <c:pt idx="161">
                  <c:v>0.3428880334084678</c:v>
                </c:pt>
                <c:pt idx="162">
                  <c:v>0</c:v>
                </c:pt>
                <c:pt idx="163">
                  <c:v>0.58603704329780593</c:v>
                </c:pt>
                <c:pt idx="164">
                  <c:v>0.78170333985106222</c:v>
                </c:pt>
                <c:pt idx="165">
                  <c:v>0.38602634066719127</c:v>
                </c:pt>
                <c:pt idx="166">
                  <c:v>0.46874627081016085</c:v>
                </c:pt>
                <c:pt idx="167">
                  <c:v>0.64797278611992815</c:v>
                </c:pt>
                <c:pt idx="168">
                  <c:v>0.55146620095313037</c:v>
                </c:pt>
                <c:pt idx="169">
                  <c:v>0.79962599138203894</c:v>
                </c:pt>
                <c:pt idx="170">
                  <c:v>0.52389289090547386</c:v>
                </c:pt>
                <c:pt idx="171">
                  <c:v>0.76515935382246836</c:v>
                </c:pt>
                <c:pt idx="172">
                  <c:v>0.80238332238680465</c:v>
                </c:pt>
                <c:pt idx="173">
                  <c:v>0.67968209267473323</c:v>
                </c:pt>
                <c:pt idx="174">
                  <c:v>0.64383678961277968</c:v>
                </c:pt>
                <c:pt idx="175">
                  <c:v>0.27573310047656518</c:v>
                </c:pt>
                <c:pt idx="176">
                  <c:v>0.25862051068860198</c:v>
                </c:pt>
                <c:pt idx="177">
                  <c:v>0.50309771219892108</c:v>
                </c:pt>
                <c:pt idx="178">
                  <c:v>0.30111539264641463</c:v>
                </c:pt>
                <c:pt idx="179">
                  <c:v>0.21342341396669787</c:v>
                </c:pt>
                <c:pt idx="180">
                  <c:v>0.50002056986483501</c:v>
                </c:pt>
                <c:pt idx="181">
                  <c:v>0.45697701314099276</c:v>
                </c:pt>
                <c:pt idx="182">
                  <c:v>0.36993391754227628</c:v>
                </c:pt>
                <c:pt idx="183">
                  <c:v>0.59555295516421403</c:v>
                </c:pt>
                <c:pt idx="184">
                  <c:v>1.3282238125001808</c:v>
                </c:pt>
                <c:pt idx="185">
                  <c:v>1.1806006875178969</c:v>
                </c:pt>
                <c:pt idx="186">
                  <c:v>1.0360151652855785</c:v>
                </c:pt>
                <c:pt idx="187">
                  <c:v>0.79962599138203894</c:v>
                </c:pt>
                <c:pt idx="188">
                  <c:v>0.89613257654883682</c:v>
                </c:pt>
                <c:pt idx="189">
                  <c:v>0.91956989008934487</c:v>
                </c:pt>
                <c:pt idx="190">
                  <c:v>0.63970079310563122</c:v>
                </c:pt>
                <c:pt idx="191">
                  <c:v>0.44117296076250428</c:v>
                </c:pt>
                <c:pt idx="192">
                  <c:v>0.76515935382246836</c:v>
                </c:pt>
                <c:pt idx="193">
                  <c:v>0.83960729095114106</c:v>
                </c:pt>
                <c:pt idx="194">
                  <c:v>0.77205268133438254</c:v>
                </c:pt>
                <c:pt idx="195">
                  <c:v>0.58179684200555248</c:v>
                </c:pt>
                <c:pt idx="196">
                  <c:v>0.50321290836973143</c:v>
                </c:pt>
                <c:pt idx="197">
                  <c:v>0.7513726987986401</c:v>
                </c:pt>
                <c:pt idx="198">
                  <c:v>0.69484741320094423</c:v>
                </c:pt>
                <c:pt idx="199">
                  <c:v>0.4604626964265755</c:v>
                </c:pt>
                <c:pt idx="200">
                  <c:v>0.47426093281969212</c:v>
                </c:pt>
                <c:pt idx="201">
                  <c:v>0.50148040397475213</c:v>
                </c:pt>
                <c:pt idx="202">
                  <c:v>0.27191760495420986</c:v>
                </c:pt>
                <c:pt idx="203">
                  <c:v>0.36898034514878086</c:v>
                </c:pt>
                <c:pt idx="204">
                  <c:v>1.5004399317471331</c:v>
                </c:pt>
                <c:pt idx="205">
                  <c:v>1.1740668663014064</c:v>
                </c:pt>
                <c:pt idx="206">
                  <c:v>0.48304421979944312</c:v>
                </c:pt>
                <c:pt idx="207">
                  <c:v>0.64234358258519653</c:v>
                </c:pt>
                <c:pt idx="208">
                  <c:v>1.0202756460125131</c:v>
                </c:pt>
                <c:pt idx="209">
                  <c:v>0.52363495072442834</c:v>
                </c:pt>
                <c:pt idx="210">
                  <c:v>0.73345004726766339</c:v>
                </c:pt>
                <c:pt idx="211">
                  <c:v>0.74172204028196032</c:v>
                </c:pt>
                <c:pt idx="212">
                  <c:v>0.78583933635821079</c:v>
                </c:pt>
                <c:pt idx="213">
                  <c:v>0.70311940621524116</c:v>
                </c:pt>
                <c:pt idx="214">
                  <c:v>0.77205268133438254</c:v>
                </c:pt>
                <c:pt idx="215">
                  <c:v>0.83271396343922677</c:v>
                </c:pt>
                <c:pt idx="216">
                  <c:v>3.9981299569101951E-2</c:v>
                </c:pt>
                <c:pt idx="217">
                  <c:v>0.60247682454129481</c:v>
                </c:pt>
                <c:pt idx="218">
                  <c:v>0.66865276865567058</c:v>
                </c:pt>
                <c:pt idx="219">
                  <c:v>0.62591413808180285</c:v>
                </c:pt>
                <c:pt idx="220">
                  <c:v>1.4820654150615378</c:v>
                </c:pt>
                <c:pt idx="221">
                  <c:v>0.86855926650118032</c:v>
                </c:pt>
                <c:pt idx="222">
                  <c:v>0.54870886994836476</c:v>
                </c:pt>
                <c:pt idx="223">
                  <c:v>0.15961734644062156</c:v>
                </c:pt>
                <c:pt idx="224">
                  <c:v>0.13941261904307453</c:v>
                </c:pt>
                <c:pt idx="225">
                  <c:v>0.35353177581079048</c:v>
                </c:pt>
                <c:pt idx="226">
                  <c:v>0.38822735302513611</c:v>
                </c:pt>
                <c:pt idx="227">
                  <c:v>0.76688096458143618</c:v>
                </c:pt>
                <c:pt idx="228">
                  <c:v>0.62197680641723374</c:v>
                </c:pt>
                <c:pt idx="229">
                  <c:v>2.5230366659900039</c:v>
                </c:pt>
                <c:pt idx="230">
                  <c:v>2.4249403726000351</c:v>
                </c:pt>
                <c:pt idx="231">
                  <c:v>0.90323064647453577</c:v>
                </c:pt>
                <c:pt idx="232">
                  <c:v>1.1899374184137217</c:v>
                </c:pt>
                <c:pt idx="233">
                  <c:v>0.85477261147735206</c:v>
                </c:pt>
                <c:pt idx="234">
                  <c:v>0.9057832350655165</c:v>
                </c:pt>
                <c:pt idx="235">
                  <c:v>0.94576453463461863</c:v>
                </c:pt>
                <c:pt idx="236">
                  <c:v>0.77894600884629661</c:v>
                </c:pt>
                <c:pt idx="237">
                  <c:v>0.95817252415606402</c:v>
                </c:pt>
                <c:pt idx="238">
                  <c:v>0.88923924903692264</c:v>
                </c:pt>
                <c:pt idx="239">
                  <c:v>1.2270122971207151</c:v>
                </c:pt>
                <c:pt idx="240">
                  <c:v>0.78170333985106222</c:v>
                </c:pt>
                <c:pt idx="241">
                  <c:v>0.77067401583199957</c:v>
                </c:pt>
                <c:pt idx="242">
                  <c:v>0.46598893980539513</c:v>
                </c:pt>
                <c:pt idx="243">
                  <c:v>0.59558349702938085</c:v>
                </c:pt>
                <c:pt idx="244">
                  <c:v>0.49597101381270436</c:v>
                </c:pt>
                <c:pt idx="245">
                  <c:v>0.47426093281969212</c:v>
                </c:pt>
                <c:pt idx="246">
                  <c:v>0.46692958874027113</c:v>
                </c:pt>
                <c:pt idx="247">
                  <c:v>8.5329792349647438E-2</c:v>
                </c:pt>
                <c:pt idx="248">
                  <c:v>0.14790497340605555</c:v>
                </c:pt>
                <c:pt idx="249">
                  <c:v>1.5999147757128709E-2</c:v>
                </c:pt>
                <c:pt idx="250">
                  <c:v>0.14299238307933784</c:v>
                </c:pt>
                <c:pt idx="251">
                  <c:v>1.3887283455878574</c:v>
                </c:pt>
                <c:pt idx="252">
                  <c:v>0.51169938538076609</c:v>
                </c:pt>
                <c:pt idx="253">
                  <c:v>0.69377678759646666</c:v>
                </c:pt>
                <c:pt idx="254">
                  <c:v>2.7252609936265793</c:v>
                </c:pt>
                <c:pt idx="255">
                  <c:v>1.0988194561833857</c:v>
                </c:pt>
                <c:pt idx="256">
                  <c:v>1.075359091858604</c:v>
                </c:pt>
                <c:pt idx="257">
                  <c:v>0.82030597391778137</c:v>
                </c:pt>
                <c:pt idx="258">
                  <c:v>0.9705805136775093</c:v>
                </c:pt>
                <c:pt idx="259">
                  <c:v>0.9154338935821964</c:v>
                </c:pt>
                <c:pt idx="260">
                  <c:v>1.1608363530063395</c:v>
                </c:pt>
                <c:pt idx="261">
                  <c:v>1.0601937713323932</c:v>
                </c:pt>
                <c:pt idx="262">
                  <c:v>1.0436497853037994</c:v>
                </c:pt>
                <c:pt idx="263">
                  <c:v>0.87820992501786022</c:v>
                </c:pt>
                <c:pt idx="264">
                  <c:v>1.1415350359729799</c:v>
                </c:pt>
                <c:pt idx="265">
                  <c:v>1.0188338062609081</c:v>
                </c:pt>
                <c:pt idx="266">
                  <c:v>2.3037500544817018</c:v>
                </c:pt>
                <c:pt idx="267">
                  <c:v>1.9177237138145107</c:v>
                </c:pt>
                <c:pt idx="268">
                  <c:v>0.37782840233412951</c:v>
                </c:pt>
                <c:pt idx="269">
                  <c:v>0.31115280192222433</c:v>
                </c:pt>
                <c:pt idx="270">
                  <c:v>0.42825300287490081</c:v>
                </c:pt>
                <c:pt idx="271">
                  <c:v>0.48579234226705514</c:v>
                </c:pt>
                <c:pt idx="272">
                  <c:v>0.49584632230470937</c:v>
                </c:pt>
                <c:pt idx="273">
                  <c:v>0.79881334941821203</c:v>
                </c:pt>
              </c:numCache>
            </c:numRef>
          </c:val>
          <c:smooth val="0"/>
          <c:extLst>
            <c:ext xmlns:c16="http://schemas.microsoft.com/office/drawing/2014/chart" uri="{C3380CC4-5D6E-409C-BE32-E72D297353CC}">
              <c16:uniqueId val="{00000000-0F0A-3D47-8A2C-3A7F9C9A93B0}"/>
            </c:ext>
          </c:extLst>
        </c:ser>
        <c:ser>
          <c:idx val="1"/>
          <c:order val="1"/>
          <c:tx>
            <c:strRef>
              <c:f>'Room Data'!$T$1</c:f>
              <c:strCache>
                <c:ptCount val="1"/>
                <c:pt idx="0">
                  <c:v>Measured window open, bath door open, hall door closed (ACH)</c:v>
                </c:pt>
              </c:strCache>
            </c:strRef>
          </c:tx>
          <c:spPr>
            <a:ln w="28575" cap="rnd">
              <a:solidFill>
                <a:schemeClr val="accent2"/>
              </a:solidFill>
              <a:prstDash val="sysDot"/>
              <a:round/>
            </a:ln>
            <a:effectLst/>
          </c:spPr>
          <c:marker>
            <c:symbol val="circle"/>
            <c:size val="5"/>
            <c:spPr>
              <a:solidFill>
                <a:schemeClr val="accent2"/>
              </a:solidFill>
              <a:ln w="9525">
                <a:solidFill>
                  <a:schemeClr val="accent2"/>
                </a:solidFill>
              </a:ln>
              <a:effectLst/>
            </c:spPr>
          </c:marker>
          <c:cat>
            <c:numRef>
              <c:f>'Room Data'!$C$2:$C$275</c:f>
              <c:numCache>
                <c:formatCode>General</c:formatCode>
                <c:ptCount val="274"/>
                <c:pt idx="0">
                  <c:v>101</c:v>
                </c:pt>
                <c:pt idx="1">
                  <c:v>105</c:v>
                </c:pt>
                <c:pt idx="2">
                  <c:v>106</c:v>
                </c:pt>
                <c:pt idx="3">
                  <c:v>107</c:v>
                </c:pt>
                <c:pt idx="4">
                  <c:v>108</c:v>
                </c:pt>
                <c:pt idx="5">
                  <c:v>109</c:v>
                </c:pt>
                <c:pt idx="6">
                  <c:v>110</c:v>
                </c:pt>
                <c:pt idx="7">
                  <c:v>111</c:v>
                </c:pt>
                <c:pt idx="8">
                  <c:v>112</c:v>
                </c:pt>
                <c:pt idx="9">
                  <c:v>113</c:v>
                </c:pt>
                <c:pt idx="10">
                  <c:v>114</c:v>
                </c:pt>
                <c:pt idx="11">
                  <c:v>115</c:v>
                </c:pt>
                <c:pt idx="12">
                  <c:v>116</c:v>
                </c:pt>
                <c:pt idx="13">
                  <c:v>117</c:v>
                </c:pt>
                <c:pt idx="14">
                  <c:v>119</c:v>
                </c:pt>
                <c:pt idx="15">
                  <c:v>202</c:v>
                </c:pt>
                <c:pt idx="16">
                  <c:v>204</c:v>
                </c:pt>
                <c:pt idx="17">
                  <c:v>205</c:v>
                </c:pt>
                <c:pt idx="18">
                  <c:v>206</c:v>
                </c:pt>
                <c:pt idx="19">
                  <c:v>207</c:v>
                </c:pt>
                <c:pt idx="20">
                  <c:v>208</c:v>
                </c:pt>
                <c:pt idx="21">
                  <c:v>209</c:v>
                </c:pt>
                <c:pt idx="22">
                  <c:v>210</c:v>
                </c:pt>
                <c:pt idx="23">
                  <c:v>211</c:v>
                </c:pt>
                <c:pt idx="24">
                  <c:v>212</c:v>
                </c:pt>
                <c:pt idx="25">
                  <c:v>213</c:v>
                </c:pt>
                <c:pt idx="26">
                  <c:v>214</c:v>
                </c:pt>
                <c:pt idx="27">
                  <c:v>215</c:v>
                </c:pt>
                <c:pt idx="28">
                  <c:v>216</c:v>
                </c:pt>
                <c:pt idx="29">
                  <c:v>217</c:v>
                </c:pt>
                <c:pt idx="30">
                  <c:v>217</c:v>
                </c:pt>
                <c:pt idx="31">
                  <c:v>219</c:v>
                </c:pt>
                <c:pt idx="32">
                  <c:v>221</c:v>
                </c:pt>
                <c:pt idx="33">
                  <c:v>223</c:v>
                </c:pt>
                <c:pt idx="34">
                  <c:v>225</c:v>
                </c:pt>
                <c:pt idx="35">
                  <c:v>227</c:v>
                </c:pt>
                <c:pt idx="36">
                  <c:v>227</c:v>
                </c:pt>
                <c:pt idx="37">
                  <c:v>229</c:v>
                </c:pt>
                <c:pt idx="38">
                  <c:v>230</c:v>
                </c:pt>
                <c:pt idx="39">
                  <c:v>231</c:v>
                </c:pt>
                <c:pt idx="40">
                  <c:v>232</c:v>
                </c:pt>
                <c:pt idx="41">
                  <c:v>233</c:v>
                </c:pt>
                <c:pt idx="42">
                  <c:v>234</c:v>
                </c:pt>
                <c:pt idx="43">
                  <c:v>235</c:v>
                </c:pt>
                <c:pt idx="44">
                  <c:v>236</c:v>
                </c:pt>
                <c:pt idx="45">
                  <c:v>237</c:v>
                </c:pt>
                <c:pt idx="46">
                  <c:v>238</c:v>
                </c:pt>
                <c:pt idx="47">
                  <c:v>239</c:v>
                </c:pt>
                <c:pt idx="48">
                  <c:v>240</c:v>
                </c:pt>
                <c:pt idx="49">
                  <c:v>241</c:v>
                </c:pt>
                <c:pt idx="50">
                  <c:v>242</c:v>
                </c:pt>
                <c:pt idx="51">
                  <c:v>243</c:v>
                </c:pt>
                <c:pt idx="52">
                  <c:v>244</c:v>
                </c:pt>
                <c:pt idx="53">
                  <c:v>245</c:v>
                </c:pt>
                <c:pt idx="54">
                  <c:v>246</c:v>
                </c:pt>
                <c:pt idx="55">
                  <c:v>247</c:v>
                </c:pt>
                <c:pt idx="56">
                  <c:v>302</c:v>
                </c:pt>
                <c:pt idx="57">
                  <c:v>304</c:v>
                </c:pt>
                <c:pt idx="58">
                  <c:v>305</c:v>
                </c:pt>
                <c:pt idx="59">
                  <c:v>306</c:v>
                </c:pt>
                <c:pt idx="60">
                  <c:v>307</c:v>
                </c:pt>
                <c:pt idx="61">
                  <c:v>308</c:v>
                </c:pt>
                <c:pt idx="62">
                  <c:v>309</c:v>
                </c:pt>
                <c:pt idx="63">
                  <c:v>310</c:v>
                </c:pt>
                <c:pt idx="64">
                  <c:v>311</c:v>
                </c:pt>
                <c:pt idx="65">
                  <c:v>312</c:v>
                </c:pt>
                <c:pt idx="66">
                  <c:v>313</c:v>
                </c:pt>
                <c:pt idx="67">
                  <c:v>314</c:v>
                </c:pt>
                <c:pt idx="68">
                  <c:v>315</c:v>
                </c:pt>
                <c:pt idx="69">
                  <c:v>316</c:v>
                </c:pt>
                <c:pt idx="70">
                  <c:v>317</c:v>
                </c:pt>
                <c:pt idx="71">
                  <c:v>319</c:v>
                </c:pt>
                <c:pt idx="72">
                  <c:v>321</c:v>
                </c:pt>
                <c:pt idx="73">
                  <c:v>323</c:v>
                </c:pt>
                <c:pt idx="74">
                  <c:v>325</c:v>
                </c:pt>
                <c:pt idx="75">
                  <c:v>327</c:v>
                </c:pt>
                <c:pt idx="76">
                  <c:v>327</c:v>
                </c:pt>
                <c:pt idx="77">
                  <c:v>329</c:v>
                </c:pt>
                <c:pt idx="78">
                  <c:v>329</c:v>
                </c:pt>
                <c:pt idx="79">
                  <c:v>330</c:v>
                </c:pt>
                <c:pt idx="80">
                  <c:v>331</c:v>
                </c:pt>
                <c:pt idx="81">
                  <c:v>332</c:v>
                </c:pt>
                <c:pt idx="82">
                  <c:v>333</c:v>
                </c:pt>
                <c:pt idx="83">
                  <c:v>334</c:v>
                </c:pt>
                <c:pt idx="84">
                  <c:v>335</c:v>
                </c:pt>
                <c:pt idx="85">
                  <c:v>336</c:v>
                </c:pt>
                <c:pt idx="86">
                  <c:v>337</c:v>
                </c:pt>
                <c:pt idx="87">
                  <c:v>338</c:v>
                </c:pt>
                <c:pt idx="88">
                  <c:v>339</c:v>
                </c:pt>
                <c:pt idx="89">
                  <c:v>340</c:v>
                </c:pt>
                <c:pt idx="90">
                  <c:v>341</c:v>
                </c:pt>
                <c:pt idx="91">
                  <c:v>341</c:v>
                </c:pt>
                <c:pt idx="92">
                  <c:v>342</c:v>
                </c:pt>
                <c:pt idx="93">
                  <c:v>343</c:v>
                </c:pt>
                <c:pt idx="94">
                  <c:v>344</c:v>
                </c:pt>
                <c:pt idx="95">
                  <c:v>345</c:v>
                </c:pt>
                <c:pt idx="96">
                  <c:v>346</c:v>
                </c:pt>
                <c:pt idx="97">
                  <c:v>347</c:v>
                </c:pt>
                <c:pt idx="98">
                  <c:v>402</c:v>
                </c:pt>
                <c:pt idx="99">
                  <c:v>403</c:v>
                </c:pt>
                <c:pt idx="100">
                  <c:v>404</c:v>
                </c:pt>
                <c:pt idx="101">
                  <c:v>405</c:v>
                </c:pt>
                <c:pt idx="102">
                  <c:v>406</c:v>
                </c:pt>
                <c:pt idx="103">
                  <c:v>407</c:v>
                </c:pt>
                <c:pt idx="104">
                  <c:v>408</c:v>
                </c:pt>
                <c:pt idx="105">
                  <c:v>409</c:v>
                </c:pt>
                <c:pt idx="106">
                  <c:v>410</c:v>
                </c:pt>
                <c:pt idx="107">
                  <c:v>411</c:v>
                </c:pt>
                <c:pt idx="108">
                  <c:v>412</c:v>
                </c:pt>
                <c:pt idx="109">
                  <c:v>413</c:v>
                </c:pt>
                <c:pt idx="110">
                  <c:v>414</c:v>
                </c:pt>
                <c:pt idx="111">
                  <c:v>415</c:v>
                </c:pt>
                <c:pt idx="112">
                  <c:v>416</c:v>
                </c:pt>
                <c:pt idx="113">
                  <c:v>417</c:v>
                </c:pt>
                <c:pt idx="114">
                  <c:v>419</c:v>
                </c:pt>
                <c:pt idx="115">
                  <c:v>421</c:v>
                </c:pt>
                <c:pt idx="116">
                  <c:v>423</c:v>
                </c:pt>
                <c:pt idx="117">
                  <c:v>425</c:v>
                </c:pt>
                <c:pt idx="118">
                  <c:v>427</c:v>
                </c:pt>
                <c:pt idx="119">
                  <c:v>429</c:v>
                </c:pt>
                <c:pt idx="120">
                  <c:v>430</c:v>
                </c:pt>
                <c:pt idx="121">
                  <c:v>431</c:v>
                </c:pt>
                <c:pt idx="122">
                  <c:v>432</c:v>
                </c:pt>
                <c:pt idx="123">
                  <c:v>433</c:v>
                </c:pt>
                <c:pt idx="124">
                  <c:v>434</c:v>
                </c:pt>
                <c:pt idx="125">
                  <c:v>435</c:v>
                </c:pt>
                <c:pt idx="126">
                  <c:v>436</c:v>
                </c:pt>
                <c:pt idx="127">
                  <c:v>437</c:v>
                </c:pt>
                <c:pt idx="128">
                  <c:v>438</c:v>
                </c:pt>
                <c:pt idx="129">
                  <c:v>439</c:v>
                </c:pt>
                <c:pt idx="130">
                  <c:v>440</c:v>
                </c:pt>
                <c:pt idx="131">
                  <c:v>441</c:v>
                </c:pt>
                <c:pt idx="132">
                  <c:v>442</c:v>
                </c:pt>
                <c:pt idx="133">
                  <c:v>443</c:v>
                </c:pt>
                <c:pt idx="134">
                  <c:v>444</c:v>
                </c:pt>
                <c:pt idx="135">
                  <c:v>445</c:v>
                </c:pt>
                <c:pt idx="136">
                  <c:v>446</c:v>
                </c:pt>
                <c:pt idx="137">
                  <c:v>447</c:v>
                </c:pt>
                <c:pt idx="138">
                  <c:v>502</c:v>
                </c:pt>
                <c:pt idx="139">
                  <c:v>503</c:v>
                </c:pt>
                <c:pt idx="140">
                  <c:v>503</c:v>
                </c:pt>
                <c:pt idx="141">
                  <c:v>504</c:v>
                </c:pt>
                <c:pt idx="142">
                  <c:v>505</c:v>
                </c:pt>
                <c:pt idx="143">
                  <c:v>506</c:v>
                </c:pt>
                <c:pt idx="144">
                  <c:v>507</c:v>
                </c:pt>
                <c:pt idx="145">
                  <c:v>508</c:v>
                </c:pt>
                <c:pt idx="146">
                  <c:v>509</c:v>
                </c:pt>
                <c:pt idx="147">
                  <c:v>510</c:v>
                </c:pt>
                <c:pt idx="148">
                  <c:v>511</c:v>
                </c:pt>
                <c:pt idx="149">
                  <c:v>512</c:v>
                </c:pt>
                <c:pt idx="150">
                  <c:v>513</c:v>
                </c:pt>
                <c:pt idx="151">
                  <c:v>514</c:v>
                </c:pt>
                <c:pt idx="152">
                  <c:v>515</c:v>
                </c:pt>
                <c:pt idx="153">
                  <c:v>516</c:v>
                </c:pt>
                <c:pt idx="154">
                  <c:v>517</c:v>
                </c:pt>
                <c:pt idx="155">
                  <c:v>519</c:v>
                </c:pt>
                <c:pt idx="156">
                  <c:v>521</c:v>
                </c:pt>
                <c:pt idx="157">
                  <c:v>523</c:v>
                </c:pt>
                <c:pt idx="158">
                  <c:v>525</c:v>
                </c:pt>
                <c:pt idx="159">
                  <c:v>525</c:v>
                </c:pt>
                <c:pt idx="160">
                  <c:v>527</c:v>
                </c:pt>
                <c:pt idx="161">
                  <c:v>529</c:v>
                </c:pt>
                <c:pt idx="162">
                  <c:v>530</c:v>
                </c:pt>
                <c:pt idx="163">
                  <c:v>531</c:v>
                </c:pt>
                <c:pt idx="164">
                  <c:v>532</c:v>
                </c:pt>
                <c:pt idx="165">
                  <c:v>533</c:v>
                </c:pt>
                <c:pt idx="166">
                  <c:v>534</c:v>
                </c:pt>
                <c:pt idx="167">
                  <c:v>535</c:v>
                </c:pt>
                <c:pt idx="168">
                  <c:v>536</c:v>
                </c:pt>
                <c:pt idx="169">
                  <c:v>537</c:v>
                </c:pt>
                <c:pt idx="170">
                  <c:v>538</c:v>
                </c:pt>
                <c:pt idx="171">
                  <c:v>539</c:v>
                </c:pt>
                <c:pt idx="172">
                  <c:v>540</c:v>
                </c:pt>
                <c:pt idx="173">
                  <c:v>540</c:v>
                </c:pt>
                <c:pt idx="174">
                  <c:v>541</c:v>
                </c:pt>
                <c:pt idx="175">
                  <c:v>542</c:v>
                </c:pt>
                <c:pt idx="176">
                  <c:v>543</c:v>
                </c:pt>
                <c:pt idx="177">
                  <c:v>543</c:v>
                </c:pt>
                <c:pt idx="178">
                  <c:v>544</c:v>
                </c:pt>
                <c:pt idx="179">
                  <c:v>545</c:v>
                </c:pt>
                <c:pt idx="180">
                  <c:v>545</c:v>
                </c:pt>
                <c:pt idx="181">
                  <c:v>546</c:v>
                </c:pt>
                <c:pt idx="182">
                  <c:v>547</c:v>
                </c:pt>
                <c:pt idx="183">
                  <c:v>547</c:v>
                </c:pt>
                <c:pt idx="184">
                  <c:v>602</c:v>
                </c:pt>
                <c:pt idx="185">
                  <c:v>603</c:v>
                </c:pt>
                <c:pt idx="186">
                  <c:v>604</c:v>
                </c:pt>
                <c:pt idx="187">
                  <c:v>605</c:v>
                </c:pt>
                <c:pt idx="188">
                  <c:v>606</c:v>
                </c:pt>
                <c:pt idx="189">
                  <c:v>607</c:v>
                </c:pt>
                <c:pt idx="190">
                  <c:v>607</c:v>
                </c:pt>
                <c:pt idx="191">
                  <c:v>608</c:v>
                </c:pt>
                <c:pt idx="192">
                  <c:v>609</c:v>
                </c:pt>
                <c:pt idx="193">
                  <c:v>610</c:v>
                </c:pt>
                <c:pt idx="194">
                  <c:v>611</c:v>
                </c:pt>
                <c:pt idx="195">
                  <c:v>612</c:v>
                </c:pt>
                <c:pt idx="196">
                  <c:v>613</c:v>
                </c:pt>
                <c:pt idx="197">
                  <c:v>614</c:v>
                </c:pt>
                <c:pt idx="198">
                  <c:v>615</c:v>
                </c:pt>
                <c:pt idx="199">
                  <c:v>616</c:v>
                </c:pt>
                <c:pt idx="200">
                  <c:v>617</c:v>
                </c:pt>
                <c:pt idx="201">
                  <c:v>619</c:v>
                </c:pt>
                <c:pt idx="202">
                  <c:v>621</c:v>
                </c:pt>
                <c:pt idx="203">
                  <c:v>623</c:v>
                </c:pt>
                <c:pt idx="204">
                  <c:v>625</c:v>
                </c:pt>
                <c:pt idx="205">
                  <c:v>625</c:v>
                </c:pt>
                <c:pt idx="206">
                  <c:v>627</c:v>
                </c:pt>
                <c:pt idx="207">
                  <c:v>629</c:v>
                </c:pt>
                <c:pt idx="208">
                  <c:v>630</c:v>
                </c:pt>
                <c:pt idx="209">
                  <c:v>631</c:v>
                </c:pt>
                <c:pt idx="210">
                  <c:v>632</c:v>
                </c:pt>
                <c:pt idx="211">
                  <c:v>633</c:v>
                </c:pt>
                <c:pt idx="212">
                  <c:v>634</c:v>
                </c:pt>
                <c:pt idx="213">
                  <c:v>635</c:v>
                </c:pt>
                <c:pt idx="214">
                  <c:v>636</c:v>
                </c:pt>
                <c:pt idx="215">
                  <c:v>637</c:v>
                </c:pt>
                <c:pt idx="216">
                  <c:v>638</c:v>
                </c:pt>
                <c:pt idx="217">
                  <c:v>638</c:v>
                </c:pt>
                <c:pt idx="218">
                  <c:v>639</c:v>
                </c:pt>
                <c:pt idx="219">
                  <c:v>639</c:v>
                </c:pt>
                <c:pt idx="220">
                  <c:v>640</c:v>
                </c:pt>
                <c:pt idx="221">
                  <c:v>641</c:v>
                </c:pt>
                <c:pt idx="222">
                  <c:v>642</c:v>
                </c:pt>
                <c:pt idx="223">
                  <c:v>643</c:v>
                </c:pt>
                <c:pt idx="224">
                  <c:v>643</c:v>
                </c:pt>
                <c:pt idx="225">
                  <c:v>644</c:v>
                </c:pt>
                <c:pt idx="226">
                  <c:v>645</c:v>
                </c:pt>
                <c:pt idx="227">
                  <c:v>646</c:v>
                </c:pt>
                <c:pt idx="228">
                  <c:v>647</c:v>
                </c:pt>
                <c:pt idx="229">
                  <c:v>702</c:v>
                </c:pt>
                <c:pt idx="230">
                  <c:v>702</c:v>
                </c:pt>
                <c:pt idx="231">
                  <c:v>703</c:v>
                </c:pt>
                <c:pt idx="232">
                  <c:v>704</c:v>
                </c:pt>
                <c:pt idx="233">
                  <c:v>705</c:v>
                </c:pt>
                <c:pt idx="234">
                  <c:v>706</c:v>
                </c:pt>
                <c:pt idx="235">
                  <c:v>707</c:v>
                </c:pt>
                <c:pt idx="236">
                  <c:v>708</c:v>
                </c:pt>
                <c:pt idx="237">
                  <c:v>709</c:v>
                </c:pt>
                <c:pt idx="238">
                  <c:v>710</c:v>
                </c:pt>
                <c:pt idx="239">
                  <c:v>711</c:v>
                </c:pt>
                <c:pt idx="240">
                  <c:v>712</c:v>
                </c:pt>
                <c:pt idx="241">
                  <c:v>713</c:v>
                </c:pt>
                <c:pt idx="242">
                  <c:v>714</c:v>
                </c:pt>
                <c:pt idx="243">
                  <c:v>715</c:v>
                </c:pt>
                <c:pt idx="244">
                  <c:v>716</c:v>
                </c:pt>
                <c:pt idx="245">
                  <c:v>717</c:v>
                </c:pt>
                <c:pt idx="246">
                  <c:v>719</c:v>
                </c:pt>
                <c:pt idx="247">
                  <c:v>721</c:v>
                </c:pt>
                <c:pt idx="248">
                  <c:v>721</c:v>
                </c:pt>
                <c:pt idx="249">
                  <c:v>723</c:v>
                </c:pt>
                <c:pt idx="250">
                  <c:v>723</c:v>
                </c:pt>
                <c:pt idx="251">
                  <c:v>725</c:v>
                </c:pt>
                <c:pt idx="252">
                  <c:v>727</c:v>
                </c:pt>
                <c:pt idx="253">
                  <c:v>729</c:v>
                </c:pt>
                <c:pt idx="254">
                  <c:v>730</c:v>
                </c:pt>
                <c:pt idx="255">
                  <c:v>731</c:v>
                </c:pt>
                <c:pt idx="256">
                  <c:v>732</c:v>
                </c:pt>
                <c:pt idx="257">
                  <c:v>733</c:v>
                </c:pt>
                <c:pt idx="258">
                  <c:v>734</c:v>
                </c:pt>
                <c:pt idx="259">
                  <c:v>735</c:v>
                </c:pt>
                <c:pt idx="260">
                  <c:v>736</c:v>
                </c:pt>
                <c:pt idx="261">
                  <c:v>737</c:v>
                </c:pt>
                <c:pt idx="262">
                  <c:v>738</c:v>
                </c:pt>
                <c:pt idx="263">
                  <c:v>739</c:v>
                </c:pt>
                <c:pt idx="264">
                  <c:v>740</c:v>
                </c:pt>
                <c:pt idx="265">
                  <c:v>741</c:v>
                </c:pt>
                <c:pt idx="266">
                  <c:v>742</c:v>
                </c:pt>
                <c:pt idx="267">
                  <c:v>742</c:v>
                </c:pt>
                <c:pt idx="268">
                  <c:v>743</c:v>
                </c:pt>
                <c:pt idx="269">
                  <c:v>743</c:v>
                </c:pt>
                <c:pt idx="270">
                  <c:v>744</c:v>
                </c:pt>
                <c:pt idx="271">
                  <c:v>745</c:v>
                </c:pt>
                <c:pt idx="272">
                  <c:v>746</c:v>
                </c:pt>
                <c:pt idx="273">
                  <c:v>747</c:v>
                </c:pt>
              </c:numCache>
            </c:numRef>
          </c:cat>
          <c:val>
            <c:numRef>
              <c:f>'Room Data'!$T$2:$T$275</c:f>
              <c:numCache>
                <c:formatCode>0.00</c:formatCode>
                <c:ptCount val="274"/>
                <c:pt idx="0">
                  <c:v>0</c:v>
                </c:pt>
                <c:pt idx="1">
                  <c:v>0.68504045483576448</c:v>
                </c:pt>
                <c:pt idx="2">
                  <c:v>0</c:v>
                </c:pt>
                <c:pt idx="3">
                  <c:v>0.68519675468426444</c:v>
                </c:pt>
                <c:pt idx="4">
                  <c:v>0</c:v>
                </c:pt>
                <c:pt idx="5">
                  <c:v>0.69760474420570984</c:v>
                </c:pt>
                <c:pt idx="6">
                  <c:v>0.61764214506750592</c:v>
                </c:pt>
                <c:pt idx="7">
                  <c:v>0.65624477913422508</c:v>
                </c:pt>
                <c:pt idx="8">
                  <c:v>0.66727410315328761</c:v>
                </c:pt>
                <c:pt idx="9">
                  <c:v>0.70311940621524116</c:v>
                </c:pt>
                <c:pt idx="10">
                  <c:v>0.55698086296266169</c:v>
                </c:pt>
                <c:pt idx="11">
                  <c:v>0.59282616602461524</c:v>
                </c:pt>
                <c:pt idx="12">
                  <c:v>0.5005527321851081</c:v>
                </c:pt>
                <c:pt idx="13">
                  <c:v>0.28676242449562778</c:v>
                </c:pt>
                <c:pt idx="14">
                  <c:v>0.56801018698172423</c:v>
                </c:pt>
                <c:pt idx="15">
                  <c:v>0.51991035496683602</c:v>
                </c:pt>
                <c:pt idx="16">
                  <c:v>0.66107634356317868</c:v>
                </c:pt>
                <c:pt idx="17">
                  <c:v>0.28124776248609651</c:v>
                </c:pt>
                <c:pt idx="18">
                  <c:v>0.36672502363383169</c:v>
                </c:pt>
                <c:pt idx="19">
                  <c:v>0.30468507602660455</c:v>
                </c:pt>
                <c:pt idx="20">
                  <c:v>0.52113555990070815</c:v>
                </c:pt>
                <c:pt idx="21">
                  <c:v>0.3942983336814882</c:v>
                </c:pt>
                <c:pt idx="22">
                  <c:v>0.42187164372914471</c:v>
                </c:pt>
                <c:pt idx="23">
                  <c:v>0.35983169612191757</c:v>
                </c:pt>
                <c:pt idx="24">
                  <c:v>0.67003143415805333</c:v>
                </c:pt>
                <c:pt idx="25">
                  <c:v>0.63280746559371703</c:v>
                </c:pt>
                <c:pt idx="26">
                  <c:v>0.54457287344121619</c:v>
                </c:pt>
                <c:pt idx="27">
                  <c:v>0.55146620095313037</c:v>
                </c:pt>
                <c:pt idx="28">
                  <c:v>0.46389898520587819</c:v>
                </c:pt>
                <c:pt idx="29">
                  <c:v>0.42049297822676185</c:v>
                </c:pt>
                <c:pt idx="30">
                  <c:v>0.37775434765289428</c:v>
                </c:pt>
                <c:pt idx="31">
                  <c:v>0.32971349395190397</c:v>
                </c:pt>
                <c:pt idx="32">
                  <c:v>0.49491279562795515</c:v>
                </c:pt>
                <c:pt idx="33">
                  <c:v>0.45497576434334769</c:v>
                </c:pt>
                <c:pt idx="34">
                  <c:v>0.98130961959520513</c:v>
                </c:pt>
                <c:pt idx="35">
                  <c:v>0.16579060086336819</c:v>
                </c:pt>
                <c:pt idx="36">
                  <c:v>0.12280785249138386</c:v>
                </c:pt>
                <c:pt idx="37">
                  <c:v>0.31888587106987515</c:v>
                </c:pt>
                <c:pt idx="38">
                  <c:v>0.49656001022662227</c:v>
                </c:pt>
                <c:pt idx="39">
                  <c:v>0.70948466121470466</c:v>
                </c:pt>
                <c:pt idx="40">
                  <c:v>0.74999403329625725</c:v>
                </c:pt>
                <c:pt idx="41">
                  <c:v>0.74034337477957757</c:v>
                </c:pt>
                <c:pt idx="42">
                  <c:v>0.77481001233914826</c:v>
                </c:pt>
                <c:pt idx="43">
                  <c:v>0.75275136430102296</c:v>
                </c:pt>
                <c:pt idx="44">
                  <c:v>0.84512195296067227</c:v>
                </c:pt>
                <c:pt idx="45">
                  <c:v>0.74585803678910878</c:v>
                </c:pt>
                <c:pt idx="46">
                  <c:v>0.77343134683676529</c:v>
                </c:pt>
                <c:pt idx="47">
                  <c:v>0.83409262894160974</c:v>
                </c:pt>
                <c:pt idx="48">
                  <c:v>0.68106075817711598</c:v>
                </c:pt>
                <c:pt idx="49">
                  <c:v>0.85752994248211767</c:v>
                </c:pt>
                <c:pt idx="50">
                  <c:v>0.69209008219617862</c:v>
                </c:pt>
                <c:pt idx="51">
                  <c:v>0.87082375083427699</c:v>
                </c:pt>
                <c:pt idx="52">
                  <c:v>0.51301140969389158</c:v>
                </c:pt>
                <c:pt idx="53">
                  <c:v>0.89231313077505103</c:v>
                </c:pt>
                <c:pt idx="54">
                  <c:v>0.3424701293884222</c:v>
                </c:pt>
                <c:pt idx="55">
                  <c:v>0.84149803221155162</c:v>
                </c:pt>
                <c:pt idx="56">
                  <c:v>0.8671712335673265</c:v>
                </c:pt>
                <c:pt idx="57">
                  <c:v>0.90577325879253445</c:v>
                </c:pt>
                <c:pt idx="58">
                  <c:v>0.56111685946981005</c:v>
                </c:pt>
                <c:pt idx="59">
                  <c:v>0.64245812411039682</c:v>
                </c:pt>
                <c:pt idx="60">
                  <c:v>0.64245812411039682</c:v>
                </c:pt>
                <c:pt idx="61">
                  <c:v>0.69898340970809281</c:v>
                </c:pt>
                <c:pt idx="62">
                  <c:v>0.66038077564137365</c:v>
                </c:pt>
                <c:pt idx="63">
                  <c:v>0.66865276865567058</c:v>
                </c:pt>
                <c:pt idx="64">
                  <c:v>0.74310070578434317</c:v>
                </c:pt>
                <c:pt idx="65">
                  <c:v>0.78170333985106222</c:v>
                </c:pt>
                <c:pt idx="66">
                  <c:v>0.57628217999602127</c:v>
                </c:pt>
                <c:pt idx="67">
                  <c:v>0.54870886994836476</c:v>
                </c:pt>
                <c:pt idx="68">
                  <c:v>0.61488481406274043</c:v>
                </c:pt>
                <c:pt idx="69">
                  <c:v>0.50398902096441101</c:v>
                </c:pt>
                <c:pt idx="70">
                  <c:v>0.59420483152699788</c:v>
                </c:pt>
                <c:pt idx="71">
                  <c:v>0.38795629677574323</c:v>
                </c:pt>
                <c:pt idx="72">
                  <c:v>0.46646953151140602</c:v>
                </c:pt>
                <c:pt idx="73">
                  <c:v>0.38497949290590955</c:v>
                </c:pt>
                <c:pt idx="74">
                  <c:v>0.89588311253222963</c:v>
                </c:pt>
                <c:pt idx="75">
                  <c:v>0.1432758279066145</c:v>
                </c:pt>
                <c:pt idx="76">
                  <c:v>0.13849996697639402</c:v>
                </c:pt>
                <c:pt idx="77">
                  <c:v>0.33374435251757534</c:v>
                </c:pt>
                <c:pt idx="78">
                  <c:v>0.23887866327456592</c:v>
                </c:pt>
                <c:pt idx="79">
                  <c:v>0.62334821468672208</c:v>
                </c:pt>
                <c:pt idx="80">
                  <c:v>0.61045525343521434</c:v>
                </c:pt>
                <c:pt idx="81">
                  <c:v>0.65762344463660805</c:v>
                </c:pt>
                <c:pt idx="82">
                  <c:v>0.65210878262707661</c:v>
                </c:pt>
                <c:pt idx="83">
                  <c:v>0.73345004726766339</c:v>
                </c:pt>
                <c:pt idx="84">
                  <c:v>0.62867146908656846</c:v>
                </c:pt>
                <c:pt idx="85">
                  <c:v>0.61350614856035757</c:v>
                </c:pt>
                <c:pt idx="86">
                  <c:v>0.71828472674145227</c:v>
                </c:pt>
                <c:pt idx="87">
                  <c:v>0.63280746559371703</c:v>
                </c:pt>
                <c:pt idx="88">
                  <c:v>0.74999403329625725</c:v>
                </c:pt>
                <c:pt idx="89">
                  <c:v>0.63280746559371703</c:v>
                </c:pt>
                <c:pt idx="90">
                  <c:v>0.76653801932485133</c:v>
                </c:pt>
                <c:pt idx="91">
                  <c:v>0.54733020444598179</c:v>
                </c:pt>
                <c:pt idx="92">
                  <c:v>0.58731150401508381</c:v>
                </c:pt>
                <c:pt idx="93">
                  <c:v>0.77990247754531539</c:v>
                </c:pt>
                <c:pt idx="94">
                  <c:v>0.46394075311447586</c:v>
                </c:pt>
                <c:pt idx="95">
                  <c:v>0.90857396231537102</c:v>
                </c:pt>
                <c:pt idx="96">
                  <c:v>0.44752231631738604</c:v>
                </c:pt>
                <c:pt idx="97">
                  <c:v>0.92890000174077081</c:v>
                </c:pt>
                <c:pt idx="98">
                  <c:v>0.87109508530292523</c:v>
                </c:pt>
                <c:pt idx="99">
                  <c:v>1.1521524781801162</c:v>
                </c:pt>
                <c:pt idx="100">
                  <c:v>0.71633048571174296</c:v>
                </c:pt>
                <c:pt idx="101">
                  <c:v>0.67278876516281905</c:v>
                </c:pt>
                <c:pt idx="102">
                  <c:v>0.63418613109609989</c:v>
                </c:pt>
                <c:pt idx="103">
                  <c:v>0.63418613109609989</c:v>
                </c:pt>
                <c:pt idx="104">
                  <c:v>0.68243942367949884</c:v>
                </c:pt>
                <c:pt idx="105">
                  <c:v>0.71001273372715534</c:v>
                </c:pt>
                <c:pt idx="106">
                  <c:v>0.61902081056988889</c:v>
                </c:pt>
                <c:pt idx="107">
                  <c:v>0.78583933635821079</c:v>
                </c:pt>
                <c:pt idx="108">
                  <c:v>0.62867146908656846</c:v>
                </c:pt>
                <c:pt idx="109">
                  <c:v>0.53078621841738793</c:v>
                </c:pt>
                <c:pt idx="110">
                  <c:v>0.62039947607227153</c:v>
                </c:pt>
                <c:pt idx="111">
                  <c:v>0.75826602631055418</c:v>
                </c:pt>
                <c:pt idx="112">
                  <c:v>0.51544331689542022</c:v>
                </c:pt>
                <c:pt idx="113">
                  <c:v>0.83271396343922677</c:v>
                </c:pt>
                <c:pt idx="114">
                  <c:v>0.45903225954381838</c:v>
                </c:pt>
                <c:pt idx="115">
                  <c:v>0.34700782222189958</c:v>
                </c:pt>
                <c:pt idx="116">
                  <c:v>0.37997975923180688</c:v>
                </c:pt>
                <c:pt idx="117">
                  <c:v>1.2704454896545065</c:v>
                </c:pt>
                <c:pt idx="118">
                  <c:v>0.20467975415230641</c:v>
                </c:pt>
                <c:pt idx="119">
                  <c:v>0.26288082561315868</c:v>
                </c:pt>
                <c:pt idx="120">
                  <c:v>0</c:v>
                </c:pt>
                <c:pt idx="121">
                  <c:v>0.52906121964385244</c:v>
                </c:pt>
                <c:pt idx="122">
                  <c:v>0.73069271626289778</c:v>
                </c:pt>
                <c:pt idx="123">
                  <c:v>0.71690606123906941</c:v>
                </c:pt>
                <c:pt idx="124">
                  <c:v>0.6617594411437564</c:v>
                </c:pt>
                <c:pt idx="125">
                  <c:v>0.7513726987986401</c:v>
                </c:pt>
                <c:pt idx="126">
                  <c:v>0.73758604377481185</c:v>
                </c:pt>
                <c:pt idx="127">
                  <c:v>0.79962599138203894</c:v>
                </c:pt>
                <c:pt idx="128">
                  <c:v>0.55146620095313037</c:v>
                </c:pt>
                <c:pt idx="129">
                  <c:v>0.7265567197557492</c:v>
                </c:pt>
                <c:pt idx="130">
                  <c:v>0.65624477913422508</c:v>
                </c:pt>
                <c:pt idx="131">
                  <c:v>0.87958859052024285</c:v>
                </c:pt>
                <c:pt idx="132">
                  <c:v>0.4825329258339891</c:v>
                </c:pt>
                <c:pt idx="133">
                  <c:v>0.80212767768261706</c:v>
                </c:pt>
                <c:pt idx="134">
                  <c:v>0.33457265849601625</c:v>
                </c:pt>
                <c:pt idx="135">
                  <c:v>0.69108534046359316</c:v>
                </c:pt>
                <c:pt idx="136">
                  <c:v>0.4559264912717032</c:v>
                </c:pt>
                <c:pt idx="137">
                  <c:v>0.52847702506039473</c:v>
                </c:pt>
                <c:pt idx="138">
                  <c:v>0.92210515786570901</c:v>
                </c:pt>
                <c:pt idx="139">
                  <c:v>1.5362033042401551</c:v>
                </c:pt>
                <c:pt idx="140">
                  <c:v>1.1407731944450039</c:v>
                </c:pt>
                <c:pt idx="141">
                  <c:v>0.79329161227581457</c:v>
                </c:pt>
                <c:pt idx="142">
                  <c:v>0.79273266387012487</c:v>
                </c:pt>
                <c:pt idx="143">
                  <c:v>0.85890860798450053</c:v>
                </c:pt>
                <c:pt idx="144">
                  <c:v>0.79273266387012487</c:v>
                </c:pt>
                <c:pt idx="145">
                  <c:v>0.82582063592731281</c:v>
                </c:pt>
                <c:pt idx="146">
                  <c:v>0.91405522807981354</c:v>
                </c:pt>
                <c:pt idx="147">
                  <c:v>0.62729280358418582</c:v>
                </c:pt>
                <c:pt idx="148">
                  <c:v>0.92370588659649333</c:v>
                </c:pt>
                <c:pt idx="149">
                  <c:v>0.6617594411437564</c:v>
                </c:pt>
                <c:pt idx="150">
                  <c:v>0.73069271626289778</c:v>
                </c:pt>
                <c:pt idx="151">
                  <c:v>0.59006883501984952</c:v>
                </c:pt>
                <c:pt idx="152">
                  <c:v>0.96644451717036095</c:v>
                </c:pt>
                <c:pt idx="153">
                  <c:v>0.41235465351633621</c:v>
                </c:pt>
                <c:pt idx="154">
                  <c:v>0.6617594411437564</c:v>
                </c:pt>
                <c:pt idx="155">
                  <c:v>0.49358307477829932</c:v>
                </c:pt>
                <c:pt idx="156">
                  <c:v>0.28215718003616758</c:v>
                </c:pt>
                <c:pt idx="157">
                  <c:v>0.32798252902113856</c:v>
                </c:pt>
                <c:pt idx="158">
                  <c:v>1.5223441643273832</c:v>
                </c:pt>
                <c:pt idx="159">
                  <c:v>1.2419699873001815</c:v>
                </c:pt>
                <c:pt idx="160">
                  <c:v>0.2278767929562345</c:v>
                </c:pt>
                <c:pt idx="161">
                  <c:v>0.42289524120377703</c:v>
                </c:pt>
                <c:pt idx="162">
                  <c:v>0</c:v>
                </c:pt>
                <c:pt idx="163">
                  <c:v>0.75289481257009772</c:v>
                </c:pt>
                <c:pt idx="164">
                  <c:v>1.0477857818109477</c:v>
                </c:pt>
                <c:pt idx="165">
                  <c:v>0.48804758784352031</c:v>
                </c:pt>
                <c:pt idx="166">
                  <c:v>0.75826602631055418</c:v>
                </c:pt>
                <c:pt idx="167">
                  <c:v>0.8134126464058673</c:v>
                </c:pt>
                <c:pt idx="168">
                  <c:v>0.56525285597695862</c:v>
                </c:pt>
                <c:pt idx="169">
                  <c:v>0.88234592152500857</c:v>
                </c:pt>
                <c:pt idx="170">
                  <c:v>0.90991923157266508</c:v>
                </c:pt>
                <c:pt idx="171">
                  <c:v>0.78583933635821079</c:v>
                </c:pt>
                <c:pt idx="172">
                  <c:v>0.73345004726766339</c:v>
                </c:pt>
                <c:pt idx="173">
                  <c:v>0.7885966673629764</c:v>
                </c:pt>
                <c:pt idx="174">
                  <c:v>0.89613257654883682</c:v>
                </c:pt>
                <c:pt idx="175">
                  <c:v>0.48942625334590317</c:v>
                </c:pt>
                <c:pt idx="176">
                  <c:v>0.60614182192641097</c:v>
                </c:pt>
                <c:pt idx="177">
                  <c:v>0.59401898548788279</c:v>
                </c:pt>
                <c:pt idx="178">
                  <c:v>0.55762109749336042</c:v>
                </c:pt>
                <c:pt idx="179">
                  <c:v>0.77238949816519231</c:v>
                </c:pt>
                <c:pt idx="180">
                  <c:v>0.62197680641723374</c:v>
                </c:pt>
                <c:pt idx="181">
                  <c:v>0.61560581540372816</c:v>
                </c:pt>
                <c:pt idx="182">
                  <c:v>0.60978118276199389</c:v>
                </c:pt>
                <c:pt idx="183">
                  <c:v>0.72563960748677281</c:v>
                </c:pt>
                <c:pt idx="184">
                  <c:v>1.5165686958089215</c:v>
                </c:pt>
                <c:pt idx="185">
                  <c:v>1.3427554807432467</c:v>
                </c:pt>
                <c:pt idx="186">
                  <c:v>1.1248164651671997</c:v>
                </c:pt>
                <c:pt idx="187">
                  <c:v>0.81479131190825005</c:v>
                </c:pt>
                <c:pt idx="188">
                  <c:v>1.1029324019062607</c:v>
                </c:pt>
                <c:pt idx="189">
                  <c:v>0.89751124205121957</c:v>
                </c:pt>
                <c:pt idx="190">
                  <c:v>0.88510325252977418</c:v>
                </c:pt>
                <c:pt idx="191">
                  <c:v>0.79962599138203894</c:v>
                </c:pt>
                <c:pt idx="192">
                  <c:v>0.91681255908457926</c:v>
                </c:pt>
                <c:pt idx="193">
                  <c:v>0.9802311721941892</c:v>
                </c:pt>
                <c:pt idx="194">
                  <c:v>0.78721800186059365</c:v>
                </c:pt>
                <c:pt idx="195">
                  <c:v>0.61212748305797471</c:v>
                </c:pt>
                <c:pt idx="196">
                  <c:v>0.52802888741262233</c:v>
                </c:pt>
                <c:pt idx="197">
                  <c:v>0.90991923157266508</c:v>
                </c:pt>
                <c:pt idx="198">
                  <c:v>0.71690606123906941</c:v>
                </c:pt>
                <c:pt idx="199">
                  <c:v>0.71245720690878089</c:v>
                </c:pt>
                <c:pt idx="200">
                  <c:v>0.66038077564137365</c:v>
                </c:pt>
                <c:pt idx="201">
                  <c:v>0.75222060596212825</c:v>
                </c:pt>
                <c:pt idx="202">
                  <c:v>0.44599038134749058</c:v>
                </c:pt>
                <c:pt idx="203">
                  <c:v>0.46797507189601473</c:v>
                </c:pt>
                <c:pt idx="204">
                  <c:v>1.482916545682933</c:v>
                </c:pt>
                <c:pt idx="205">
                  <c:v>1.4566314665866329</c:v>
                </c:pt>
                <c:pt idx="206">
                  <c:v>0.50760579029771991</c:v>
                </c:pt>
                <c:pt idx="207">
                  <c:v>0.71663598982369781</c:v>
                </c:pt>
                <c:pt idx="208">
                  <c:v>1.1056218977702137</c:v>
                </c:pt>
                <c:pt idx="209">
                  <c:v>0.67964018215787203</c:v>
                </c:pt>
                <c:pt idx="210">
                  <c:v>0.85752994248211767</c:v>
                </c:pt>
                <c:pt idx="211">
                  <c:v>0.84512195296067227</c:v>
                </c:pt>
                <c:pt idx="212">
                  <c:v>1.1787590045373162</c:v>
                </c:pt>
                <c:pt idx="213">
                  <c:v>0.78997533286535926</c:v>
                </c:pt>
                <c:pt idx="214">
                  <c:v>0.88923924903692264</c:v>
                </c:pt>
                <c:pt idx="215">
                  <c:v>0.90026857305598518</c:v>
                </c:pt>
                <c:pt idx="216">
                  <c:v>0.90302590406075089</c:v>
                </c:pt>
                <c:pt idx="217">
                  <c:v>0.83409262894160974</c:v>
                </c:pt>
                <c:pt idx="218">
                  <c:v>0.55698086296266169</c:v>
                </c:pt>
                <c:pt idx="219">
                  <c:v>0.70587673722000688</c:v>
                </c:pt>
                <c:pt idx="220">
                  <c:v>1.5316973731473196</c:v>
                </c:pt>
                <c:pt idx="221">
                  <c:v>0.9374925416203217</c:v>
                </c:pt>
                <c:pt idx="222">
                  <c:v>0.78721800186059365</c:v>
                </c:pt>
                <c:pt idx="223">
                  <c:v>0.51320007589769456</c:v>
                </c:pt>
                <c:pt idx="224">
                  <c:v>0.63038749480346745</c:v>
                </c:pt>
                <c:pt idx="225">
                  <c:v>0.58215642578306837</c:v>
                </c:pt>
                <c:pt idx="226">
                  <c:v>0.80084595336075215</c:v>
                </c:pt>
                <c:pt idx="227">
                  <c:v>0.90239828571979963</c:v>
                </c:pt>
                <c:pt idx="228">
                  <c:v>0.96345426876395035</c:v>
                </c:pt>
                <c:pt idx="229">
                  <c:v>3.2352157560011796</c:v>
                </c:pt>
                <c:pt idx="230">
                  <c:v>2.5387320729323988</c:v>
                </c:pt>
                <c:pt idx="231">
                  <c:v>1.0810319548356646</c:v>
                </c:pt>
                <c:pt idx="232">
                  <c:v>1.4346343336430774</c:v>
                </c:pt>
                <c:pt idx="233">
                  <c:v>1.0863884158776669</c:v>
                </c:pt>
                <c:pt idx="234">
                  <c:v>1.0450284508061822</c:v>
                </c:pt>
                <c:pt idx="235">
                  <c:v>1.1456710324801282</c:v>
                </c:pt>
                <c:pt idx="236">
                  <c:v>0.96782318267274381</c:v>
                </c:pt>
                <c:pt idx="237">
                  <c:v>1.1649723495134878</c:v>
                </c:pt>
                <c:pt idx="238">
                  <c:v>1.1442923669777454</c:v>
                </c:pt>
                <c:pt idx="239">
                  <c:v>1.4503561085067329</c:v>
                </c:pt>
                <c:pt idx="240">
                  <c:v>1.0588151058300102</c:v>
                </c:pt>
                <c:pt idx="241">
                  <c:v>0.93611387611793873</c:v>
                </c:pt>
                <c:pt idx="242">
                  <c:v>0.65486611363184233</c:v>
                </c:pt>
                <c:pt idx="243">
                  <c:v>0.74310070578434317</c:v>
                </c:pt>
                <c:pt idx="244">
                  <c:v>0.74567466510870795</c:v>
                </c:pt>
                <c:pt idx="245">
                  <c:v>0.57214618348887269</c:v>
                </c:pt>
                <c:pt idx="246">
                  <c:v>0.55676170834992167</c:v>
                </c:pt>
                <c:pt idx="247">
                  <c:v>0.31287590528204062</c:v>
                </c:pt>
                <c:pt idx="248">
                  <c:v>0.29125902455346325</c:v>
                </c:pt>
                <c:pt idx="249">
                  <c:v>0.31998295514257419</c:v>
                </c:pt>
                <c:pt idx="250">
                  <c:v>0.27298545860600859</c:v>
                </c:pt>
                <c:pt idx="251">
                  <c:v>1.5311058573594833</c:v>
                </c:pt>
                <c:pt idx="252">
                  <c:v>0.63041364278910383</c:v>
                </c:pt>
                <c:pt idx="253">
                  <c:v>0.82521720040304591</c:v>
                </c:pt>
                <c:pt idx="254">
                  <c:v>2.7834516198250117</c:v>
                </c:pt>
                <c:pt idx="255">
                  <c:v>1.2792428977542383</c:v>
                </c:pt>
                <c:pt idx="256">
                  <c:v>1.3428201993208726</c:v>
                </c:pt>
                <c:pt idx="257">
                  <c:v>0.9374925416203217</c:v>
                </c:pt>
                <c:pt idx="258">
                  <c:v>0.99401782721801746</c:v>
                </c:pt>
                <c:pt idx="259">
                  <c:v>1.0877670813800497</c:v>
                </c:pt>
                <c:pt idx="260">
                  <c:v>1.3235188822875128</c:v>
                </c:pt>
                <c:pt idx="261">
                  <c:v>1.213225642096887</c:v>
                </c:pt>
                <c:pt idx="262">
                  <c:v>1.124991049944386</c:v>
                </c:pt>
                <c:pt idx="263">
                  <c:v>1.155321690996808</c:v>
                </c:pt>
                <c:pt idx="264">
                  <c:v>1.2021963180778243</c:v>
                </c:pt>
                <c:pt idx="265">
                  <c:v>1.1525643599920425</c:v>
                </c:pt>
                <c:pt idx="266">
                  <c:v>1.9756276649145894</c:v>
                </c:pt>
                <c:pt idx="267">
                  <c:v>1.8915290692692373</c:v>
                </c:pt>
                <c:pt idx="268">
                  <c:v>0.58593709452886389</c:v>
                </c:pt>
                <c:pt idx="269">
                  <c:v>0.52330243959646805</c:v>
                </c:pt>
                <c:pt idx="270">
                  <c:v>0.63122708236248404</c:v>
                </c:pt>
                <c:pt idx="271">
                  <c:v>0.87401969529219148</c:v>
                </c:pt>
                <c:pt idx="272">
                  <c:v>0.55047345950777071</c:v>
                </c:pt>
                <c:pt idx="273">
                  <c:v>1.1199647723395287</c:v>
                </c:pt>
              </c:numCache>
            </c:numRef>
          </c:val>
          <c:smooth val="0"/>
          <c:extLst>
            <c:ext xmlns:c16="http://schemas.microsoft.com/office/drawing/2014/chart" uri="{C3380CC4-5D6E-409C-BE32-E72D297353CC}">
              <c16:uniqueId val="{00000001-0F0A-3D47-8A2C-3A7F9C9A93B0}"/>
            </c:ext>
          </c:extLst>
        </c:ser>
        <c:dLbls>
          <c:showLegendKey val="0"/>
          <c:showVal val="0"/>
          <c:showCatName val="0"/>
          <c:showSerName val="0"/>
          <c:showPercent val="0"/>
          <c:showBubbleSize val="0"/>
        </c:dLbls>
        <c:marker val="1"/>
        <c:smooth val="0"/>
        <c:axId val="1157394656"/>
        <c:axId val="1157396304"/>
      </c:lineChart>
      <c:catAx>
        <c:axId val="1157394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Room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396304"/>
        <c:crosses val="autoZero"/>
        <c:auto val="1"/>
        <c:lblAlgn val="ctr"/>
        <c:lblOffset val="100"/>
        <c:noMultiLvlLbl val="0"/>
      </c:catAx>
      <c:valAx>
        <c:axId val="115739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394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Barnhart Restroom airflow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'Room Data'!$Q$1</c:f>
              <c:strCache>
                <c:ptCount val="1"/>
                <c:pt idx="0">
                  <c:v>Measured window closed, bath door closed, hall door closed (cfm)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'Room Data'!$C$2:$C$275</c:f>
              <c:numCache>
                <c:formatCode>General</c:formatCode>
                <c:ptCount val="274"/>
                <c:pt idx="0">
                  <c:v>101</c:v>
                </c:pt>
                <c:pt idx="1">
                  <c:v>105</c:v>
                </c:pt>
                <c:pt idx="2">
                  <c:v>106</c:v>
                </c:pt>
                <c:pt idx="3">
                  <c:v>107</c:v>
                </c:pt>
                <c:pt idx="4">
                  <c:v>108</c:v>
                </c:pt>
                <c:pt idx="5">
                  <c:v>109</c:v>
                </c:pt>
                <c:pt idx="6">
                  <c:v>110</c:v>
                </c:pt>
                <c:pt idx="7">
                  <c:v>111</c:v>
                </c:pt>
                <c:pt idx="8">
                  <c:v>112</c:v>
                </c:pt>
                <c:pt idx="9">
                  <c:v>113</c:v>
                </c:pt>
                <c:pt idx="10">
                  <c:v>114</c:v>
                </c:pt>
                <c:pt idx="11">
                  <c:v>115</c:v>
                </c:pt>
                <c:pt idx="12">
                  <c:v>116</c:v>
                </c:pt>
                <c:pt idx="13">
                  <c:v>117</c:v>
                </c:pt>
                <c:pt idx="14">
                  <c:v>119</c:v>
                </c:pt>
                <c:pt idx="15">
                  <c:v>202</c:v>
                </c:pt>
                <c:pt idx="16">
                  <c:v>204</c:v>
                </c:pt>
                <c:pt idx="17">
                  <c:v>205</c:v>
                </c:pt>
                <c:pt idx="18">
                  <c:v>206</c:v>
                </c:pt>
                <c:pt idx="19">
                  <c:v>207</c:v>
                </c:pt>
                <c:pt idx="20">
                  <c:v>208</c:v>
                </c:pt>
                <c:pt idx="21">
                  <c:v>209</c:v>
                </c:pt>
                <c:pt idx="22">
                  <c:v>210</c:v>
                </c:pt>
                <c:pt idx="23">
                  <c:v>211</c:v>
                </c:pt>
                <c:pt idx="24">
                  <c:v>212</c:v>
                </c:pt>
                <c:pt idx="25">
                  <c:v>213</c:v>
                </c:pt>
                <c:pt idx="26">
                  <c:v>214</c:v>
                </c:pt>
                <c:pt idx="27">
                  <c:v>215</c:v>
                </c:pt>
                <c:pt idx="28">
                  <c:v>216</c:v>
                </c:pt>
                <c:pt idx="29">
                  <c:v>217</c:v>
                </c:pt>
                <c:pt idx="30">
                  <c:v>217</c:v>
                </c:pt>
                <c:pt idx="31">
                  <c:v>219</c:v>
                </c:pt>
                <c:pt idx="32">
                  <c:v>221</c:v>
                </c:pt>
                <c:pt idx="33">
                  <c:v>223</c:v>
                </c:pt>
                <c:pt idx="34">
                  <c:v>225</c:v>
                </c:pt>
                <c:pt idx="35">
                  <c:v>227</c:v>
                </c:pt>
                <c:pt idx="36">
                  <c:v>227</c:v>
                </c:pt>
                <c:pt idx="37">
                  <c:v>229</c:v>
                </c:pt>
                <c:pt idx="38">
                  <c:v>230</c:v>
                </c:pt>
                <c:pt idx="39">
                  <c:v>231</c:v>
                </c:pt>
                <c:pt idx="40">
                  <c:v>232</c:v>
                </c:pt>
                <c:pt idx="41">
                  <c:v>233</c:v>
                </c:pt>
                <c:pt idx="42">
                  <c:v>234</c:v>
                </c:pt>
                <c:pt idx="43">
                  <c:v>235</c:v>
                </c:pt>
                <c:pt idx="44">
                  <c:v>236</c:v>
                </c:pt>
                <c:pt idx="45">
                  <c:v>237</c:v>
                </c:pt>
                <c:pt idx="46">
                  <c:v>238</c:v>
                </c:pt>
                <c:pt idx="47">
                  <c:v>239</c:v>
                </c:pt>
                <c:pt idx="48">
                  <c:v>240</c:v>
                </c:pt>
                <c:pt idx="49">
                  <c:v>241</c:v>
                </c:pt>
                <c:pt idx="50">
                  <c:v>242</c:v>
                </c:pt>
                <c:pt idx="51">
                  <c:v>243</c:v>
                </c:pt>
                <c:pt idx="52">
                  <c:v>244</c:v>
                </c:pt>
                <c:pt idx="53">
                  <c:v>245</c:v>
                </c:pt>
                <c:pt idx="54">
                  <c:v>246</c:v>
                </c:pt>
                <c:pt idx="55">
                  <c:v>247</c:v>
                </c:pt>
                <c:pt idx="56">
                  <c:v>302</c:v>
                </c:pt>
                <c:pt idx="57">
                  <c:v>304</c:v>
                </c:pt>
                <c:pt idx="58">
                  <c:v>305</c:v>
                </c:pt>
                <c:pt idx="59">
                  <c:v>306</c:v>
                </c:pt>
                <c:pt idx="60">
                  <c:v>307</c:v>
                </c:pt>
                <c:pt idx="61">
                  <c:v>308</c:v>
                </c:pt>
                <c:pt idx="62">
                  <c:v>309</c:v>
                </c:pt>
                <c:pt idx="63">
                  <c:v>310</c:v>
                </c:pt>
                <c:pt idx="64">
                  <c:v>311</c:v>
                </c:pt>
                <c:pt idx="65">
                  <c:v>312</c:v>
                </c:pt>
                <c:pt idx="66">
                  <c:v>313</c:v>
                </c:pt>
                <c:pt idx="67">
                  <c:v>314</c:v>
                </c:pt>
                <c:pt idx="68">
                  <c:v>315</c:v>
                </c:pt>
                <c:pt idx="69">
                  <c:v>316</c:v>
                </c:pt>
                <c:pt idx="70">
                  <c:v>317</c:v>
                </c:pt>
                <c:pt idx="71">
                  <c:v>319</c:v>
                </c:pt>
                <c:pt idx="72">
                  <c:v>321</c:v>
                </c:pt>
                <c:pt idx="73">
                  <c:v>323</c:v>
                </c:pt>
                <c:pt idx="74">
                  <c:v>325</c:v>
                </c:pt>
                <c:pt idx="75">
                  <c:v>327</c:v>
                </c:pt>
                <c:pt idx="76">
                  <c:v>327</c:v>
                </c:pt>
                <c:pt idx="77">
                  <c:v>329</c:v>
                </c:pt>
                <c:pt idx="78">
                  <c:v>329</c:v>
                </c:pt>
                <c:pt idx="79">
                  <c:v>330</c:v>
                </c:pt>
                <c:pt idx="80">
                  <c:v>331</c:v>
                </c:pt>
                <c:pt idx="81">
                  <c:v>332</c:v>
                </c:pt>
                <c:pt idx="82">
                  <c:v>333</c:v>
                </c:pt>
                <c:pt idx="83">
                  <c:v>334</c:v>
                </c:pt>
                <c:pt idx="84">
                  <c:v>335</c:v>
                </c:pt>
                <c:pt idx="85">
                  <c:v>336</c:v>
                </c:pt>
                <c:pt idx="86">
                  <c:v>337</c:v>
                </c:pt>
                <c:pt idx="87">
                  <c:v>338</c:v>
                </c:pt>
                <c:pt idx="88">
                  <c:v>339</c:v>
                </c:pt>
                <c:pt idx="89">
                  <c:v>340</c:v>
                </c:pt>
                <c:pt idx="90">
                  <c:v>341</c:v>
                </c:pt>
                <c:pt idx="91">
                  <c:v>341</c:v>
                </c:pt>
                <c:pt idx="92">
                  <c:v>342</c:v>
                </c:pt>
                <c:pt idx="93">
                  <c:v>343</c:v>
                </c:pt>
                <c:pt idx="94">
                  <c:v>344</c:v>
                </c:pt>
                <c:pt idx="95">
                  <c:v>345</c:v>
                </c:pt>
                <c:pt idx="96">
                  <c:v>346</c:v>
                </c:pt>
                <c:pt idx="97">
                  <c:v>347</c:v>
                </c:pt>
                <c:pt idx="98">
                  <c:v>402</c:v>
                </c:pt>
                <c:pt idx="99">
                  <c:v>403</c:v>
                </c:pt>
                <c:pt idx="100">
                  <c:v>404</c:v>
                </c:pt>
                <c:pt idx="101">
                  <c:v>405</c:v>
                </c:pt>
                <c:pt idx="102">
                  <c:v>406</c:v>
                </c:pt>
                <c:pt idx="103">
                  <c:v>407</c:v>
                </c:pt>
                <c:pt idx="104">
                  <c:v>408</c:v>
                </c:pt>
                <c:pt idx="105">
                  <c:v>409</c:v>
                </c:pt>
                <c:pt idx="106">
                  <c:v>410</c:v>
                </c:pt>
                <c:pt idx="107">
                  <c:v>411</c:v>
                </c:pt>
                <c:pt idx="108">
                  <c:v>412</c:v>
                </c:pt>
                <c:pt idx="109">
                  <c:v>413</c:v>
                </c:pt>
                <c:pt idx="110">
                  <c:v>414</c:v>
                </c:pt>
                <c:pt idx="111">
                  <c:v>415</c:v>
                </c:pt>
                <c:pt idx="112">
                  <c:v>416</c:v>
                </c:pt>
                <c:pt idx="113">
                  <c:v>417</c:v>
                </c:pt>
                <c:pt idx="114">
                  <c:v>419</c:v>
                </c:pt>
                <c:pt idx="115">
                  <c:v>421</c:v>
                </c:pt>
                <c:pt idx="116">
                  <c:v>423</c:v>
                </c:pt>
                <c:pt idx="117">
                  <c:v>425</c:v>
                </c:pt>
                <c:pt idx="118">
                  <c:v>427</c:v>
                </c:pt>
                <c:pt idx="119">
                  <c:v>429</c:v>
                </c:pt>
                <c:pt idx="120">
                  <c:v>430</c:v>
                </c:pt>
                <c:pt idx="121">
                  <c:v>431</c:v>
                </c:pt>
                <c:pt idx="122">
                  <c:v>432</c:v>
                </c:pt>
                <c:pt idx="123">
                  <c:v>433</c:v>
                </c:pt>
                <c:pt idx="124">
                  <c:v>434</c:v>
                </c:pt>
                <c:pt idx="125">
                  <c:v>435</c:v>
                </c:pt>
                <c:pt idx="126">
                  <c:v>436</c:v>
                </c:pt>
                <c:pt idx="127">
                  <c:v>437</c:v>
                </c:pt>
                <c:pt idx="128">
                  <c:v>438</c:v>
                </c:pt>
                <c:pt idx="129">
                  <c:v>439</c:v>
                </c:pt>
                <c:pt idx="130">
                  <c:v>440</c:v>
                </c:pt>
                <c:pt idx="131">
                  <c:v>441</c:v>
                </c:pt>
                <c:pt idx="132">
                  <c:v>442</c:v>
                </c:pt>
                <c:pt idx="133">
                  <c:v>443</c:v>
                </c:pt>
                <c:pt idx="134">
                  <c:v>444</c:v>
                </c:pt>
                <c:pt idx="135">
                  <c:v>445</c:v>
                </c:pt>
                <c:pt idx="136">
                  <c:v>446</c:v>
                </c:pt>
                <c:pt idx="137">
                  <c:v>447</c:v>
                </c:pt>
                <c:pt idx="138">
                  <c:v>502</c:v>
                </c:pt>
                <c:pt idx="139">
                  <c:v>503</c:v>
                </c:pt>
                <c:pt idx="140">
                  <c:v>503</c:v>
                </c:pt>
                <c:pt idx="141">
                  <c:v>504</c:v>
                </c:pt>
                <c:pt idx="142">
                  <c:v>505</c:v>
                </c:pt>
                <c:pt idx="143">
                  <c:v>506</c:v>
                </c:pt>
                <c:pt idx="144">
                  <c:v>507</c:v>
                </c:pt>
                <c:pt idx="145">
                  <c:v>508</c:v>
                </c:pt>
                <c:pt idx="146">
                  <c:v>509</c:v>
                </c:pt>
                <c:pt idx="147">
                  <c:v>510</c:v>
                </c:pt>
                <c:pt idx="148">
                  <c:v>511</c:v>
                </c:pt>
                <c:pt idx="149">
                  <c:v>512</c:v>
                </c:pt>
                <c:pt idx="150">
                  <c:v>513</c:v>
                </c:pt>
                <c:pt idx="151">
                  <c:v>514</c:v>
                </c:pt>
                <c:pt idx="152">
                  <c:v>515</c:v>
                </c:pt>
                <c:pt idx="153">
                  <c:v>516</c:v>
                </c:pt>
                <c:pt idx="154">
                  <c:v>517</c:v>
                </c:pt>
                <c:pt idx="155">
                  <c:v>519</c:v>
                </c:pt>
                <c:pt idx="156">
                  <c:v>521</c:v>
                </c:pt>
                <c:pt idx="157">
                  <c:v>523</c:v>
                </c:pt>
                <c:pt idx="158">
                  <c:v>525</c:v>
                </c:pt>
                <c:pt idx="159">
                  <c:v>525</c:v>
                </c:pt>
                <c:pt idx="160">
                  <c:v>527</c:v>
                </c:pt>
                <c:pt idx="161">
                  <c:v>529</c:v>
                </c:pt>
                <c:pt idx="162">
                  <c:v>530</c:v>
                </c:pt>
                <c:pt idx="163">
                  <c:v>531</c:v>
                </c:pt>
                <c:pt idx="164">
                  <c:v>532</c:v>
                </c:pt>
                <c:pt idx="165">
                  <c:v>533</c:v>
                </c:pt>
                <c:pt idx="166">
                  <c:v>534</c:v>
                </c:pt>
                <c:pt idx="167">
                  <c:v>535</c:v>
                </c:pt>
                <c:pt idx="168">
                  <c:v>536</c:v>
                </c:pt>
                <c:pt idx="169">
                  <c:v>537</c:v>
                </c:pt>
                <c:pt idx="170">
                  <c:v>538</c:v>
                </c:pt>
                <c:pt idx="171">
                  <c:v>539</c:v>
                </c:pt>
                <c:pt idx="172">
                  <c:v>540</c:v>
                </c:pt>
                <c:pt idx="173">
                  <c:v>540</c:v>
                </c:pt>
                <c:pt idx="174">
                  <c:v>541</c:v>
                </c:pt>
                <c:pt idx="175">
                  <c:v>542</c:v>
                </c:pt>
                <c:pt idx="176">
                  <c:v>543</c:v>
                </c:pt>
                <c:pt idx="177">
                  <c:v>543</c:v>
                </c:pt>
                <c:pt idx="178">
                  <c:v>544</c:v>
                </c:pt>
                <c:pt idx="179">
                  <c:v>545</c:v>
                </c:pt>
                <c:pt idx="180">
                  <c:v>545</c:v>
                </c:pt>
                <c:pt idx="181">
                  <c:v>546</c:v>
                </c:pt>
                <c:pt idx="182">
                  <c:v>547</c:v>
                </c:pt>
                <c:pt idx="183">
                  <c:v>547</c:v>
                </c:pt>
                <c:pt idx="184">
                  <c:v>602</c:v>
                </c:pt>
                <c:pt idx="185">
                  <c:v>603</c:v>
                </c:pt>
                <c:pt idx="186">
                  <c:v>604</c:v>
                </c:pt>
                <c:pt idx="187">
                  <c:v>605</c:v>
                </c:pt>
                <c:pt idx="188">
                  <c:v>606</c:v>
                </c:pt>
                <c:pt idx="189">
                  <c:v>607</c:v>
                </c:pt>
                <c:pt idx="190">
                  <c:v>607</c:v>
                </c:pt>
                <c:pt idx="191">
                  <c:v>608</c:v>
                </c:pt>
                <c:pt idx="192">
                  <c:v>609</c:v>
                </c:pt>
                <c:pt idx="193">
                  <c:v>610</c:v>
                </c:pt>
                <c:pt idx="194">
                  <c:v>611</c:v>
                </c:pt>
                <c:pt idx="195">
                  <c:v>612</c:v>
                </c:pt>
                <c:pt idx="196">
                  <c:v>613</c:v>
                </c:pt>
                <c:pt idx="197">
                  <c:v>614</c:v>
                </c:pt>
                <c:pt idx="198">
                  <c:v>615</c:v>
                </c:pt>
                <c:pt idx="199">
                  <c:v>616</c:v>
                </c:pt>
                <c:pt idx="200">
                  <c:v>617</c:v>
                </c:pt>
                <c:pt idx="201">
                  <c:v>619</c:v>
                </c:pt>
                <c:pt idx="202">
                  <c:v>621</c:v>
                </c:pt>
                <c:pt idx="203">
                  <c:v>623</c:v>
                </c:pt>
                <c:pt idx="204">
                  <c:v>625</c:v>
                </c:pt>
                <c:pt idx="205">
                  <c:v>625</c:v>
                </c:pt>
                <c:pt idx="206">
                  <c:v>627</c:v>
                </c:pt>
                <c:pt idx="207">
                  <c:v>629</c:v>
                </c:pt>
                <c:pt idx="208">
                  <c:v>630</c:v>
                </c:pt>
                <c:pt idx="209">
                  <c:v>631</c:v>
                </c:pt>
                <c:pt idx="210">
                  <c:v>632</c:v>
                </c:pt>
                <c:pt idx="211">
                  <c:v>633</c:v>
                </c:pt>
                <c:pt idx="212">
                  <c:v>634</c:v>
                </c:pt>
                <c:pt idx="213">
                  <c:v>635</c:v>
                </c:pt>
                <c:pt idx="214">
                  <c:v>636</c:v>
                </c:pt>
                <c:pt idx="215">
                  <c:v>637</c:v>
                </c:pt>
                <c:pt idx="216">
                  <c:v>638</c:v>
                </c:pt>
                <c:pt idx="217">
                  <c:v>638</c:v>
                </c:pt>
                <c:pt idx="218">
                  <c:v>639</c:v>
                </c:pt>
                <c:pt idx="219">
                  <c:v>639</c:v>
                </c:pt>
                <c:pt idx="220">
                  <c:v>640</c:v>
                </c:pt>
                <c:pt idx="221">
                  <c:v>641</c:v>
                </c:pt>
                <c:pt idx="222">
                  <c:v>642</c:v>
                </c:pt>
                <c:pt idx="223">
                  <c:v>643</c:v>
                </c:pt>
                <c:pt idx="224">
                  <c:v>643</c:v>
                </c:pt>
                <c:pt idx="225">
                  <c:v>644</c:v>
                </c:pt>
                <c:pt idx="226">
                  <c:v>645</c:v>
                </c:pt>
                <c:pt idx="227">
                  <c:v>646</c:v>
                </c:pt>
                <c:pt idx="228">
                  <c:v>647</c:v>
                </c:pt>
                <c:pt idx="229">
                  <c:v>702</c:v>
                </c:pt>
                <c:pt idx="230">
                  <c:v>702</c:v>
                </c:pt>
                <c:pt idx="231">
                  <c:v>703</c:v>
                </c:pt>
                <c:pt idx="232">
                  <c:v>704</c:v>
                </c:pt>
                <c:pt idx="233">
                  <c:v>705</c:v>
                </c:pt>
                <c:pt idx="234">
                  <c:v>706</c:v>
                </c:pt>
                <c:pt idx="235">
                  <c:v>707</c:v>
                </c:pt>
                <c:pt idx="236">
                  <c:v>708</c:v>
                </c:pt>
                <c:pt idx="237">
                  <c:v>709</c:v>
                </c:pt>
                <c:pt idx="238">
                  <c:v>710</c:v>
                </c:pt>
                <c:pt idx="239">
                  <c:v>711</c:v>
                </c:pt>
                <c:pt idx="240">
                  <c:v>712</c:v>
                </c:pt>
                <c:pt idx="241">
                  <c:v>713</c:v>
                </c:pt>
                <c:pt idx="242">
                  <c:v>714</c:v>
                </c:pt>
                <c:pt idx="243">
                  <c:v>715</c:v>
                </c:pt>
                <c:pt idx="244">
                  <c:v>716</c:v>
                </c:pt>
                <c:pt idx="245">
                  <c:v>717</c:v>
                </c:pt>
                <c:pt idx="246">
                  <c:v>719</c:v>
                </c:pt>
                <c:pt idx="247">
                  <c:v>721</c:v>
                </c:pt>
                <c:pt idx="248">
                  <c:v>721</c:v>
                </c:pt>
                <c:pt idx="249">
                  <c:v>723</c:v>
                </c:pt>
                <c:pt idx="250">
                  <c:v>723</c:v>
                </c:pt>
                <c:pt idx="251">
                  <c:v>725</c:v>
                </c:pt>
                <c:pt idx="252">
                  <c:v>727</c:v>
                </c:pt>
                <c:pt idx="253">
                  <c:v>729</c:v>
                </c:pt>
                <c:pt idx="254">
                  <c:v>730</c:v>
                </c:pt>
                <c:pt idx="255">
                  <c:v>731</c:v>
                </c:pt>
                <c:pt idx="256">
                  <c:v>732</c:v>
                </c:pt>
                <c:pt idx="257">
                  <c:v>733</c:v>
                </c:pt>
                <c:pt idx="258">
                  <c:v>734</c:v>
                </c:pt>
                <c:pt idx="259">
                  <c:v>735</c:v>
                </c:pt>
                <c:pt idx="260">
                  <c:v>736</c:v>
                </c:pt>
                <c:pt idx="261">
                  <c:v>737</c:v>
                </c:pt>
                <c:pt idx="262">
                  <c:v>738</c:v>
                </c:pt>
                <c:pt idx="263">
                  <c:v>739</c:v>
                </c:pt>
                <c:pt idx="264">
                  <c:v>740</c:v>
                </c:pt>
                <c:pt idx="265">
                  <c:v>741</c:v>
                </c:pt>
                <c:pt idx="266">
                  <c:v>742</c:v>
                </c:pt>
                <c:pt idx="267">
                  <c:v>742</c:v>
                </c:pt>
                <c:pt idx="268">
                  <c:v>743</c:v>
                </c:pt>
                <c:pt idx="269">
                  <c:v>743</c:v>
                </c:pt>
                <c:pt idx="270">
                  <c:v>744</c:v>
                </c:pt>
                <c:pt idx="271">
                  <c:v>745</c:v>
                </c:pt>
                <c:pt idx="272">
                  <c:v>746</c:v>
                </c:pt>
                <c:pt idx="273">
                  <c:v>747</c:v>
                </c:pt>
              </c:numCache>
            </c:numRef>
          </c:cat>
          <c:val>
            <c:numRef>
              <c:f>'Room Data'!$Q$2:$Q$275</c:f>
              <c:numCache>
                <c:formatCode>0</c:formatCode>
                <c:ptCount val="274"/>
                <c:pt idx="0">
                  <c:v>0</c:v>
                </c:pt>
                <c:pt idx="1">
                  <c:v>20.101284244453442</c:v>
                </c:pt>
                <c:pt idx="2">
                  <c:v>0</c:v>
                </c:pt>
                <c:pt idx="3">
                  <c:v>18.64338890364693</c:v>
                </c:pt>
                <c:pt idx="4">
                  <c:v>0</c:v>
                </c:pt>
                <c:pt idx="5">
                  <c:v>20.587249358055612</c:v>
                </c:pt>
                <c:pt idx="6">
                  <c:v>17.7598159698248</c:v>
                </c:pt>
                <c:pt idx="7">
                  <c:v>18.996818077175782</c:v>
                </c:pt>
                <c:pt idx="8">
                  <c:v>18.775924843720247</c:v>
                </c:pt>
                <c:pt idx="9">
                  <c:v>18.996818077175782</c:v>
                </c:pt>
                <c:pt idx="10">
                  <c:v>16.787885742620457</c:v>
                </c:pt>
                <c:pt idx="11">
                  <c:v>18.024887849971439</c:v>
                </c:pt>
                <c:pt idx="12">
                  <c:v>16.301920629018287</c:v>
                </c:pt>
                <c:pt idx="13">
                  <c:v>5.8757600099171601</c:v>
                </c:pt>
                <c:pt idx="14">
                  <c:v>15.550883635269475</c:v>
                </c:pt>
                <c:pt idx="15">
                  <c:v>8.4823001646924414</c:v>
                </c:pt>
                <c:pt idx="16">
                  <c:v>12.9885221271853</c:v>
                </c:pt>
                <c:pt idx="17">
                  <c:v>9.2775158051323583</c:v>
                </c:pt>
                <c:pt idx="18">
                  <c:v>9.1008012183679323</c:v>
                </c:pt>
                <c:pt idx="19">
                  <c:v>9.8518382121167427</c:v>
                </c:pt>
                <c:pt idx="20">
                  <c:v>10.779589792629977</c:v>
                </c:pt>
                <c:pt idx="21">
                  <c:v>10.426160619101125</c:v>
                </c:pt>
                <c:pt idx="22">
                  <c:v>9.1891585117501453</c:v>
                </c:pt>
                <c:pt idx="23">
                  <c:v>12.458378366892024</c:v>
                </c:pt>
                <c:pt idx="24">
                  <c:v>12.546735660274237</c:v>
                </c:pt>
                <c:pt idx="25">
                  <c:v>17.185493562840414</c:v>
                </c:pt>
                <c:pt idx="26">
                  <c:v>11.309733552923255</c:v>
                </c:pt>
                <c:pt idx="27">
                  <c:v>13.518665887478578</c:v>
                </c:pt>
                <c:pt idx="28">
                  <c:v>13.739559120934111</c:v>
                </c:pt>
                <c:pt idx="29">
                  <c:v>14.62313205475624</c:v>
                </c:pt>
                <c:pt idx="30">
                  <c:v>11.530626786378788</c:v>
                </c:pt>
                <c:pt idx="31">
                  <c:v>13.076879420567513</c:v>
                </c:pt>
                <c:pt idx="32">
                  <c:v>14.490596114682921</c:v>
                </c:pt>
                <c:pt idx="33">
                  <c:v>16.169384688944966</c:v>
                </c:pt>
                <c:pt idx="34">
                  <c:v>15.241633108431731</c:v>
                </c:pt>
                <c:pt idx="35">
                  <c:v>8.9682652782946128</c:v>
                </c:pt>
                <c:pt idx="36">
                  <c:v>3.4017557952151978</c:v>
                </c:pt>
                <c:pt idx="37">
                  <c:v>9.4542303918967843</c:v>
                </c:pt>
                <c:pt idx="38">
                  <c:v>8.7031933981479739</c:v>
                </c:pt>
                <c:pt idx="39">
                  <c:v>13.695380474243004</c:v>
                </c:pt>
                <c:pt idx="40">
                  <c:v>15.241633108431731</c:v>
                </c:pt>
                <c:pt idx="41">
                  <c:v>13.651201827551898</c:v>
                </c:pt>
                <c:pt idx="42">
                  <c:v>16.920421682693778</c:v>
                </c:pt>
                <c:pt idx="43">
                  <c:v>14.313881527918495</c:v>
                </c:pt>
                <c:pt idx="44">
                  <c:v>14.534774761374027</c:v>
                </c:pt>
                <c:pt idx="45">
                  <c:v>13.651201827551898</c:v>
                </c:pt>
                <c:pt idx="46">
                  <c:v>13.651201827551898</c:v>
                </c:pt>
                <c:pt idx="47">
                  <c:v>16.036848748871648</c:v>
                </c:pt>
                <c:pt idx="48">
                  <c:v>10.602875205865551</c:v>
                </c:pt>
                <c:pt idx="49">
                  <c:v>17.318029502913735</c:v>
                </c:pt>
                <c:pt idx="50">
                  <c:v>9.3658730985145713</c:v>
                </c:pt>
                <c:pt idx="51">
                  <c:v>10.602875205865551</c:v>
                </c:pt>
                <c:pt idx="52">
                  <c:v>10.293624679027806</c:v>
                </c:pt>
                <c:pt idx="53">
                  <c:v>10.691232499247764</c:v>
                </c:pt>
                <c:pt idx="54">
                  <c:v>6.847690237121502</c:v>
                </c:pt>
                <c:pt idx="55">
                  <c:v>11.618984079761001</c:v>
                </c:pt>
                <c:pt idx="56">
                  <c:v>12.149127840054279</c:v>
                </c:pt>
                <c:pt idx="57">
                  <c:v>13.297772654023046</c:v>
                </c:pt>
                <c:pt idx="58">
                  <c:v>10.86794708601219</c:v>
                </c:pt>
                <c:pt idx="59">
                  <c:v>15.727598222033901</c:v>
                </c:pt>
                <c:pt idx="60">
                  <c:v>13.165236713949726</c:v>
                </c:pt>
                <c:pt idx="61">
                  <c:v>14.976561228285092</c:v>
                </c:pt>
                <c:pt idx="62">
                  <c:v>15.683419575342795</c:v>
                </c:pt>
                <c:pt idx="63">
                  <c:v>14.75566799482956</c:v>
                </c:pt>
                <c:pt idx="64">
                  <c:v>16.743707095929352</c:v>
                </c:pt>
                <c:pt idx="65">
                  <c:v>12.325842426818705</c:v>
                </c:pt>
                <c:pt idx="66">
                  <c:v>13.076879420567513</c:v>
                </c:pt>
                <c:pt idx="67">
                  <c:v>9.8960168588078474</c:v>
                </c:pt>
                <c:pt idx="68">
                  <c:v>14.092988294462963</c:v>
                </c:pt>
                <c:pt idx="69">
                  <c:v>11.353912199614362</c:v>
                </c:pt>
                <c:pt idx="70">
                  <c:v>14.888203934902879</c:v>
                </c:pt>
                <c:pt idx="71">
                  <c:v>13.032700773876407</c:v>
                </c:pt>
                <c:pt idx="72">
                  <c:v>12.193306486745385</c:v>
                </c:pt>
                <c:pt idx="73">
                  <c:v>11.663162726452107</c:v>
                </c:pt>
                <c:pt idx="74">
                  <c:v>13.12105806725862</c:v>
                </c:pt>
                <c:pt idx="75">
                  <c:v>2.8716120349219203</c:v>
                </c:pt>
                <c:pt idx="76">
                  <c:v>8.3939428713102284</c:v>
                </c:pt>
                <c:pt idx="77">
                  <c:v>5.1247230161683497</c:v>
                </c:pt>
                <c:pt idx="78">
                  <c:v>8.9240866316035063</c:v>
                </c:pt>
                <c:pt idx="79">
                  <c:v>11.309733552923255</c:v>
                </c:pt>
                <c:pt idx="80">
                  <c:v>13.607023180860791</c:v>
                </c:pt>
                <c:pt idx="81">
                  <c:v>15.639240928651688</c:v>
                </c:pt>
                <c:pt idx="82">
                  <c:v>15.683419575342795</c:v>
                </c:pt>
                <c:pt idx="83">
                  <c:v>16.87624303600267</c:v>
                </c:pt>
                <c:pt idx="84">
                  <c:v>16.213563335636074</c:v>
                </c:pt>
                <c:pt idx="85">
                  <c:v>13.474487240787472</c:v>
                </c:pt>
                <c:pt idx="86">
                  <c:v>16.87624303600267</c:v>
                </c:pt>
                <c:pt idx="87">
                  <c:v>13.12105806725862</c:v>
                </c:pt>
                <c:pt idx="88">
                  <c:v>16.169384688944966</c:v>
                </c:pt>
                <c:pt idx="89">
                  <c:v>11.133018966158829</c:v>
                </c:pt>
                <c:pt idx="90">
                  <c:v>18.334138376809182</c:v>
                </c:pt>
                <c:pt idx="91">
                  <c:v>16.743707095929352</c:v>
                </c:pt>
                <c:pt idx="92">
                  <c:v>10.691232499247764</c:v>
                </c:pt>
                <c:pt idx="93">
                  <c:v>10.249446032336699</c:v>
                </c:pt>
                <c:pt idx="94">
                  <c:v>10.337803325718912</c:v>
                </c:pt>
                <c:pt idx="95">
                  <c:v>9.9843741521900604</c:v>
                </c:pt>
                <c:pt idx="96">
                  <c:v>11.486448139687681</c:v>
                </c:pt>
                <c:pt idx="97">
                  <c:v>12.060770546672066</c:v>
                </c:pt>
                <c:pt idx="98">
                  <c:v>16.081027395562753</c:v>
                </c:pt>
                <c:pt idx="99">
                  <c:v>28.274333882308138</c:v>
                </c:pt>
                <c:pt idx="100">
                  <c:v>12.149127840054279</c:v>
                </c:pt>
                <c:pt idx="101">
                  <c:v>16.346099275709392</c:v>
                </c:pt>
                <c:pt idx="102">
                  <c:v>13.474487240787472</c:v>
                </c:pt>
                <c:pt idx="103">
                  <c:v>13.695380474243004</c:v>
                </c:pt>
                <c:pt idx="104">
                  <c:v>15.020739874976199</c:v>
                </c:pt>
                <c:pt idx="105">
                  <c:v>15.904312808798327</c:v>
                </c:pt>
                <c:pt idx="106">
                  <c:v>10.602875205865551</c:v>
                </c:pt>
                <c:pt idx="107">
                  <c:v>20.012926951071229</c:v>
                </c:pt>
                <c:pt idx="108">
                  <c:v>9.7193022720434232</c:v>
                </c:pt>
                <c:pt idx="109">
                  <c:v>9.0566225716768258</c:v>
                </c:pt>
                <c:pt idx="110">
                  <c:v>6.1850105367549055</c:v>
                </c:pt>
                <c:pt idx="111">
                  <c:v>13.695380474243004</c:v>
                </c:pt>
                <c:pt idx="112">
                  <c:v>8.8357293382212934</c:v>
                </c:pt>
                <c:pt idx="113">
                  <c:v>14.446417467991814</c:v>
                </c:pt>
                <c:pt idx="114">
                  <c:v>12.546735660274237</c:v>
                </c:pt>
                <c:pt idx="115">
                  <c:v>3.9760782021995817</c:v>
                </c:pt>
                <c:pt idx="116">
                  <c:v>4.4178646691106467</c:v>
                </c:pt>
                <c:pt idx="117">
                  <c:v>16.346099275709392</c:v>
                </c:pt>
                <c:pt idx="118">
                  <c:v>9.1891585117501453</c:v>
                </c:pt>
                <c:pt idx="119">
                  <c:v>5.9199386566082666</c:v>
                </c:pt>
                <c:pt idx="120">
                  <c:v>10.381981972410019</c:v>
                </c:pt>
                <c:pt idx="121">
                  <c:v>11.928234606598746</c:v>
                </c:pt>
                <c:pt idx="122">
                  <c:v>15.462526341887264</c:v>
                </c:pt>
                <c:pt idx="123">
                  <c:v>16.699528449238244</c:v>
                </c:pt>
                <c:pt idx="124">
                  <c:v>17.229672209531522</c:v>
                </c:pt>
                <c:pt idx="125">
                  <c:v>17.892351909898117</c:v>
                </c:pt>
                <c:pt idx="126">
                  <c:v>15.153275815049518</c:v>
                </c:pt>
                <c:pt idx="127">
                  <c:v>19.438604544086846</c:v>
                </c:pt>
                <c:pt idx="128">
                  <c:v>11.928234606598746</c:v>
                </c:pt>
                <c:pt idx="129">
                  <c:v>15.99267010218054</c:v>
                </c:pt>
                <c:pt idx="130">
                  <c:v>13.253594007331939</c:v>
                </c:pt>
                <c:pt idx="131">
                  <c:v>22.089323345553233</c:v>
                </c:pt>
                <c:pt idx="132">
                  <c:v>4.2411500823462207</c:v>
                </c:pt>
                <c:pt idx="133">
                  <c:v>6.936047530503715</c:v>
                </c:pt>
                <c:pt idx="134">
                  <c:v>3.5342917352885173</c:v>
                </c:pt>
                <c:pt idx="135">
                  <c:v>3.9760782021995817</c:v>
                </c:pt>
                <c:pt idx="136">
                  <c:v>13.032700773876407</c:v>
                </c:pt>
                <c:pt idx="137">
                  <c:v>6.8035115904303956</c:v>
                </c:pt>
                <c:pt idx="138">
                  <c:v>15.904312808798327</c:v>
                </c:pt>
                <c:pt idx="139">
                  <c:v>38.877209088173693</c:v>
                </c:pt>
                <c:pt idx="140">
                  <c:v>38.921387734864794</c:v>
                </c:pt>
                <c:pt idx="141">
                  <c:v>11.839877313216533</c:v>
                </c:pt>
                <c:pt idx="142">
                  <c:v>20.719785298128933</c:v>
                </c:pt>
                <c:pt idx="143">
                  <c:v>25.049292673857366</c:v>
                </c:pt>
                <c:pt idx="144">
                  <c:v>19.659497777542377</c:v>
                </c:pt>
                <c:pt idx="145">
                  <c:v>21.868430112097702</c:v>
                </c:pt>
                <c:pt idx="146">
                  <c:v>22.089323345553233</c:v>
                </c:pt>
                <c:pt idx="147">
                  <c:v>17.273850856222627</c:v>
                </c:pt>
                <c:pt idx="148">
                  <c:v>23.98900515327081</c:v>
                </c:pt>
                <c:pt idx="149">
                  <c:v>18.113245143353652</c:v>
                </c:pt>
                <c:pt idx="150">
                  <c:v>15.683419575342795</c:v>
                </c:pt>
                <c:pt idx="151">
                  <c:v>15.948491455489433</c:v>
                </c:pt>
                <c:pt idx="152">
                  <c:v>22.089323345553233</c:v>
                </c:pt>
                <c:pt idx="153">
                  <c:v>14.137166941154069</c:v>
                </c:pt>
                <c:pt idx="154">
                  <c:v>17.273850856222627</c:v>
                </c:pt>
                <c:pt idx="155">
                  <c:v>14.932382581593986</c:v>
                </c:pt>
                <c:pt idx="156">
                  <c:v>6.1850105367549055</c:v>
                </c:pt>
                <c:pt idx="157">
                  <c:v>5.9199386566082666</c:v>
                </c:pt>
                <c:pt idx="158">
                  <c:v>19.085175370557995</c:v>
                </c:pt>
                <c:pt idx="159">
                  <c:v>21.691715525333276</c:v>
                </c:pt>
                <c:pt idx="160">
                  <c:v>14.092988294462963</c:v>
                </c:pt>
                <c:pt idx="161">
                  <c:v>13.253594007331939</c:v>
                </c:pt>
                <c:pt idx="162">
                  <c:v>0</c:v>
                </c:pt>
                <c:pt idx="163">
                  <c:v>19.085175370557995</c:v>
                </c:pt>
                <c:pt idx="164">
                  <c:v>25.049292673857366</c:v>
                </c:pt>
                <c:pt idx="165">
                  <c:v>12.370021073509811</c:v>
                </c:pt>
                <c:pt idx="166">
                  <c:v>15.020739874976199</c:v>
                </c:pt>
                <c:pt idx="167">
                  <c:v>20.763963944820038</c:v>
                </c:pt>
                <c:pt idx="168">
                  <c:v>17.671458676442587</c:v>
                </c:pt>
                <c:pt idx="169">
                  <c:v>25.623615080841748</c:v>
                </c:pt>
                <c:pt idx="170">
                  <c:v>16.787885742620457</c:v>
                </c:pt>
                <c:pt idx="171">
                  <c:v>24.519148913564088</c:v>
                </c:pt>
                <c:pt idx="172">
                  <c:v>25.711972374223961</c:v>
                </c:pt>
                <c:pt idx="173">
                  <c:v>21.780072818715489</c:v>
                </c:pt>
                <c:pt idx="174">
                  <c:v>20.63142800474672</c:v>
                </c:pt>
                <c:pt idx="175">
                  <c:v>8.8357293382212934</c:v>
                </c:pt>
                <c:pt idx="176">
                  <c:v>5.6548667764616276</c:v>
                </c:pt>
                <c:pt idx="177">
                  <c:v>11.00048302608551</c:v>
                </c:pt>
                <c:pt idx="178">
                  <c:v>11.928234606598746</c:v>
                </c:pt>
                <c:pt idx="179">
                  <c:v>4.6387579025661791</c:v>
                </c:pt>
                <c:pt idx="180">
                  <c:v>10.86794708601219</c:v>
                </c:pt>
                <c:pt idx="181">
                  <c:v>19.217711310631312</c:v>
                </c:pt>
                <c:pt idx="182">
                  <c:v>8.0405136977813765</c:v>
                </c:pt>
                <c:pt idx="183">
                  <c:v>12.944343480494194</c:v>
                </c:pt>
                <c:pt idx="184">
                  <c:v>29.908943809879077</c:v>
                </c:pt>
                <c:pt idx="185">
                  <c:v>36.668276753618365</c:v>
                </c:pt>
                <c:pt idx="186">
                  <c:v>23.193789512830893</c:v>
                </c:pt>
                <c:pt idx="187">
                  <c:v>25.623615080841748</c:v>
                </c:pt>
                <c:pt idx="188">
                  <c:v>28.716120349219203</c:v>
                </c:pt>
                <c:pt idx="189">
                  <c:v>29.467157342968012</c:v>
                </c:pt>
                <c:pt idx="190">
                  <c:v>20.498892064673399</c:v>
                </c:pt>
                <c:pt idx="191">
                  <c:v>14.137166941154069</c:v>
                </c:pt>
                <c:pt idx="192">
                  <c:v>24.519148913564088</c:v>
                </c:pt>
                <c:pt idx="193">
                  <c:v>26.904795834883839</c:v>
                </c:pt>
                <c:pt idx="194">
                  <c:v>24.740042147019622</c:v>
                </c:pt>
                <c:pt idx="195">
                  <c:v>18.64338890364693</c:v>
                </c:pt>
                <c:pt idx="196">
                  <c:v>16.125206042253861</c:v>
                </c:pt>
                <c:pt idx="197">
                  <c:v>24.077362446653023</c:v>
                </c:pt>
                <c:pt idx="198">
                  <c:v>22.266037932317658</c:v>
                </c:pt>
                <c:pt idx="199">
                  <c:v>17.7598159698248</c:v>
                </c:pt>
                <c:pt idx="200">
                  <c:v>15.197454461740625</c:v>
                </c:pt>
                <c:pt idx="201">
                  <c:v>22.442752519082084</c:v>
                </c:pt>
                <c:pt idx="202">
                  <c:v>10.558696559174445</c:v>
                </c:pt>
                <c:pt idx="203">
                  <c:v>16.301920629018287</c:v>
                </c:pt>
                <c:pt idx="204">
                  <c:v>30.262372983407928</c:v>
                </c:pt>
                <c:pt idx="205">
                  <c:v>23.679754626433066</c:v>
                </c:pt>
                <c:pt idx="206">
                  <c:v>31.278481857303376</c:v>
                </c:pt>
                <c:pt idx="207">
                  <c:v>24.828399440401835</c:v>
                </c:pt>
                <c:pt idx="208">
                  <c:v>23.237968159522001</c:v>
                </c:pt>
                <c:pt idx="209">
                  <c:v>17.052957622767096</c:v>
                </c:pt>
                <c:pt idx="210">
                  <c:v>23.50304003966864</c:v>
                </c:pt>
                <c:pt idx="211">
                  <c:v>23.768111919815279</c:v>
                </c:pt>
                <c:pt idx="212">
                  <c:v>25.181828613930687</c:v>
                </c:pt>
                <c:pt idx="213">
                  <c:v>22.531109812464297</c:v>
                </c:pt>
                <c:pt idx="214">
                  <c:v>24.740042147019622</c:v>
                </c:pt>
                <c:pt idx="215">
                  <c:v>26.683902601428304</c:v>
                </c:pt>
                <c:pt idx="216">
                  <c:v>1.2811807540420874</c:v>
                </c:pt>
                <c:pt idx="217">
                  <c:v>19.306068604013525</c:v>
                </c:pt>
                <c:pt idx="218">
                  <c:v>21.426643645186637</c:v>
                </c:pt>
                <c:pt idx="219">
                  <c:v>20.057105597762334</c:v>
                </c:pt>
                <c:pt idx="220">
                  <c:v>47.49204519293945</c:v>
                </c:pt>
                <c:pt idx="221">
                  <c:v>27.832547415397073</c:v>
                </c:pt>
                <c:pt idx="222">
                  <c:v>17.583101383060374</c:v>
                </c:pt>
                <c:pt idx="223">
                  <c:v>3.4901130885974108</c:v>
                </c:pt>
                <c:pt idx="224">
                  <c:v>3.0483266216863463</c:v>
                </c:pt>
                <c:pt idx="225">
                  <c:v>14.00463100108075</c:v>
                </c:pt>
                <c:pt idx="226">
                  <c:v>8.4381215180013349</c:v>
                </c:pt>
                <c:pt idx="227">
                  <c:v>32.250412084507722</c:v>
                </c:pt>
                <c:pt idx="228">
                  <c:v>13.518665887478578</c:v>
                </c:pt>
                <c:pt idx="229">
                  <c:v>56.813739644762911</c:v>
                </c:pt>
                <c:pt idx="230">
                  <c:v>54.60480731020759</c:v>
                </c:pt>
                <c:pt idx="231">
                  <c:v>28.053440648852607</c:v>
                </c:pt>
                <c:pt idx="232">
                  <c:v>26.6397239547372</c:v>
                </c:pt>
                <c:pt idx="233">
                  <c:v>27.390760948486008</c:v>
                </c:pt>
                <c:pt idx="234">
                  <c:v>29.025370876056947</c:v>
                </c:pt>
                <c:pt idx="235">
                  <c:v>30.306551630099037</c:v>
                </c:pt>
                <c:pt idx="236">
                  <c:v>24.960935380475153</c:v>
                </c:pt>
                <c:pt idx="237">
                  <c:v>30.704159450318993</c:v>
                </c:pt>
                <c:pt idx="238">
                  <c:v>28.495227115763669</c:v>
                </c:pt>
                <c:pt idx="239">
                  <c:v>39.318995555084754</c:v>
                </c:pt>
                <c:pt idx="240">
                  <c:v>25.049292673857366</c:v>
                </c:pt>
                <c:pt idx="241">
                  <c:v>24.695863500328514</c:v>
                </c:pt>
                <c:pt idx="242">
                  <c:v>14.932382581593986</c:v>
                </c:pt>
                <c:pt idx="243">
                  <c:v>19.085175370557995</c:v>
                </c:pt>
                <c:pt idx="244">
                  <c:v>19.129354017249099</c:v>
                </c:pt>
                <c:pt idx="245">
                  <c:v>15.197454461740625</c:v>
                </c:pt>
                <c:pt idx="246">
                  <c:v>20.896499884893359</c:v>
                </c:pt>
                <c:pt idx="247">
                  <c:v>3.3133985018329848</c:v>
                </c:pt>
                <c:pt idx="248">
                  <c:v>5.7432240698438406</c:v>
                </c:pt>
                <c:pt idx="249">
                  <c:v>0.70685834705770345</c:v>
                </c:pt>
                <c:pt idx="250">
                  <c:v>6.317546476828225</c:v>
                </c:pt>
                <c:pt idx="251">
                  <c:v>28.009262002161499</c:v>
                </c:pt>
                <c:pt idx="252">
                  <c:v>33.133985018329852</c:v>
                </c:pt>
                <c:pt idx="253">
                  <c:v>26.816438541501626</c:v>
                </c:pt>
                <c:pt idx="254">
                  <c:v>62.070998601004582</c:v>
                </c:pt>
                <c:pt idx="255">
                  <c:v>35.784703819796235</c:v>
                </c:pt>
                <c:pt idx="256">
                  <c:v>34.459344419063044</c:v>
                </c:pt>
                <c:pt idx="257">
                  <c:v>26.286294781208348</c:v>
                </c:pt>
                <c:pt idx="258">
                  <c:v>31.10176727053895</c:v>
                </c:pt>
                <c:pt idx="259">
                  <c:v>29.334621402894694</c:v>
                </c:pt>
                <c:pt idx="260">
                  <c:v>37.198420513911643</c:v>
                </c:pt>
                <c:pt idx="261">
                  <c:v>33.973379305460874</c:v>
                </c:pt>
                <c:pt idx="262">
                  <c:v>33.443235545167596</c:v>
                </c:pt>
                <c:pt idx="263">
                  <c:v>28.14179794223482</c:v>
                </c:pt>
                <c:pt idx="264">
                  <c:v>36.579919460236155</c:v>
                </c:pt>
                <c:pt idx="265">
                  <c:v>32.648019904727676</c:v>
                </c:pt>
                <c:pt idx="266">
                  <c:v>73.822518620838906</c:v>
                </c:pt>
                <c:pt idx="267">
                  <c:v>61.452497547329095</c:v>
                </c:pt>
                <c:pt idx="268">
                  <c:v>8.2614069312369089</c:v>
                </c:pt>
                <c:pt idx="269">
                  <c:v>6.8035115904303956</c:v>
                </c:pt>
                <c:pt idx="270">
                  <c:v>16.964600329384883</c:v>
                </c:pt>
                <c:pt idx="271">
                  <c:v>10.558696559174445</c:v>
                </c:pt>
                <c:pt idx="272">
                  <c:v>20.852321238202251</c:v>
                </c:pt>
                <c:pt idx="273">
                  <c:v>17.362208149604839</c:v>
                </c:pt>
              </c:numCache>
            </c:numRef>
          </c:val>
          <c:smooth val="0"/>
          <c:extLst>
            <c:ext xmlns:c16="http://schemas.microsoft.com/office/drawing/2014/chart" uri="{C3380CC4-5D6E-409C-BE32-E72D297353CC}">
              <c16:uniqueId val="{00000000-5B90-2C43-A5CA-3F2F3B085EC7}"/>
            </c:ext>
          </c:extLst>
        </c:ser>
        <c:ser>
          <c:idx val="1"/>
          <c:order val="1"/>
          <c:tx>
            <c:strRef>
              <c:f>'Room Data'!$R$1</c:f>
              <c:strCache>
                <c:ptCount val="1"/>
                <c:pt idx="0">
                  <c:v>Measured window open, bath door open, hall door closed (cfm)</c:v>
                </c:pt>
              </c:strCache>
            </c:strRef>
          </c:tx>
          <c:spPr>
            <a:ln w="28575" cap="rnd">
              <a:solidFill>
                <a:schemeClr val="accent2"/>
              </a:solidFill>
              <a:prstDash val="sysDot"/>
              <a:round/>
            </a:ln>
            <a:effectLst/>
          </c:spPr>
          <c:marker>
            <c:symbol val="circle"/>
            <c:size val="5"/>
            <c:spPr>
              <a:solidFill>
                <a:schemeClr val="accent2"/>
              </a:solidFill>
              <a:ln w="9525">
                <a:solidFill>
                  <a:schemeClr val="accent2"/>
                </a:solidFill>
              </a:ln>
              <a:effectLst/>
            </c:spPr>
          </c:marker>
          <c:cat>
            <c:numRef>
              <c:f>'Room Data'!$C$2:$C$275</c:f>
              <c:numCache>
                <c:formatCode>General</c:formatCode>
                <c:ptCount val="274"/>
                <c:pt idx="0">
                  <c:v>101</c:v>
                </c:pt>
                <c:pt idx="1">
                  <c:v>105</c:v>
                </c:pt>
                <c:pt idx="2">
                  <c:v>106</c:v>
                </c:pt>
                <c:pt idx="3">
                  <c:v>107</c:v>
                </c:pt>
                <c:pt idx="4">
                  <c:v>108</c:v>
                </c:pt>
                <c:pt idx="5">
                  <c:v>109</c:v>
                </c:pt>
                <c:pt idx="6">
                  <c:v>110</c:v>
                </c:pt>
                <c:pt idx="7">
                  <c:v>111</c:v>
                </c:pt>
                <c:pt idx="8">
                  <c:v>112</c:v>
                </c:pt>
                <c:pt idx="9">
                  <c:v>113</c:v>
                </c:pt>
                <c:pt idx="10">
                  <c:v>114</c:v>
                </c:pt>
                <c:pt idx="11">
                  <c:v>115</c:v>
                </c:pt>
                <c:pt idx="12">
                  <c:v>116</c:v>
                </c:pt>
                <c:pt idx="13">
                  <c:v>117</c:v>
                </c:pt>
                <c:pt idx="14">
                  <c:v>119</c:v>
                </c:pt>
                <c:pt idx="15">
                  <c:v>202</c:v>
                </c:pt>
                <c:pt idx="16">
                  <c:v>204</c:v>
                </c:pt>
                <c:pt idx="17">
                  <c:v>205</c:v>
                </c:pt>
                <c:pt idx="18">
                  <c:v>206</c:v>
                </c:pt>
                <c:pt idx="19">
                  <c:v>207</c:v>
                </c:pt>
                <c:pt idx="20">
                  <c:v>208</c:v>
                </c:pt>
                <c:pt idx="21">
                  <c:v>209</c:v>
                </c:pt>
                <c:pt idx="22">
                  <c:v>210</c:v>
                </c:pt>
                <c:pt idx="23">
                  <c:v>211</c:v>
                </c:pt>
                <c:pt idx="24">
                  <c:v>212</c:v>
                </c:pt>
                <c:pt idx="25">
                  <c:v>213</c:v>
                </c:pt>
                <c:pt idx="26">
                  <c:v>214</c:v>
                </c:pt>
                <c:pt idx="27">
                  <c:v>215</c:v>
                </c:pt>
                <c:pt idx="28">
                  <c:v>216</c:v>
                </c:pt>
                <c:pt idx="29">
                  <c:v>217</c:v>
                </c:pt>
                <c:pt idx="30">
                  <c:v>217</c:v>
                </c:pt>
                <c:pt idx="31">
                  <c:v>219</c:v>
                </c:pt>
                <c:pt idx="32">
                  <c:v>221</c:v>
                </c:pt>
                <c:pt idx="33">
                  <c:v>223</c:v>
                </c:pt>
                <c:pt idx="34">
                  <c:v>225</c:v>
                </c:pt>
                <c:pt idx="35">
                  <c:v>227</c:v>
                </c:pt>
                <c:pt idx="36">
                  <c:v>227</c:v>
                </c:pt>
                <c:pt idx="37">
                  <c:v>229</c:v>
                </c:pt>
                <c:pt idx="38">
                  <c:v>230</c:v>
                </c:pt>
                <c:pt idx="39">
                  <c:v>231</c:v>
                </c:pt>
                <c:pt idx="40">
                  <c:v>232</c:v>
                </c:pt>
                <c:pt idx="41">
                  <c:v>233</c:v>
                </c:pt>
                <c:pt idx="42">
                  <c:v>234</c:v>
                </c:pt>
                <c:pt idx="43">
                  <c:v>235</c:v>
                </c:pt>
                <c:pt idx="44">
                  <c:v>236</c:v>
                </c:pt>
                <c:pt idx="45">
                  <c:v>237</c:v>
                </c:pt>
                <c:pt idx="46">
                  <c:v>238</c:v>
                </c:pt>
                <c:pt idx="47">
                  <c:v>239</c:v>
                </c:pt>
                <c:pt idx="48">
                  <c:v>240</c:v>
                </c:pt>
                <c:pt idx="49">
                  <c:v>241</c:v>
                </c:pt>
                <c:pt idx="50">
                  <c:v>242</c:v>
                </c:pt>
                <c:pt idx="51">
                  <c:v>243</c:v>
                </c:pt>
                <c:pt idx="52">
                  <c:v>244</c:v>
                </c:pt>
                <c:pt idx="53">
                  <c:v>245</c:v>
                </c:pt>
                <c:pt idx="54">
                  <c:v>246</c:v>
                </c:pt>
                <c:pt idx="55">
                  <c:v>247</c:v>
                </c:pt>
                <c:pt idx="56">
                  <c:v>302</c:v>
                </c:pt>
                <c:pt idx="57">
                  <c:v>304</c:v>
                </c:pt>
                <c:pt idx="58">
                  <c:v>305</c:v>
                </c:pt>
                <c:pt idx="59">
                  <c:v>306</c:v>
                </c:pt>
                <c:pt idx="60">
                  <c:v>307</c:v>
                </c:pt>
                <c:pt idx="61">
                  <c:v>308</c:v>
                </c:pt>
                <c:pt idx="62">
                  <c:v>309</c:v>
                </c:pt>
                <c:pt idx="63">
                  <c:v>310</c:v>
                </c:pt>
                <c:pt idx="64">
                  <c:v>311</c:v>
                </c:pt>
                <c:pt idx="65">
                  <c:v>312</c:v>
                </c:pt>
                <c:pt idx="66">
                  <c:v>313</c:v>
                </c:pt>
                <c:pt idx="67">
                  <c:v>314</c:v>
                </c:pt>
                <c:pt idx="68">
                  <c:v>315</c:v>
                </c:pt>
                <c:pt idx="69">
                  <c:v>316</c:v>
                </c:pt>
                <c:pt idx="70">
                  <c:v>317</c:v>
                </c:pt>
                <c:pt idx="71">
                  <c:v>319</c:v>
                </c:pt>
                <c:pt idx="72">
                  <c:v>321</c:v>
                </c:pt>
                <c:pt idx="73">
                  <c:v>323</c:v>
                </c:pt>
                <c:pt idx="74">
                  <c:v>325</c:v>
                </c:pt>
                <c:pt idx="75">
                  <c:v>327</c:v>
                </c:pt>
                <c:pt idx="76">
                  <c:v>327</c:v>
                </c:pt>
                <c:pt idx="77">
                  <c:v>329</c:v>
                </c:pt>
                <c:pt idx="78">
                  <c:v>329</c:v>
                </c:pt>
                <c:pt idx="79">
                  <c:v>330</c:v>
                </c:pt>
                <c:pt idx="80">
                  <c:v>331</c:v>
                </c:pt>
                <c:pt idx="81">
                  <c:v>332</c:v>
                </c:pt>
                <c:pt idx="82">
                  <c:v>333</c:v>
                </c:pt>
                <c:pt idx="83">
                  <c:v>334</c:v>
                </c:pt>
                <c:pt idx="84">
                  <c:v>335</c:v>
                </c:pt>
                <c:pt idx="85">
                  <c:v>336</c:v>
                </c:pt>
                <c:pt idx="86">
                  <c:v>337</c:v>
                </c:pt>
                <c:pt idx="87">
                  <c:v>338</c:v>
                </c:pt>
                <c:pt idx="88">
                  <c:v>339</c:v>
                </c:pt>
                <c:pt idx="89">
                  <c:v>340</c:v>
                </c:pt>
                <c:pt idx="90">
                  <c:v>341</c:v>
                </c:pt>
                <c:pt idx="91">
                  <c:v>341</c:v>
                </c:pt>
                <c:pt idx="92">
                  <c:v>342</c:v>
                </c:pt>
                <c:pt idx="93">
                  <c:v>343</c:v>
                </c:pt>
                <c:pt idx="94">
                  <c:v>344</c:v>
                </c:pt>
                <c:pt idx="95">
                  <c:v>345</c:v>
                </c:pt>
                <c:pt idx="96">
                  <c:v>346</c:v>
                </c:pt>
                <c:pt idx="97">
                  <c:v>347</c:v>
                </c:pt>
                <c:pt idx="98">
                  <c:v>402</c:v>
                </c:pt>
                <c:pt idx="99">
                  <c:v>403</c:v>
                </c:pt>
                <c:pt idx="100">
                  <c:v>404</c:v>
                </c:pt>
                <c:pt idx="101">
                  <c:v>405</c:v>
                </c:pt>
                <c:pt idx="102">
                  <c:v>406</c:v>
                </c:pt>
                <c:pt idx="103">
                  <c:v>407</c:v>
                </c:pt>
                <c:pt idx="104">
                  <c:v>408</c:v>
                </c:pt>
                <c:pt idx="105">
                  <c:v>409</c:v>
                </c:pt>
                <c:pt idx="106">
                  <c:v>410</c:v>
                </c:pt>
                <c:pt idx="107">
                  <c:v>411</c:v>
                </c:pt>
                <c:pt idx="108">
                  <c:v>412</c:v>
                </c:pt>
                <c:pt idx="109">
                  <c:v>413</c:v>
                </c:pt>
                <c:pt idx="110">
                  <c:v>414</c:v>
                </c:pt>
                <c:pt idx="111">
                  <c:v>415</c:v>
                </c:pt>
                <c:pt idx="112">
                  <c:v>416</c:v>
                </c:pt>
                <c:pt idx="113">
                  <c:v>417</c:v>
                </c:pt>
                <c:pt idx="114">
                  <c:v>419</c:v>
                </c:pt>
                <c:pt idx="115">
                  <c:v>421</c:v>
                </c:pt>
                <c:pt idx="116">
                  <c:v>423</c:v>
                </c:pt>
                <c:pt idx="117">
                  <c:v>425</c:v>
                </c:pt>
                <c:pt idx="118">
                  <c:v>427</c:v>
                </c:pt>
                <c:pt idx="119">
                  <c:v>429</c:v>
                </c:pt>
                <c:pt idx="120">
                  <c:v>430</c:v>
                </c:pt>
                <c:pt idx="121">
                  <c:v>431</c:v>
                </c:pt>
                <c:pt idx="122">
                  <c:v>432</c:v>
                </c:pt>
                <c:pt idx="123">
                  <c:v>433</c:v>
                </c:pt>
                <c:pt idx="124">
                  <c:v>434</c:v>
                </c:pt>
                <c:pt idx="125">
                  <c:v>435</c:v>
                </c:pt>
                <c:pt idx="126">
                  <c:v>436</c:v>
                </c:pt>
                <c:pt idx="127">
                  <c:v>437</c:v>
                </c:pt>
                <c:pt idx="128">
                  <c:v>438</c:v>
                </c:pt>
                <c:pt idx="129">
                  <c:v>439</c:v>
                </c:pt>
                <c:pt idx="130">
                  <c:v>440</c:v>
                </c:pt>
                <c:pt idx="131">
                  <c:v>441</c:v>
                </c:pt>
                <c:pt idx="132">
                  <c:v>442</c:v>
                </c:pt>
                <c:pt idx="133">
                  <c:v>443</c:v>
                </c:pt>
                <c:pt idx="134">
                  <c:v>444</c:v>
                </c:pt>
                <c:pt idx="135">
                  <c:v>445</c:v>
                </c:pt>
                <c:pt idx="136">
                  <c:v>446</c:v>
                </c:pt>
                <c:pt idx="137">
                  <c:v>447</c:v>
                </c:pt>
                <c:pt idx="138">
                  <c:v>502</c:v>
                </c:pt>
                <c:pt idx="139">
                  <c:v>503</c:v>
                </c:pt>
                <c:pt idx="140">
                  <c:v>503</c:v>
                </c:pt>
                <c:pt idx="141">
                  <c:v>504</c:v>
                </c:pt>
                <c:pt idx="142">
                  <c:v>505</c:v>
                </c:pt>
                <c:pt idx="143">
                  <c:v>506</c:v>
                </c:pt>
                <c:pt idx="144">
                  <c:v>507</c:v>
                </c:pt>
                <c:pt idx="145">
                  <c:v>508</c:v>
                </c:pt>
                <c:pt idx="146">
                  <c:v>509</c:v>
                </c:pt>
                <c:pt idx="147">
                  <c:v>510</c:v>
                </c:pt>
                <c:pt idx="148">
                  <c:v>511</c:v>
                </c:pt>
                <c:pt idx="149">
                  <c:v>512</c:v>
                </c:pt>
                <c:pt idx="150">
                  <c:v>513</c:v>
                </c:pt>
                <c:pt idx="151">
                  <c:v>514</c:v>
                </c:pt>
                <c:pt idx="152">
                  <c:v>515</c:v>
                </c:pt>
                <c:pt idx="153">
                  <c:v>516</c:v>
                </c:pt>
                <c:pt idx="154">
                  <c:v>517</c:v>
                </c:pt>
                <c:pt idx="155">
                  <c:v>519</c:v>
                </c:pt>
                <c:pt idx="156">
                  <c:v>521</c:v>
                </c:pt>
                <c:pt idx="157">
                  <c:v>523</c:v>
                </c:pt>
                <c:pt idx="158">
                  <c:v>525</c:v>
                </c:pt>
                <c:pt idx="159">
                  <c:v>525</c:v>
                </c:pt>
                <c:pt idx="160">
                  <c:v>527</c:v>
                </c:pt>
                <c:pt idx="161">
                  <c:v>529</c:v>
                </c:pt>
                <c:pt idx="162">
                  <c:v>530</c:v>
                </c:pt>
                <c:pt idx="163">
                  <c:v>531</c:v>
                </c:pt>
                <c:pt idx="164">
                  <c:v>532</c:v>
                </c:pt>
                <c:pt idx="165">
                  <c:v>533</c:v>
                </c:pt>
                <c:pt idx="166">
                  <c:v>534</c:v>
                </c:pt>
                <c:pt idx="167">
                  <c:v>535</c:v>
                </c:pt>
                <c:pt idx="168">
                  <c:v>536</c:v>
                </c:pt>
                <c:pt idx="169">
                  <c:v>537</c:v>
                </c:pt>
                <c:pt idx="170">
                  <c:v>538</c:v>
                </c:pt>
                <c:pt idx="171">
                  <c:v>539</c:v>
                </c:pt>
                <c:pt idx="172">
                  <c:v>540</c:v>
                </c:pt>
                <c:pt idx="173">
                  <c:v>540</c:v>
                </c:pt>
                <c:pt idx="174">
                  <c:v>541</c:v>
                </c:pt>
                <c:pt idx="175">
                  <c:v>542</c:v>
                </c:pt>
                <c:pt idx="176">
                  <c:v>543</c:v>
                </c:pt>
                <c:pt idx="177">
                  <c:v>543</c:v>
                </c:pt>
                <c:pt idx="178">
                  <c:v>544</c:v>
                </c:pt>
                <c:pt idx="179">
                  <c:v>545</c:v>
                </c:pt>
                <c:pt idx="180">
                  <c:v>545</c:v>
                </c:pt>
                <c:pt idx="181">
                  <c:v>546</c:v>
                </c:pt>
                <c:pt idx="182">
                  <c:v>547</c:v>
                </c:pt>
                <c:pt idx="183">
                  <c:v>547</c:v>
                </c:pt>
                <c:pt idx="184">
                  <c:v>602</c:v>
                </c:pt>
                <c:pt idx="185">
                  <c:v>603</c:v>
                </c:pt>
                <c:pt idx="186">
                  <c:v>604</c:v>
                </c:pt>
                <c:pt idx="187">
                  <c:v>605</c:v>
                </c:pt>
                <c:pt idx="188">
                  <c:v>606</c:v>
                </c:pt>
                <c:pt idx="189">
                  <c:v>607</c:v>
                </c:pt>
                <c:pt idx="190">
                  <c:v>607</c:v>
                </c:pt>
                <c:pt idx="191">
                  <c:v>608</c:v>
                </c:pt>
                <c:pt idx="192">
                  <c:v>609</c:v>
                </c:pt>
                <c:pt idx="193">
                  <c:v>610</c:v>
                </c:pt>
                <c:pt idx="194">
                  <c:v>611</c:v>
                </c:pt>
                <c:pt idx="195">
                  <c:v>612</c:v>
                </c:pt>
                <c:pt idx="196">
                  <c:v>613</c:v>
                </c:pt>
                <c:pt idx="197">
                  <c:v>614</c:v>
                </c:pt>
                <c:pt idx="198">
                  <c:v>615</c:v>
                </c:pt>
                <c:pt idx="199">
                  <c:v>616</c:v>
                </c:pt>
                <c:pt idx="200">
                  <c:v>617</c:v>
                </c:pt>
                <c:pt idx="201">
                  <c:v>619</c:v>
                </c:pt>
                <c:pt idx="202">
                  <c:v>621</c:v>
                </c:pt>
                <c:pt idx="203">
                  <c:v>623</c:v>
                </c:pt>
                <c:pt idx="204">
                  <c:v>625</c:v>
                </c:pt>
                <c:pt idx="205">
                  <c:v>625</c:v>
                </c:pt>
                <c:pt idx="206">
                  <c:v>627</c:v>
                </c:pt>
                <c:pt idx="207">
                  <c:v>629</c:v>
                </c:pt>
                <c:pt idx="208">
                  <c:v>630</c:v>
                </c:pt>
                <c:pt idx="209">
                  <c:v>631</c:v>
                </c:pt>
                <c:pt idx="210">
                  <c:v>632</c:v>
                </c:pt>
                <c:pt idx="211">
                  <c:v>633</c:v>
                </c:pt>
                <c:pt idx="212">
                  <c:v>634</c:v>
                </c:pt>
                <c:pt idx="213">
                  <c:v>635</c:v>
                </c:pt>
                <c:pt idx="214">
                  <c:v>636</c:v>
                </c:pt>
                <c:pt idx="215">
                  <c:v>637</c:v>
                </c:pt>
                <c:pt idx="216">
                  <c:v>638</c:v>
                </c:pt>
                <c:pt idx="217">
                  <c:v>638</c:v>
                </c:pt>
                <c:pt idx="218">
                  <c:v>639</c:v>
                </c:pt>
                <c:pt idx="219">
                  <c:v>639</c:v>
                </c:pt>
                <c:pt idx="220">
                  <c:v>640</c:v>
                </c:pt>
                <c:pt idx="221">
                  <c:v>641</c:v>
                </c:pt>
                <c:pt idx="222">
                  <c:v>642</c:v>
                </c:pt>
                <c:pt idx="223">
                  <c:v>643</c:v>
                </c:pt>
                <c:pt idx="224">
                  <c:v>643</c:v>
                </c:pt>
                <c:pt idx="225">
                  <c:v>644</c:v>
                </c:pt>
                <c:pt idx="226">
                  <c:v>645</c:v>
                </c:pt>
                <c:pt idx="227">
                  <c:v>646</c:v>
                </c:pt>
                <c:pt idx="228">
                  <c:v>647</c:v>
                </c:pt>
                <c:pt idx="229">
                  <c:v>702</c:v>
                </c:pt>
                <c:pt idx="230">
                  <c:v>702</c:v>
                </c:pt>
                <c:pt idx="231">
                  <c:v>703</c:v>
                </c:pt>
                <c:pt idx="232">
                  <c:v>704</c:v>
                </c:pt>
                <c:pt idx="233">
                  <c:v>705</c:v>
                </c:pt>
                <c:pt idx="234">
                  <c:v>706</c:v>
                </c:pt>
                <c:pt idx="235">
                  <c:v>707</c:v>
                </c:pt>
                <c:pt idx="236">
                  <c:v>708</c:v>
                </c:pt>
                <c:pt idx="237">
                  <c:v>709</c:v>
                </c:pt>
                <c:pt idx="238">
                  <c:v>710</c:v>
                </c:pt>
                <c:pt idx="239">
                  <c:v>711</c:v>
                </c:pt>
                <c:pt idx="240">
                  <c:v>712</c:v>
                </c:pt>
                <c:pt idx="241">
                  <c:v>713</c:v>
                </c:pt>
                <c:pt idx="242">
                  <c:v>714</c:v>
                </c:pt>
                <c:pt idx="243">
                  <c:v>715</c:v>
                </c:pt>
                <c:pt idx="244">
                  <c:v>716</c:v>
                </c:pt>
                <c:pt idx="245">
                  <c:v>717</c:v>
                </c:pt>
                <c:pt idx="246">
                  <c:v>719</c:v>
                </c:pt>
                <c:pt idx="247">
                  <c:v>721</c:v>
                </c:pt>
                <c:pt idx="248">
                  <c:v>721</c:v>
                </c:pt>
                <c:pt idx="249">
                  <c:v>723</c:v>
                </c:pt>
                <c:pt idx="250">
                  <c:v>723</c:v>
                </c:pt>
                <c:pt idx="251">
                  <c:v>725</c:v>
                </c:pt>
                <c:pt idx="252">
                  <c:v>727</c:v>
                </c:pt>
                <c:pt idx="253">
                  <c:v>729</c:v>
                </c:pt>
                <c:pt idx="254">
                  <c:v>730</c:v>
                </c:pt>
                <c:pt idx="255">
                  <c:v>731</c:v>
                </c:pt>
                <c:pt idx="256">
                  <c:v>732</c:v>
                </c:pt>
                <c:pt idx="257">
                  <c:v>733</c:v>
                </c:pt>
                <c:pt idx="258">
                  <c:v>734</c:v>
                </c:pt>
                <c:pt idx="259">
                  <c:v>735</c:v>
                </c:pt>
                <c:pt idx="260">
                  <c:v>736</c:v>
                </c:pt>
                <c:pt idx="261">
                  <c:v>737</c:v>
                </c:pt>
                <c:pt idx="262">
                  <c:v>738</c:v>
                </c:pt>
                <c:pt idx="263">
                  <c:v>739</c:v>
                </c:pt>
                <c:pt idx="264">
                  <c:v>740</c:v>
                </c:pt>
                <c:pt idx="265">
                  <c:v>741</c:v>
                </c:pt>
                <c:pt idx="266">
                  <c:v>742</c:v>
                </c:pt>
                <c:pt idx="267">
                  <c:v>742</c:v>
                </c:pt>
                <c:pt idx="268">
                  <c:v>743</c:v>
                </c:pt>
                <c:pt idx="269">
                  <c:v>743</c:v>
                </c:pt>
                <c:pt idx="270">
                  <c:v>744</c:v>
                </c:pt>
                <c:pt idx="271">
                  <c:v>745</c:v>
                </c:pt>
                <c:pt idx="272">
                  <c:v>746</c:v>
                </c:pt>
                <c:pt idx="273">
                  <c:v>747</c:v>
                </c:pt>
              </c:numCache>
            </c:numRef>
          </c:cat>
          <c:val>
            <c:numRef>
              <c:f>'Room Data'!$R$2:$R$275</c:f>
              <c:numCache>
                <c:formatCode>0</c:formatCode>
                <c:ptCount val="274"/>
                <c:pt idx="0">
                  <c:v>0</c:v>
                </c:pt>
                <c:pt idx="1">
                  <c:v>23.414682746286427</c:v>
                </c:pt>
                <c:pt idx="2">
                  <c:v>0</c:v>
                </c:pt>
                <c:pt idx="3">
                  <c:v>21.956787405479915</c:v>
                </c:pt>
                <c:pt idx="4">
                  <c:v>0</c:v>
                </c:pt>
                <c:pt idx="5">
                  <c:v>22.354395225699871</c:v>
                </c:pt>
                <c:pt idx="6">
                  <c:v>19.792033717615695</c:v>
                </c:pt>
                <c:pt idx="7">
                  <c:v>21.029035824966677</c:v>
                </c:pt>
                <c:pt idx="8">
                  <c:v>21.382464998495529</c:v>
                </c:pt>
                <c:pt idx="9">
                  <c:v>22.531109812464297</c:v>
                </c:pt>
                <c:pt idx="10">
                  <c:v>17.848173263207013</c:v>
                </c:pt>
                <c:pt idx="11">
                  <c:v>18.996818077175782</c:v>
                </c:pt>
                <c:pt idx="12">
                  <c:v>19.306068604013525</c:v>
                </c:pt>
                <c:pt idx="13">
                  <c:v>9.1891585117501453</c:v>
                </c:pt>
                <c:pt idx="14">
                  <c:v>18.201602436735865</c:v>
                </c:pt>
                <c:pt idx="15">
                  <c:v>11.707341373143214</c:v>
                </c:pt>
                <c:pt idx="16">
                  <c:v>14.799846641520666</c:v>
                </c:pt>
                <c:pt idx="17">
                  <c:v>9.0124439249857193</c:v>
                </c:pt>
                <c:pt idx="18">
                  <c:v>11.75152001983432</c:v>
                </c:pt>
                <c:pt idx="19">
                  <c:v>9.7634809187345297</c:v>
                </c:pt>
                <c:pt idx="20">
                  <c:v>16.699528449238244</c:v>
                </c:pt>
                <c:pt idx="21">
                  <c:v>12.63509295365645</c:v>
                </c:pt>
                <c:pt idx="22">
                  <c:v>13.518665887478578</c:v>
                </c:pt>
                <c:pt idx="23">
                  <c:v>11.530626786378788</c:v>
                </c:pt>
                <c:pt idx="24">
                  <c:v>21.470822291877742</c:v>
                </c:pt>
                <c:pt idx="25">
                  <c:v>20.277998831217868</c:v>
                </c:pt>
                <c:pt idx="26">
                  <c:v>17.450565442987052</c:v>
                </c:pt>
                <c:pt idx="27">
                  <c:v>17.671458676442587</c:v>
                </c:pt>
                <c:pt idx="28">
                  <c:v>17.892351909898117</c:v>
                </c:pt>
                <c:pt idx="29">
                  <c:v>13.474487240787472</c:v>
                </c:pt>
                <c:pt idx="30">
                  <c:v>12.104949193363172</c:v>
                </c:pt>
                <c:pt idx="31">
                  <c:v>14.75566799482956</c:v>
                </c:pt>
                <c:pt idx="32">
                  <c:v>19.217711310631312</c:v>
                </c:pt>
                <c:pt idx="33">
                  <c:v>20.101284244453442</c:v>
                </c:pt>
                <c:pt idx="34">
                  <c:v>19.792033717615695</c:v>
                </c:pt>
                <c:pt idx="35">
                  <c:v>10.735411145938871</c:v>
                </c:pt>
                <c:pt idx="36">
                  <c:v>7.9521564043991635</c:v>
                </c:pt>
                <c:pt idx="37">
                  <c:v>12.325842426818705</c:v>
                </c:pt>
                <c:pt idx="38">
                  <c:v>11.309733552923255</c:v>
                </c:pt>
                <c:pt idx="39">
                  <c:v>23.10543221944868</c:v>
                </c:pt>
                <c:pt idx="40">
                  <c:v>24.033183799961918</c:v>
                </c:pt>
                <c:pt idx="41">
                  <c:v>23.723933273124171</c:v>
                </c:pt>
                <c:pt idx="42">
                  <c:v>24.828399440401835</c:v>
                </c:pt>
                <c:pt idx="43">
                  <c:v>24.121541093344131</c:v>
                </c:pt>
                <c:pt idx="44">
                  <c:v>27.081510421648264</c:v>
                </c:pt>
                <c:pt idx="45">
                  <c:v>23.900647859888597</c:v>
                </c:pt>
                <c:pt idx="46">
                  <c:v>24.784220793710727</c:v>
                </c:pt>
                <c:pt idx="47">
                  <c:v>26.728081248119413</c:v>
                </c:pt>
                <c:pt idx="48">
                  <c:v>21.824251465406594</c:v>
                </c:pt>
                <c:pt idx="49">
                  <c:v>27.479118241868221</c:v>
                </c:pt>
                <c:pt idx="50">
                  <c:v>22.177680638935446</c:v>
                </c:pt>
                <c:pt idx="51">
                  <c:v>19.040996723866886</c:v>
                </c:pt>
                <c:pt idx="52">
                  <c:v>20.322177477908973</c:v>
                </c:pt>
                <c:pt idx="53">
                  <c:v>19.394425897395738</c:v>
                </c:pt>
                <c:pt idx="54">
                  <c:v>14.402238821300708</c:v>
                </c:pt>
                <c:pt idx="55">
                  <c:v>18.289959730118078</c:v>
                </c:pt>
                <c:pt idx="56">
                  <c:v>19.526961837469059</c:v>
                </c:pt>
                <c:pt idx="57">
                  <c:v>20.277998831217868</c:v>
                </c:pt>
                <c:pt idx="58">
                  <c:v>17.98070920328033</c:v>
                </c:pt>
                <c:pt idx="59">
                  <c:v>20.587249358055612</c:v>
                </c:pt>
                <c:pt idx="60">
                  <c:v>20.587249358055612</c:v>
                </c:pt>
                <c:pt idx="61">
                  <c:v>22.39857387239098</c:v>
                </c:pt>
                <c:pt idx="62">
                  <c:v>21.161571765039998</c:v>
                </c:pt>
                <c:pt idx="63">
                  <c:v>21.426643645186637</c:v>
                </c:pt>
                <c:pt idx="64">
                  <c:v>23.812290566506384</c:v>
                </c:pt>
                <c:pt idx="65">
                  <c:v>25.049292673857366</c:v>
                </c:pt>
                <c:pt idx="66">
                  <c:v>18.466674316882504</c:v>
                </c:pt>
                <c:pt idx="67">
                  <c:v>17.583101383060374</c:v>
                </c:pt>
                <c:pt idx="68">
                  <c:v>19.703676424233485</c:v>
                </c:pt>
                <c:pt idx="69">
                  <c:v>19.438604544086846</c:v>
                </c:pt>
                <c:pt idx="70">
                  <c:v>19.040996723866886</c:v>
                </c:pt>
                <c:pt idx="71">
                  <c:v>17.362208149604839</c:v>
                </c:pt>
                <c:pt idx="72">
                  <c:v>18.113245143353652</c:v>
                </c:pt>
                <c:pt idx="73">
                  <c:v>17.008778976075988</c:v>
                </c:pt>
                <c:pt idx="74">
                  <c:v>18.069066496662543</c:v>
                </c:pt>
                <c:pt idx="75">
                  <c:v>9.2775158051323583</c:v>
                </c:pt>
                <c:pt idx="76">
                  <c:v>8.9682652782946128</c:v>
                </c:pt>
                <c:pt idx="77">
                  <c:v>12.900164833803087</c:v>
                </c:pt>
                <c:pt idx="78">
                  <c:v>9.2333371584412518</c:v>
                </c:pt>
                <c:pt idx="79">
                  <c:v>13.87209506100743</c:v>
                </c:pt>
                <c:pt idx="80">
                  <c:v>19.880391010997908</c:v>
                </c:pt>
                <c:pt idx="81">
                  <c:v>21.073214471657785</c:v>
                </c:pt>
                <c:pt idx="82">
                  <c:v>20.896499884893359</c:v>
                </c:pt>
                <c:pt idx="83">
                  <c:v>23.50304003966864</c:v>
                </c:pt>
                <c:pt idx="84">
                  <c:v>20.145462891144547</c:v>
                </c:pt>
                <c:pt idx="85">
                  <c:v>19.659497777542377</c:v>
                </c:pt>
                <c:pt idx="86">
                  <c:v>23.017074926066467</c:v>
                </c:pt>
                <c:pt idx="87">
                  <c:v>20.277998831217868</c:v>
                </c:pt>
                <c:pt idx="88">
                  <c:v>24.033183799961918</c:v>
                </c:pt>
                <c:pt idx="89">
                  <c:v>20.277998831217868</c:v>
                </c:pt>
                <c:pt idx="90">
                  <c:v>24.563327560255196</c:v>
                </c:pt>
                <c:pt idx="91">
                  <c:v>17.538922736369265</c:v>
                </c:pt>
                <c:pt idx="92">
                  <c:v>18.820103490411356</c:v>
                </c:pt>
                <c:pt idx="93">
                  <c:v>17.052957622767096</c:v>
                </c:pt>
                <c:pt idx="94">
                  <c:v>18.378317023500291</c:v>
                </c:pt>
                <c:pt idx="95">
                  <c:v>19.74785507092459</c:v>
                </c:pt>
                <c:pt idx="96">
                  <c:v>18.820103490411356</c:v>
                </c:pt>
                <c:pt idx="97">
                  <c:v>20.189641537835655</c:v>
                </c:pt>
                <c:pt idx="98">
                  <c:v>19.615319130851272</c:v>
                </c:pt>
                <c:pt idx="99">
                  <c:v>35.784703819796235</c:v>
                </c:pt>
                <c:pt idx="100">
                  <c:v>16.036848748871648</c:v>
                </c:pt>
                <c:pt idx="101">
                  <c:v>21.559179585259955</c:v>
                </c:pt>
                <c:pt idx="102">
                  <c:v>20.322177477908973</c:v>
                </c:pt>
                <c:pt idx="103">
                  <c:v>20.322177477908973</c:v>
                </c:pt>
                <c:pt idx="104">
                  <c:v>21.868430112097702</c:v>
                </c:pt>
                <c:pt idx="105">
                  <c:v>22.752003045919828</c:v>
                </c:pt>
                <c:pt idx="106">
                  <c:v>19.836212364306803</c:v>
                </c:pt>
                <c:pt idx="107">
                  <c:v>25.181828613930687</c:v>
                </c:pt>
                <c:pt idx="108">
                  <c:v>20.145462891144547</c:v>
                </c:pt>
                <c:pt idx="109">
                  <c:v>17.008778976075988</c:v>
                </c:pt>
                <c:pt idx="110">
                  <c:v>19.880391010997908</c:v>
                </c:pt>
                <c:pt idx="111">
                  <c:v>24.298255680108557</c:v>
                </c:pt>
                <c:pt idx="112">
                  <c:v>19.880391010997908</c:v>
                </c:pt>
                <c:pt idx="113">
                  <c:v>26.683902601428304</c:v>
                </c:pt>
                <c:pt idx="114">
                  <c:v>20.543070711364507</c:v>
                </c:pt>
                <c:pt idx="115">
                  <c:v>13.474487240787472</c:v>
                </c:pt>
                <c:pt idx="116">
                  <c:v>16.787885742620457</c:v>
                </c:pt>
                <c:pt idx="117">
                  <c:v>25.623615080841748</c:v>
                </c:pt>
                <c:pt idx="118">
                  <c:v>13.253594007331939</c:v>
                </c:pt>
                <c:pt idx="119">
                  <c:v>10.161088738954486</c:v>
                </c:pt>
                <c:pt idx="120">
                  <c:v>0</c:v>
                </c:pt>
                <c:pt idx="121">
                  <c:v>17.229672209531522</c:v>
                </c:pt>
                <c:pt idx="122">
                  <c:v>23.414682746286427</c:v>
                </c:pt>
                <c:pt idx="123">
                  <c:v>22.972896279375362</c:v>
                </c:pt>
                <c:pt idx="124">
                  <c:v>21.205750411731103</c:v>
                </c:pt>
                <c:pt idx="125">
                  <c:v>24.077362446653023</c:v>
                </c:pt>
                <c:pt idx="126">
                  <c:v>23.635575979741958</c:v>
                </c:pt>
                <c:pt idx="127">
                  <c:v>25.623615080841748</c:v>
                </c:pt>
                <c:pt idx="128">
                  <c:v>17.671458676442587</c:v>
                </c:pt>
                <c:pt idx="129">
                  <c:v>23.282146806213106</c:v>
                </c:pt>
                <c:pt idx="130">
                  <c:v>21.029035824966677</c:v>
                </c:pt>
                <c:pt idx="131">
                  <c:v>28.185976588925925</c:v>
                </c:pt>
                <c:pt idx="132">
                  <c:v>15.462526341887264</c:v>
                </c:pt>
                <c:pt idx="133">
                  <c:v>17.538922736369265</c:v>
                </c:pt>
                <c:pt idx="134">
                  <c:v>13.253594007331939</c:v>
                </c:pt>
                <c:pt idx="135">
                  <c:v>15.020739874976199</c:v>
                </c:pt>
                <c:pt idx="136">
                  <c:v>19.173532663940207</c:v>
                </c:pt>
                <c:pt idx="137">
                  <c:v>11.486448139687681</c:v>
                </c:pt>
                <c:pt idx="138">
                  <c:v>20.763963944820038</c:v>
                </c:pt>
                <c:pt idx="139">
                  <c:v>47.712938426394985</c:v>
                </c:pt>
                <c:pt idx="140">
                  <c:v>35.431274646267383</c:v>
                </c:pt>
                <c:pt idx="141">
                  <c:v>17.7598159698248</c:v>
                </c:pt>
                <c:pt idx="142">
                  <c:v>25.402721847386218</c:v>
                </c:pt>
                <c:pt idx="143">
                  <c:v>27.523296888559329</c:v>
                </c:pt>
                <c:pt idx="144">
                  <c:v>25.402721847386218</c:v>
                </c:pt>
                <c:pt idx="145">
                  <c:v>26.463009367972774</c:v>
                </c:pt>
                <c:pt idx="146">
                  <c:v>29.290442756203586</c:v>
                </c:pt>
                <c:pt idx="147">
                  <c:v>20.101284244453442</c:v>
                </c:pt>
                <c:pt idx="148">
                  <c:v>29.599693283041333</c:v>
                </c:pt>
                <c:pt idx="149">
                  <c:v>21.205750411731103</c:v>
                </c:pt>
                <c:pt idx="150">
                  <c:v>23.414682746286427</c:v>
                </c:pt>
                <c:pt idx="151">
                  <c:v>18.908460783793569</c:v>
                </c:pt>
                <c:pt idx="152">
                  <c:v>30.969231330465632</c:v>
                </c:pt>
                <c:pt idx="153">
                  <c:v>15.904312808798327</c:v>
                </c:pt>
                <c:pt idx="154">
                  <c:v>21.205750411731103</c:v>
                </c:pt>
                <c:pt idx="155">
                  <c:v>22.089323345553233</c:v>
                </c:pt>
                <c:pt idx="156">
                  <c:v>10.956304379394403</c:v>
                </c:pt>
                <c:pt idx="157">
                  <c:v>14.490596114682921</c:v>
                </c:pt>
                <c:pt idx="158">
                  <c:v>30.704159450318993</c:v>
                </c:pt>
                <c:pt idx="159">
                  <c:v>25.049292673857366</c:v>
                </c:pt>
                <c:pt idx="160">
                  <c:v>14.75566799482956</c:v>
                </c:pt>
                <c:pt idx="161">
                  <c:v>16.346099275709392</c:v>
                </c:pt>
                <c:pt idx="162">
                  <c:v>0</c:v>
                </c:pt>
                <c:pt idx="163">
                  <c:v>24.519148913564088</c:v>
                </c:pt>
                <c:pt idx="164">
                  <c:v>33.575771485240914</c:v>
                </c:pt>
                <c:pt idx="165">
                  <c:v>15.639240928651688</c:v>
                </c:pt>
                <c:pt idx="166">
                  <c:v>24.298255680108557</c:v>
                </c:pt>
                <c:pt idx="167">
                  <c:v>26.065401547752813</c:v>
                </c:pt>
                <c:pt idx="168">
                  <c:v>18.113245143353652</c:v>
                </c:pt>
                <c:pt idx="169">
                  <c:v>28.274333882308138</c:v>
                </c:pt>
                <c:pt idx="170">
                  <c:v>29.157906816130268</c:v>
                </c:pt>
                <c:pt idx="171">
                  <c:v>25.181828613930687</c:v>
                </c:pt>
                <c:pt idx="172">
                  <c:v>23.50304003966864</c:v>
                </c:pt>
                <c:pt idx="173">
                  <c:v>25.2701859073129</c:v>
                </c:pt>
                <c:pt idx="174">
                  <c:v>28.716120349219203</c:v>
                </c:pt>
                <c:pt idx="175">
                  <c:v>15.683419575342795</c:v>
                </c:pt>
                <c:pt idx="176">
                  <c:v>13.253594007331939</c:v>
                </c:pt>
                <c:pt idx="177">
                  <c:v>12.9885221271853</c:v>
                </c:pt>
                <c:pt idx="178">
                  <c:v>22.089323345553233</c:v>
                </c:pt>
                <c:pt idx="179">
                  <c:v>16.787885742620457</c:v>
                </c:pt>
                <c:pt idx="180">
                  <c:v>13.518665887478578</c:v>
                </c:pt>
                <c:pt idx="181">
                  <c:v>25.888686960988387</c:v>
                </c:pt>
                <c:pt idx="182">
                  <c:v>13.253594007331939</c:v>
                </c:pt>
                <c:pt idx="183">
                  <c:v>15.771776868725008</c:v>
                </c:pt>
                <c:pt idx="184">
                  <c:v>34.1500938922253</c:v>
                </c:pt>
                <c:pt idx="185">
                  <c:v>41.704642476404501</c:v>
                </c:pt>
                <c:pt idx="186">
                  <c:v>25.181828613930687</c:v>
                </c:pt>
                <c:pt idx="187">
                  <c:v>26.109580194443922</c:v>
                </c:pt>
                <c:pt idx="188">
                  <c:v>35.342917352885173</c:v>
                </c:pt>
                <c:pt idx="189">
                  <c:v>28.760298995910308</c:v>
                </c:pt>
                <c:pt idx="190">
                  <c:v>28.362691175690351</c:v>
                </c:pt>
                <c:pt idx="191">
                  <c:v>25.623615080841748</c:v>
                </c:pt>
                <c:pt idx="192">
                  <c:v>29.378800049585799</c:v>
                </c:pt>
                <c:pt idx="193">
                  <c:v>31.411017797376697</c:v>
                </c:pt>
                <c:pt idx="194">
                  <c:v>25.226007260621792</c:v>
                </c:pt>
                <c:pt idx="195">
                  <c:v>19.615319130851272</c:v>
                </c:pt>
                <c:pt idx="196">
                  <c:v>16.920421682693778</c:v>
                </c:pt>
                <c:pt idx="197">
                  <c:v>29.157906816130268</c:v>
                </c:pt>
                <c:pt idx="198">
                  <c:v>22.972896279375362</c:v>
                </c:pt>
                <c:pt idx="199">
                  <c:v>27.479118241868221</c:v>
                </c:pt>
                <c:pt idx="200">
                  <c:v>21.161571765039998</c:v>
                </c:pt>
                <c:pt idx="201">
                  <c:v>33.66412877862313</c:v>
                </c:pt>
                <c:pt idx="202">
                  <c:v>17.318029502913735</c:v>
                </c:pt>
                <c:pt idx="203">
                  <c:v>20.675606651437825</c:v>
                </c:pt>
                <c:pt idx="204">
                  <c:v>29.908943809879077</c:v>
                </c:pt>
                <c:pt idx="205">
                  <c:v>29.378800049585799</c:v>
                </c:pt>
                <c:pt idx="206">
                  <c:v>32.86891313818321</c:v>
                </c:pt>
                <c:pt idx="207">
                  <c:v>27.700011475323755</c:v>
                </c:pt>
                <c:pt idx="208">
                  <c:v>25.181828613930687</c:v>
                </c:pt>
                <c:pt idx="209">
                  <c:v>22.133501992244341</c:v>
                </c:pt>
                <c:pt idx="210">
                  <c:v>27.479118241868221</c:v>
                </c:pt>
                <c:pt idx="211">
                  <c:v>27.081510421648264</c:v>
                </c:pt>
                <c:pt idx="212">
                  <c:v>37.772742920896029</c:v>
                </c:pt>
                <c:pt idx="213">
                  <c:v>25.314364554004005</c:v>
                </c:pt>
                <c:pt idx="214">
                  <c:v>28.495227115763669</c:v>
                </c:pt>
                <c:pt idx="215">
                  <c:v>28.848656289292521</c:v>
                </c:pt>
                <c:pt idx="216">
                  <c:v>28.937013582674734</c:v>
                </c:pt>
                <c:pt idx="217">
                  <c:v>26.728081248119413</c:v>
                </c:pt>
                <c:pt idx="218">
                  <c:v>17.848173263207013</c:v>
                </c:pt>
                <c:pt idx="219">
                  <c:v>22.61946710584651</c:v>
                </c:pt>
                <c:pt idx="220">
                  <c:v>49.082476473819284</c:v>
                </c:pt>
                <c:pt idx="221">
                  <c:v>30.041479749952398</c:v>
                </c:pt>
                <c:pt idx="222">
                  <c:v>25.226007260621792</c:v>
                </c:pt>
                <c:pt idx="223">
                  <c:v>11.221376259541042</c:v>
                </c:pt>
                <c:pt idx="224">
                  <c:v>13.783737767625217</c:v>
                </c:pt>
                <c:pt idx="225">
                  <c:v>23.061253572757575</c:v>
                </c:pt>
                <c:pt idx="226">
                  <c:v>17.406386796295948</c:v>
                </c:pt>
                <c:pt idx="227">
                  <c:v>37.949457507660455</c:v>
                </c:pt>
                <c:pt idx="228">
                  <c:v>20.940678531584464</c:v>
                </c:pt>
                <c:pt idx="229">
                  <c:v>72.850588393634567</c:v>
                </c:pt>
                <c:pt idx="230">
                  <c:v>57.167168818291763</c:v>
                </c:pt>
                <c:pt idx="231">
                  <c:v>33.575771485240914</c:v>
                </c:pt>
                <c:pt idx="232">
                  <c:v>32.117876144434398</c:v>
                </c:pt>
                <c:pt idx="233">
                  <c:v>34.812773592591896</c:v>
                </c:pt>
                <c:pt idx="234">
                  <c:v>33.487414191858704</c:v>
                </c:pt>
                <c:pt idx="235">
                  <c:v>36.712455400309473</c:v>
                </c:pt>
                <c:pt idx="236">
                  <c:v>31.013409977156741</c:v>
                </c:pt>
                <c:pt idx="237">
                  <c:v>37.33095645398496</c:v>
                </c:pt>
                <c:pt idx="238">
                  <c:v>36.668276753618365</c:v>
                </c:pt>
                <c:pt idx="239">
                  <c:v>46.475936319044003</c:v>
                </c:pt>
                <c:pt idx="240">
                  <c:v>33.929200658769766</c:v>
                </c:pt>
                <c:pt idx="241">
                  <c:v>29.99730110326129</c:v>
                </c:pt>
                <c:pt idx="242">
                  <c:v>20.984857178275572</c:v>
                </c:pt>
                <c:pt idx="243">
                  <c:v>23.812290566506384</c:v>
                </c:pt>
                <c:pt idx="244">
                  <c:v>28.760298995910308</c:v>
                </c:pt>
                <c:pt idx="245">
                  <c:v>18.334138376809182</c:v>
                </c:pt>
                <c:pt idx="246">
                  <c:v>24.916756733784048</c:v>
                </c:pt>
                <c:pt idx="247">
                  <c:v>12.149127840054279</c:v>
                </c:pt>
                <c:pt idx="248">
                  <c:v>11.309733552923255</c:v>
                </c:pt>
                <c:pt idx="249">
                  <c:v>14.137166941154069</c:v>
                </c:pt>
                <c:pt idx="250">
                  <c:v>12.060770546672066</c:v>
                </c:pt>
                <c:pt idx="251">
                  <c:v>30.880874037083419</c:v>
                </c:pt>
                <c:pt idx="252">
                  <c:v>40.821069542582372</c:v>
                </c:pt>
                <c:pt idx="253">
                  <c:v>31.896982910978867</c:v>
                </c:pt>
                <c:pt idx="254">
                  <c:v>63.396358001737781</c:v>
                </c:pt>
                <c:pt idx="255">
                  <c:v>41.6604638297134</c:v>
                </c:pt>
                <c:pt idx="256">
                  <c:v>43.0300018771377</c:v>
                </c:pt>
                <c:pt idx="257">
                  <c:v>30.041479749952398</c:v>
                </c:pt>
                <c:pt idx="258">
                  <c:v>31.852804264287762</c:v>
                </c:pt>
                <c:pt idx="259">
                  <c:v>34.856952239283004</c:v>
                </c:pt>
                <c:pt idx="260">
                  <c:v>42.411500823462205</c:v>
                </c:pt>
                <c:pt idx="261">
                  <c:v>38.877209088173693</c:v>
                </c:pt>
                <c:pt idx="262">
                  <c:v>36.049775699942877</c:v>
                </c:pt>
                <c:pt idx="263">
                  <c:v>37.021705927147217</c:v>
                </c:pt>
                <c:pt idx="264">
                  <c:v>38.523779914644841</c:v>
                </c:pt>
                <c:pt idx="265">
                  <c:v>36.933348633765007</c:v>
                </c:pt>
                <c:pt idx="266">
                  <c:v>63.308000708355564</c:v>
                </c:pt>
                <c:pt idx="267">
                  <c:v>60.613103260198073</c:v>
                </c:pt>
                <c:pt idx="268">
                  <c:v>12.811807540420874</c:v>
                </c:pt>
                <c:pt idx="269">
                  <c:v>11.442269492996575</c:v>
                </c:pt>
                <c:pt idx="270">
                  <c:v>25.005114027166261</c:v>
                </c:pt>
                <c:pt idx="271">
                  <c:v>18.996818077175782</c:v>
                </c:pt>
                <c:pt idx="272">
                  <c:v>23.149610866139788</c:v>
                </c:pt>
                <c:pt idx="273">
                  <c:v>24.342434326799662</c:v>
                </c:pt>
              </c:numCache>
            </c:numRef>
          </c:val>
          <c:smooth val="0"/>
          <c:extLst>
            <c:ext xmlns:c16="http://schemas.microsoft.com/office/drawing/2014/chart" uri="{C3380CC4-5D6E-409C-BE32-E72D297353CC}">
              <c16:uniqueId val="{00000001-5B90-2C43-A5CA-3F2F3B085EC7}"/>
            </c:ext>
          </c:extLst>
        </c:ser>
        <c:dLbls>
          <c:showLegendKey val="0"/>
          <c:showVal val="0"/>
          <c:showCatName val="0"/>
          <c:showSerName val="0"/>
          <c:showPercent val="0"/>
          <c:showBubbleSize val="0"/>
        </c:dLbls>
        <c:marker val="1"/>
        <c:smooth val="0"/>
        <c:axId val="1157394656"/>
        <c:axId val="1157396304"/>
      </c:lineChart>
      <c:catAx>
        <c:axId val="1157394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Room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396304"/>
        <c:crosses val="autoZero"/>
        <c:auto val="1"/>
        <c:lblAlgn val="ctr"/>
        <c:lblOffset val="100"/>
        <c:noMultiLvlLbl val="0"/>
      </c:catAx>
      <c:valAx>
        <c:axId val="115739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CFM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394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D72D5B7-72ED-5247-9FE9-7035A5142450}">
  <sheetPr/>
  <sheetViews>
    <sheetView zoomScale="109" workbookViewId="0" zoomToFit="1"/>
  </sheetViews>
  <pageMargins left="0.7" right="0.7" top="0.75" bottom="0.75" header="0.3" footer="0.3"/>
  <pageSetup orientation="landscape"/>
  <headerFooter>
    <oddFooter>&amp;L&amp;"Calibri,Regular"&amp;K000000&amp;F : &amp;A&amp;R&amp;"Calibri,Regular"&amp;K000000&amp;D &amp;T</oddFooter>
  </headerFooter>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BE16E10-7C30-714B-B553-DAD8D3749856}">
  <sheetPr/>
  <sheetViews>
    <sheetView zoomScale="109" workbookViewId="0" zoomToFit="1"/>
  </sheetViews>
  <pageMargins left="0.7" right="0.7" top="0.75" bottom="0.75" header="0.3" footer="0.3"/>
  <pageSetup orientation="landscape"/>
  <headerFooter>
    <oddFooter>&amp;L&amp;"Calibri,Regular"&amp;K000000&amp;F : &amp;A&amp;R&amp;"Calibri,Regular"&amp;K000000&amp;D &amp;T</oddFooter>
  </headerFooter>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absoluteAnchor>
    <xdr:pos x="0" y="0"/>
    <xdr:ext cx="8677362" cy="6300482"/>
    <xdr:graphicFrame macro="">
      <xdr:nvGraphicFramePr>
        <xdr:cNvPr id="2" name="Chart 1">
          <a:extLst>
            <a:ext uri="{FF2B5EF4-FFF2-40B4-BE49-F238E27FC236}">
              <a16:creationId xmlns:a16="http://schemas.microsoft.com/office/drawing/2014/main" id="{DB591A50-EFD4-8A4D-ACC6-7E79E1F53A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77362" cy="6300482"/>
    <xdr:graphicFrame macro="">
      <xdr:nvGraphicFramePr>
        <xdr:cNvPr id="2" name="Chart 1">
          <a:extLst>
            <a:ext uri="{FF2B5EF4-FFF2-40B4-BE49-F238E27FC236}">
              <a16:creationId xmlns:a16="http://schemas.microsoft.com/office/drawing/2014/main" id="{791075E2-9EE4-7644-8F55-BADF7939037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152400</xdr:colOff>
      <xdr:row>33</xdr:row>
      <xdr:rowOff>0</xdr:rowOff>
    </xdr:to>
    <xdr:pic>
      <xdr:nvPicPr>
        <xdr:cNvPr id="3" name="Picture 2">
          <a:extLst>
            <a:ext uri="{FF2B5EF4-FFF2-40B4-BE49-F238E27FC236}">
              <a16:creationId xmlns:a16="http://schemas.microsoft.com/office/drawing/2014/main" id="{1A7CD2E6-CBD6-4A43-9DE3-69EFF13516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058400" cy="6705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var/folders/rl/96k18wgx11v8lqqrr2bspqf80000gn/T/com.microsoft.Outlook/Outlook%20Temp/20210709%20Barnhart%20rooftop%20exhaust%20fans%5b22%5d.xlsx%5d.xlsx%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e" refreshedDate="44321.665369097223" createdVersion="7" refreshedVersion="7" minRefreshableVersion="3" recordCount="1003" xr:uid="{4F2A528B-EBFD-A747-B28E-9C2EE7B524B5}">
  <cacheSource type="worksheet">
    <worksheetSource ref="A3:I1006" sheet=".xlsx].xlsx].xlsx].xlsx]Barnhart_79.pdf" r:id="rId2"/>
  </cacheSource>
  <cacheFields count="9">
    <cacheField name="RM." numFmtId="1">
      <sharedItems containsSemiMixedTypes="0" containsString="0" containsNumber="1" containsInteger="1" minValue="1" maxValue="853" count="362">
        <n v="1"/>
        <n v="3"/>
        <n v="10"/>
        <n v="20"/>
        <n v="21"/>
        <n v="22"/>
        <n v="23"/>
        <n v="24"/>
        <n v="25"/>
        <n v="26"/>
        <n v="28"/>
        <n v="29"/>
        <n v="30"/>
        <n v="32"/>
        <n v="40"/>
        <n v="41"/>
        <n v="42"/>
        <n v="43"/>
        <n v="44"/>
        <n v="45"/>
        <n v="46"/>
        <n v="47"/>
        <n v="51"/>
        <n v="53"/>
        <n v="101"/>
        <n v="102"/>
        <n v="103"/>
        <n v="105"/>
        <n v="106"/>
        <n v="107"/>
        <n v="108"/>
        <n v="109"/>
        <n v="110"/>
        <n v="111"/>
        <n v="112"/>
        <n v="113"/>
        <n v="114"/>
        <n v="115"/>
        <n v="116"/>
        <n v="117"/>
        <n v="118"/>
        <n v="119"/>
        <n v="120"/>
        <n v="121"/>
        <n v="122"/>
        <n v="123"/>
        <n v="128"/>
        <n v="129"/>
        <n v="130"/>
        <n v="131"/>
        <n v="132"/>
        <n v="133"/>
        <n v="134"/>
        <n v="135"/>
        <n v="136"/>
        <n v="146"/>
        <n v="151"/>
        <n v="153"/>
        <n v="201"/>
        <n v="202"/>
        <n v="203"/>
        <n v="204"/>
        <n v="205"/>
        <n v="206"/>
        <n v="207"/>
        <n v="208"/>
        <n v="209"/>
        <n v="210"/>
        <n v="211"/>
        <n v="212"/>
        <n v="213"/>
        <n v="214"/>
        <n v="215"/>
        <n v="216"/>
        <n v="217"/>
        <n v="218"/>
        <n v="219"/>
        <n v="220"/>
        <n v="221"/>
        <n v="222"/>
        <n v="223"/>
        <n v="225"/>
        <n v="227"/>
        <n v="228"/>
        <n v="229"/>
        <n v="230"/>
        <n v="231"/>
        <n v="232"/>
        <n v="233"/>
        <n v="234"/>
        <n v="235"/>
        <n v="236"/>
        <n v="237"/>
        <n v="238"/>
        <n v="239"/>
        <n v="240"/>
        <n v="241"/>
        <n v="242"/>
        <n v="243"/>
        <n v="244"/>
        <n v="245"/>
        <n v="246"/>
        <n v="247"/>
        <n v="248"/>
        <n v="249"/>
        <n v="251"/>
        <n v="253"/>
        <n v="301"/>
        <n v="302"/>
        <n v="303"/>
        <n v="304"/>
        <n v="305"/>
        <n v="306"/>
        <n v="307"/>
        <n v="308"/>
        <n v="309"/>
        <n v="310"/>
        <n v="311"/>
        <n v="312"/>
        <n v="313"/>
        <n v="314"/>
        <n v="315"/>
        <n v="316"/>
        <n v="317"/>
        <n v="318"/>
        <n v="319"/>
        <n v="320"/>
        <n v="321"/>
        <n v="322"/>
        <n v="323"/>
        <n v="325"/>
        <n v="327"/>
        <n v="328"/>
        <n v="329"/>
        <n v="330"/>
        <n v="331"/>
        <n v="332"/>
        <n v="333"/>
        <n v="334"/>
        <n v="335"/>
        <n v="336"/>
        <n v="337"/>
        <n v="338"/>
        <n v="339"/>
        <n v="340"/>
        <n v="341"/>
        <n v="342"/>
        <n v="343"/>
        <n v="344"/>
        <n v="345"/>
        <n v="346"/>
        <n v="347"/>
        <n v="348"/>
        <n v="349"/>
        <n v="351"/>
        <n v="353"/>
        <n v="401"/>
        <n v="402"/>
        <n v="403"/>
        <n v="404"/>
        <n v="405"/>
        <n v="406"/>
        <n v="407"/>
        <n v="408"/>
        <n v="409"/>
        <n v="410"/>
        <n v="411"/>
        <n v="412"/>
        <n v="413"/>
        <n v="414"/>
        <n v="415"/>
        <n v="416"/>
        <n v="417"/>
        <n v="418"/>
        <n v="419"/>
        <n v="420"/>
        <n v="421"/>
        <n v="422"/>
        <n v="423"/>
        <n v="424"/>
        <n v="425"/>
        <n v="427"/>
        <n v="428"/>
        <n v="429"/>
        <n v="430"/>
        <n v="431"/>
        <n v="432"/>
        <n v="433"/>
        <n v="434"/>
        <n v="435"/>
        <n v="436"/>
        <n v="437"/>
        <n v="438"/>
        <n v="439"/>
        <n v="440"/>
        <n v="441"/>
        <n v="442"/>
        <n v="443"/>
        <n v="444"/>
        <n v="445"/>
        <n v="446"/>
        <n v="447"/>
        <n v="448"/>
        <n v="449"/>
        <n v="451"/>
        <n v="453"/>
        <n v="501"/>
        <n v="502"/>
        <n v="503"/>
        <n v="504"/>
        <n v="505"/>
        <n v="506"/>
        <n v="507"/>
        <n v="508"/>
        <n v="509"/>
        <n v="510"/>
        <n v="511"/>
        <n v="512"/>
        <n v="513"/>
        <n v="514"/>
        <n v="515"/>
        <n v="516"/>
        <n v="517"/>
        <n v="518"/>
        <n v="519"/>
        <n v="520"/>
        <n v="521"/>
        <n v="522"/>
        <n v="523"/>
        <n v="524"/>
        <n v="525"/>
        <n v="527"/>
        <n v="528"/>
        <n v="529"/>
        <n v="530"/>
        <n v="531"/>
        <n v="532"/>
        <n v="533"/>
        <n v="534"/>
        <n v="535"/>
        <n v="536"/>
        <n v="537"/>
        <n v="538"/>
        <n v="539"/>
        <n v="540"/>
        <n v="541"/>
        <n v="542"/>
        <n v="543"/>
        <n v="544"/>
        <n v="545"/>
        <n v="546"/>
        <n v="547"/>
        <n v="548"/>
        <n v="549"/>
        <n v="551"/>
        <n v="553"/>
        <n v="601"/>
        <n v="602"/>
        <n v="603"/>
        <n v="604"/>
        <n v="605"/>
        <n v="606"/>
        <n v="607"/>
        <n v="608"/>
        <n v="609"/>
        <n v="610"/>
        <n v="611"/>
        <n v="612"/>
        <n v="613"/>
        <n v="614"/>
        <n v="615"/>
        <n v="616"/>
        <n v="617"/>
        <n v="618"/>
        <n v="619"/>
        <n v="620"/>
        <n v="621"/>
        <n v="622"/>
        <n v="623"/>
        <n v="624"/>
        <n v="625"/>
        <n v="627"/>
        <n v="628"/>
        <n v="629"/>
        <n v="630"/>
        <n v="631"/>
        <n v="632"/>
        <n v="633"/>
        <n v="634"/>
        <n v="635"/>
        <n v="636"/>
        <n v="637"/>
        <n v="638"/>
        <n v="639"/>
        <n v="640"/>
        <n v="641"/>
        <n v="642"/>
        <n v="643"/>
        <n v="644"/>
        <n v="645"/>
        <n v="646"/>
        <n v="647"/>
        <n v="648"/>
        <n v="649"/>
        <n v="651"/>
        <n v="653"/>
        <n v="701"/>
        <n v="702"/>
        <n v="703"/>
        <n v="704"/>
        <n v="705"/>
        <n v="706"/>
        <n v="707"/>
        <n v="708"/>
        <n v="709"/>
        <n v="710"/>
        <n v="711"/>
        <n v="712"/>
        <n v="713"/>
        <n v="714"/>
        <n v="715"/>
        <n v="716"/>
        <n v="717"/>
        <n v="718"/>
        <n v="719"/>
        <n v="720"/>
        <n v="721"/>
        <n v="722"/>
        <n v="723"/>
        <n v="724"/>
        <n v="725"/>
        <n v="727"/>
        <n v="728"/>
        <n v="729"/>
        <n v="730"/>
        <n v="731"/>
        <n v="732"/>
        <n v="733"/>
        <n v="734"/>
        <n v="735"/>
        <n v="736"/>
        <n v="737"/>
        <n v="738"/>
        <n v="739"/>
        <n v="740"/>
        <n v="741"/>
        <n v="742"/>
        <n v="743"/>
        <n v="744"/>
        <n v="745"/>
        <n v="746"/>
        <n v="747"/>
        <n v="748"/>
        <n v="749"/>
        <n v="751"/>
        <n v="753"/>
        <n v="801"/>
        <n v="803"/>
        <n v="824"/>
        <n v="827"/>
        <n v="851"/>
        <n v="853"/>
      </sharedItems>
    </cacheField>
    <cacheField name="USAGE" numFmtId="0">
      <sharedItems/>
    </cacheField>
    <cacheField name="L" numFmtId="2">
      <sharedItems containsSemiMixedTypes="0" containsString="0" containsNumber="1" minValue="2.17" maxValue="120.35"/>
    </cacheField>
    <cacheField name="W" numFmtId="2">
      <sharedItems containsSemiMixedTypes="0" containsString="0" containsNumber="1" minValue="1.42" maxValue="41.58"/>
    </cacheField>
    <cacheField name="H" numFmtId="0">
      <sharedItems containsString="0" containsBlank="1" containsNumber="1" minValue="6.75" maxValue="20"/>
    </cacheField>
    <cacheField name="SQ.FT." numFmtId="0">
      <sharedItems containsSemiMixedTypes="0" containsString="0" containsNumber="1" containsInteger="1" minValue="4" maxValue="1400" count="113">
        <n v="110"/>
        <n v="21"/>
        <n v="431"/>
        <n v="199"/>
        <n v="138"/>
        <n v="722"/>
        <n v="10"/>
        <n v="906"/>
        <n v="35"/>
        <n v="710"/>
        <n v="163"/>
        <n v="42"/>
        <n v="170"/>
        <n v="14"/>
        <n v="295"/>
        <n v="171"/>
        <n v="65"/>
        <n v="15"/>
        <n v="315"/>
        <n v="233"/>
        <n v="574"/>
        <n v="109"/>
        <n v="893"/>
        <n v="129"/>
        <n v="71"/>
        <n v="320"/>
        <n v="78"/>
        <n v="266"/>
        <n v="103"/>
        <n v="53"/>
        <n v="26"/>
        <n v="185"/>
        <n v="130"/>
        <n v="54"/>
        <n v="1400"/>
        <n v="828"/>
        <n v="93"/>
        <n v="48"/>
        <n v="140"/>
        <n v="115"/>
        <n v="116"/>
        <n v="33"/>
        <n v="59"/>
        <n v="264"/>
        <n v="478"/>
        <n v="8"/>
        <n v="31"/>
        <n v="164"/>
        <n v="27"/>
        <n v="191"/>
        <n v="197"/>
        <n v="16"/>
        <n v="73"/>
        <n v="241"/>
        <n v="44"/>
        <n v="62"/>
        <n v="57"/>
        <n v="58"/>
        <n v="1163"/>
        <n v="228"/>
        <n v="9"/>
        <n v="68"/>
        <n v="105"/>
        <n v="64"/>
        <n v="18"/>
        <n v="96"/>
        <n v="49"/>
        <n v="100"/>
        <n v="1355"/>
        <n v="245"/>
        <n v="83"/>
        <n v="131"/>
        <n v="13"/>
        <n v="861"/>
        <n v="141"/>
        <n v="40"/>
        <n v="36"/>
        <n v="43"/>
        <n v="279"/>
        <n v="24"/>
        <n v="95"/>
        <n v="29"/>
        <n v="135"/>
        <n v="955"/>
        <n v="175"/>
        <n v="4"/>
        <n v="32"/>
        <n v="248"/>
        <n v="97"/>
        <n v="123"/>
        <n v="72"/>
        <n v="347"/>
        <n v="22"/>
        <n v="244"/>
        <n v="144"/>
        <n v="126"/>
        <n v="249"/>
        <n v="17"/>
        <n v="61"/>
        <n v="692"/>
        <n v="222"/>
        <n v="132"/>
        <n v="808"/>
        <n v="39"/>
        <n v="840"/>
        <n v="183"/>
        <n v="119"/>
        <n v="143"/>
        <n v="38"/>
        <n v="37"/>
        <n v="179"/>
        <n v="146"/>
        <n v="265"/>
      </sharedItems>
    </cacheField>
    <cacheField name="A" numFmtId="0">
      <sharedItems containsSemiMixedTypes="0" containsString="0" containsNumber="1" minValue="3.5154000000000001" maxValue="2551.5554999999999"/>
    </cacheField>
    <cacheField name="Volume" numFmtId="0">
      <sharedItems containsSemiMixedTypes="0" containsString="0" containsNumber="1" minValue="0" maxValue="28000" count="134">
        <n v="1100"/>
        <n v="210"/>
        <n v="4452.2300000000005"/>
        <n v="2055.67"/>
        <n v="1080.54"/>
        <n v="12996"/>
        <n v="180"/>
        <n v="16308"/>
        <n v="274.05"/>
        <n v="5680"/>
        <n v="1630"/>
        <n v="433.86"/>
        <n v="1360"/>
        <n v="112"/>
        <n v="2336.4"/>
        <n v="1368"/>
        <n v="520"/>
        <n v="120"/>
        <n v="2781.45"/>
        <n v="1824.39"/>
        <n v="5068.42"/>
        <n v="962.47"/>
        <n v="9224.69"/>
        <n v="903"/>
        <n v="497"/>
        <n v="2825.6"/>
        <n v="688.74"/>
        <n v="2128"/>
        <n v="909.49"/>
        <n v="168"/>
        <n v="424"/>
        <n v="208"/>
        <n v="1480"/>
        <n v="1040"/>
        <n v="432"/>
        <n v="28000"/>
        <n v="16560"/>
        <n v="930"/>
        <n v="336"/>
        <n v="2800"/>
        <n v="1150"/>
        <n v="1073"/>
        <n v="1202.5"/>
        <n v="225.39000000000001"/>
        <n v="472"/>
        <n v="1032"/>
        <n v="2442"/>
        <n v="4421.5"/>
        <n v="62.64"/>
        <n v="286.75"/>
        <n v="1517"/>
        <n v="184.41"/>
        <n v="1572.5"/>
        <n v="240.5"/>
        <n v="242.73"/>
        <n v="1495.53"/>
        <n v="1822.25"/>
        <n v="148"/>
        <n v="388.5"/>
        <n v="492.75"/>
        <n v="1887.03"/>
        <n v="352"/>
        <n v="573.5"/>
        <n v="527.25"/>
        <n v="454.14"/>
        <n v="249.75"/>
        <n v="10757.75"/>
        <n v="1824"/>
        <n v="617.76"/>
        <n v="467.28"/>
        <n v="70.47"/>
        <n v="532.44000000000005"/>
        <n v="822.15"/>
        <n v="117.45"/>
        <n v="501.12"/>
        <n v="140.94"/>
        <n v="751.68000000000006"/>
        <n v="383.67"/>
        <n v="783"/>
        <n v="10609.65"/>
        <n v="1918.35"/>
        <n v="830"/>
        <n v="1048"/>
        <n v="101.79"/>
        <n v="6741.63"/>
        <n v="1104.03"/>
        <n v="313.2"/>
        <n v="281.88"/>
        <n v="1096.2"/>
        <n v="336.69"/>
        <n v="2184.5700000000002"/>
        <n v="163.92000000000002"/>
        <n v="760"/>
        <n v="227.07"/>
        <n v="1057.05"/>
        <n v="88.79"/>
        <n v="8833.75"/>
        <n v="1370.25"/>
        <n v="37"/>
        <n v="109.62"/>
        <n v="250.56"/>
        <n v="1941.84"/>
        <n v="759.51"/>
        <n v="963.09"/>
        <n v="563.76"/>
        <n v="2717.01"/>
        <n v="150.26"/>
        <n v="258.39"/>
        <n v="1910.52"/>
        <n v="54.64"/>
        <n v="1127.52"/>
        <n v="986.58"/>
        <n v="1949.67"/>
        <n v="133.11000000000001"/>
        <n v="477.63"/>
        <n v="5418.36"/>
        <n v="1738.26"/>
        <n v="122.94"/>
        <n v="328.86"/>
        <n v="1056"/>
        <n v="7474"/>
        <n v="305.37"/>
        <n v="6577.2"/>
        <n v="1432.89"/>
        <n v="211.41"/>
        <n v="952"/>
        <n v="1144"/>
        <n v="0"/>
        <n v="289.70999999999998"/>
        <n v="1432"/>
        <n v="1245.3799999999999"/>
        <n v="2165.0500000000002"/>
        <n v="888.8"/>
        <n v="961.52"/>
      </sharedItems>
    </cacheField>
    <cacheField name="Mod room" numFmtId="1">
      <sharedItems containsMixedTypes="1" containsNumber="1" containsInteger="1" minValue="1" maxValue="853" count="389">
        <n v="1"/>
        <n v="3"/>
        <n v="10"/>
        <s v="20 Hall"/>
        <n v="20"/>
        <n v="21"/>
        <n v="22"/>
        <n v="23"/>
        <n v="24"/>
        <n v="25"/>
        <n v="26"/>
        <n v="28"/>
        <n v="29"/>
        <n v="30"/>
        <s v="30 Hall"/>
        <n v="32"/>
        <s v="40 Hall"/>
        <n v="40"/>
        <n v="41"/>
        <n v="42"/>
        <n v="43"/>
        <n v="44"/>
        <n v="45"/>
        <n v="46"/>
        <s v="46 Hall"/>
        <n v="47"/>
        <n v="51"/>
        <n v="53"/>
        <n v="101"/>
        <s v="101 Hall"/>
        <n v="102"/>
        <s v="102 Hall"/>
        <n v="103"/>
        <n v="105"/>
        <n v="106"/>
        <n v="107"/>
        <n v="108"/>
        <s v="108 Hall"/>
        <n v="109"/>
        <n v="110"/>
        <n v="111"/>
        <n v="112"/>
        <n v="113"/>
        <n v="114"/>
        <n v="115"/>
        <n v="116"/>
        <n v="117"/>
        <n v="118"/>
        <n v="119"/>
        <n v="120"/>
        <n v="121"/>
        <n v="122"/>
        <n v="123"/>
        <n v="128"/>
        <n v="129"/>
        <n v="130"/>
        <s v="131 Hall"/>
        <n v="131"/>
        <n v="132"/>
        <n v="133"/>
        <s v="134 Hall"/>
        <n v="134"/>
        <n v="135"/>
        <n v="136"/>
        <n v="146"/>
        <n v="151"/>
        <n v="153"/>
        <n v="201"/>
        <n v="202"/>
        <s v="202 Hall"/>
        <n v="203"/>
        <n v="204"/>
        <n v="205"/>
        <n v="206"/>
        <n v="207"/>
        <n v="208"/>
        <n v="209"/>
        <n v="210"/>
        <n v="211"/>
        <n v="212"/>
        <n v="213"/>
        <n v="214"/>
        <n v="215"/>
        <n v="216"/>
        <n v="217"/>
        <n v="218"/>
        <n v="219"/>
        <n v="220"/>
        <n v="221"/>
        <n v="222"/>
        <n v="223"/>
        <n v="225"/>
        <s v="225 Hall"/>
        <n v="227"/>
        <n v="228"/>
        <n v="229"/>
        <n v="230"/>
        <n v="231"/>
        <n v="232"/>
        <n v="233"/>
        <n v="234"/>
        <n v="235"/>
        <n v="236"/>
        <n v="237"/>
        <n v="238"/>
        <n v="239"/>
        <n v="240"/>
        <n v="241"/>
        <n v="242"/>
        <n v="243"/>
        <n v="244"/>
        <n v="245"/>
        <n v="246"/>
        <s v="246 Hall"/>
        <n v="247"/>
        <n v="248"/>
        <n v="249"/>
        <n v="251"/>
        <n v="253"/>
        <n v="301"/>
        <n v="302"/>
        <s v="302 Hall"/>
        <n v="303"/>
        <n v="304"/>
        <n v="305"/>
        <n v="306"/>
        <n v="307"/>
        <n v="308"/>
        <n v="309"/>
        <n v="310"/>
        <n v="311"/>
        <n v="312"/>
        <n v="313"/>
        <n v="314"/>
        <n v="315"/>
        <n v="316"/>
        <n v="317"/>
        <n v="318"/>
        <n v="319"/>
        <n v="320"/>
        <n v="321"/>
        <n v="322"/>
        <n v="323"/>
        <n v="325"/>
        <s v="325 Hall"/>
        <n v="327"/>
        <n v="328"/>
        <n v="329"/>
        <n v="330"/>
        <n v="331"/>
        <n v="332"/>
        <n v="333"/>
        <n v="334"/>
        <n v="335"/>
        <n v="336"/>
        <n v="337"/>
        <n v="338"/>
        <n v="339"/>
        <n v="340"/>
        <n v="341"/>
        <n v="342"/>
        <n v="343"/>
        <n v="344"/>
        <n v="345"/>
        <n v="346"/>
        <s v="346 Hall"/>
        <n v="347"/>
        <n v="348"/>
        <n v="349"/>
        <n v="351"/>
        <n v="353"/>
        <n v="401"/>
        <n v="402"/>
        <s v="402 Hall"/>
        <n v="403"/>
        <n v="404"/>
        <n v="405"/>
        <n v="406"/>
        <n v="407"/>
        <n v="408"/>
        <n v="409"/>
        <n v="410"/>
        <n v="411"/>
        <n v="412"/>
        <n v="413"/>
        <n v="414"/>
        <n v="415"/>
        <n v="416"/>
        <n v="417"/>
        <n v="418"/>
        <n v="419"/>
        <n v="420"/>
        <n v="421"/>
        <n v="422"/>
        <n v="423"/>
        <n v="424"/>
        <n v="425"/>
        <s v="425 Hall"/>
        <n v="427"/>
        <n v="428"/>
        <n v="429"/>
        <n v="430"/>
        <n v="431"/>
        <n v="432"/>
        <n v="433"/>
        <n v="434"/>
        <n v="435"/>
        <n v="436"/>
        <n v="437"/>
        <n v="438"/>
        <n v="439"/>
        <n v="440"/>
        <n v="441"/>
        <n v="442"/>
        <n v="443"/>
        <n v="444"/>
        <n v="445"/>
        <n v="446"/>
        <s v="446 Hall"/>
        <n v="447"/>
        <n v="448"/>
        <n v="449"/>
        <n v="451"/>
        <n v="453"/>
        <n v="501"/>
        <n v="502"/>
        <s v="502 Hall"/>
        <n v="503"/>
        <n v="504"/>
        <n v="505"/>
        <n v="506"/>
        <n v="507"/>
        <n v="508"/>
        <n v="509"/>
        <n v="510"/>
        <n v="511"/>
        <n v="512"/>
        <n v="513"/>
        <n v="514"/>
        <n v="515"/>
        <n v="516"/>
        <n v="517"/>
        <n v="518"/>
        <n v="519"/>
        <n v="520"/>
        <n v="521"/>
        <n v="522"/>
        <n v="523"/>
        <n v="524"/>
        <n v="525"/>
        <s v="525 Hall"/>
        <n v="527"/>
        <n v="528"/>
        <n v="529"/>
        <n v="530"/>
        <n v="531"/>
        <n v="532"/>
        <n v="533"/>
        <n v="534"/>
        <n v="535"/>
        <n v="536"/>
        <n v="537"/>
        <n v="538"/>
        <n v="539"/>
        <n v="540"/>
        <n v="541"/>
        <n v="542"/>
        <n v="543"/>
        <n v="544"/>
        <n v="545"/>
        <n v="546"/>
        <s v="546 Hall"/>
        <n v="547"/>
        <n v="548"/>
        <n v="549"/>
        <n v="551"/>
        <n v="553"/>
        <n v="601"/>
        <n v="602"/>
        <s v="602 Hall"/>
        <n v="603"/>
        <n v="604"/>
        <n v="605"/>
        <n v="606"/>
        <n v="607"/>
        <n v="608"/>
        <n v="609"/>
        <n v="610"/>
        <n v="611"/>
        <n v="612"/>
        <n v="613"/>
        <n v="614"/>
        <n v="615"/>
        <n v="616"/>
        <n v="617"/>
        <n v="618"/>
        <n v="619"/>
        <n v="620"/>
        <n v="621"/>
        <n v="622"/>
        <n v="623"/>
        <n v="624"/>
        <n v="625"/>
        <s v="625 Hall"/>
        <n v="627"/>
        <n v="628"/>
        <n v="629"/>
        <n v="630"/>
        <n v="631"/>
        <n v="632"/>
        <n v="633"/>
        <n v="634"/>
        <n v="635"/>
        <n v="636"/>
        <n v="637"/>
        <n v="638"/>
        <n v="639"/>
        <n v="640"/>
        <n v="641"/>
        <n v="642"/>
        <n v="643"/>
        <n v="644"/>
        <n v="645"/>
        <n v="646"/>
        <s v="646 Hall"/>
        <n v="647"/>
        <n v="648"/>
        <n v="649"/>
        <n v="651"/>
        <n v="653"/>
        <n v="701"/>
        <n v="702"/>
        <s v="702 Hall"/>
        <n v="703"/>
        <n v="704"/>
        <n v="705"/>
        <n v="706"/>
        <n v="707"/>
        <n v="708"/>
        <n v="709"/>
        <n v="710"/>
        <n v="711"/>
        <n v="712"/>
        <n v="713"/>
        <n v="714"/>
        <n v="715"/>
        <n v="716"/>
        <n v="717"/>
        <n v="718"/>
        <n v="719"/>
        <n v="720"/>
        <n v="721"/>
        <n v="722"/>
        <n v="723"/>
        <n v="724"/>
        <n v="725"/>
        <s v="725 Hall"/>
        <n v="727"/>
        <n v="728"/>
        <n v="729"/>
        <n v="730"/>
        <n v="731"/>
        <n v="732"/>
        <n v="733"/>
        <n v="734"/>
        <n v="735"/>
        <n v="736"/>
        <n v="737"/>
        <n v="738"/>
        <n v="739"/>
        <n v="740"/>
        <n v="741"/>
        <n v="742"/>
        <n v="743"/>
        <n v="744"/>
        <n v="745"/>
        <n v="746"/>
        <s v="746 Hall"/>
        <n v="747"/>
        <n v="748"/>
        <n v="749"/>
        <n v="751"/>
        <n v="753"/>
        <n v="801"/>
        <n v="803"/>
        <n v="824"/>
        <n v="827"/>
        <n v="851"/>
        <n v="853"/>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s Olsen Martinez" refreshedDate="44692.565784722225" createdVersion="7" refreshedVersion="7" minRefreshableVersion="3" recordCount="274" xr:uid="{AF9D47F4-88BF-4422-8788-14EAA535024E}">
  <cacheSource type="worksheet">
    <worksheetSource ref="A1:U275" sheet="Room Data"/>
  </cacheSource>
  <cacheFields count="21">
    <cacheField name="Floor N" numFmtId="0">
      <sharedItems containsSemiMixedTypes="0" containsString="0" containsNumber="1" containsInteger="1" minValue="1" maxValue="7"/>
    </cacheField>
    <cacheField name="Room NN" numFmtId="0">
      <sharedItems containsSemiMixedTypes="0" containsString="0" containsNumber="1" containsInteger="1" minValue="1" maxValue="47"/>
    </cacheField>
    <cacheField name="Room NNN" numFmtId="0">
      <sharedItems containsSemiMixedTypes="0" containsString="0" containsNumber="1" containsInteger="1" minValue="101" maxValue="747"/>
    </cacheField>
    <cacheField name="Rooftop Fan #" numFmtId="0">
      <sharedItems containsSemiMixedTypes="0" containsString="0" containsNumber="1" containsInteger="1" minValue="26" maxValue="50" count="22">
        <n v="27"/>
        <n v="29"/>
        <n v="30"/>
        <n v="32"/>
        <n v="31"/>
        <n v="33"/>
        <n v="34"/>
        <n v="37"/>
        <n v="26"/>
        <n v="38"/>
        <n v="39"/>
        <n v="40"/>
        <n v="41"/>
        <n v="43"/>
        <n v="42"/>
        <n v="44"/>
        <n v="45"/>
        <n v="46"/>
        <n v="47"/>
        <n v="50"/>
        <n v="49"/>
        <n v="28"/>
      </sharedItems>
    </cacheField>
    <cacheField name="DWG CFM" numFmtId="0">
      <sharedItems containsSemiMixedTypes="0" containsString="0" containsNumber="1" containsInteger="1" minValue="150" maxValue="960"/>
    </cacheField>
    <cacheField name="DWG SP" numFmtId="0">
      <sharedItems containsSemiMixedTypes="0" containsString="0" containsNumber="1" minValue="0.25" maxValue="0.5"/>
    </cacheField>
    <cacheField name="DWG RPM" numFmtId="0">
      <sharedItems containsSemiMixedTypes="0" containsString="0" containsNumber="1" containsInteger="1" minValue="600" maxValue="1550"/>
    </cacheField>
    <cacheField name="DWG HP" numFmtId="0">
      <sharedItems containsMixedTypes="1" containsNumber="1" minValue="1.4285714285714285E-2" maxValue="0.16666666666666666" count="5">
        <n v="3.3333333333333333E-2"/>
        <n v="0.1"/>
        <s v="-"/>
        <n v="0.16666666666666666"/>
        <n v="1.4285714285714285E-2"/>
      </sharedItems>
    </cacheField>
    <cacheField name="DWG (ILG) Model" numFmtId="0">
      <sharedItems/>
    </cacheField>
    <cacheField name="DWG Source" numFmtId="0">
      <sharedItems/>
    </cacheField>
    <cacheField name="DWG cfm/room" numFmtId="0">
      <sharedItems containsSemiMixedTypes="0" containsString="0" containsNumber="1" minValue="10" maxValue="160"/>
    </cacheField>
    <cacheField name="Wing" numFmtId="0">
      <sharedItems/>
    </cacheField>
    <cacheField name="RM Area" numFmtId="0">
      <sharedItems containsSemiMixedTypes="0" containsString="0" containsNumber="1" containsInteger="1" minValue="158" maxValue="499"/>
    </cacheField>
    <cacheField name="RM Volume" numFmtId="0">
      <sharedItems containsSemiMixedTypes="0" containsString="0" containsNumber="1" minValue="1210.1400000000001" maxValue="3885.17"/>
    </cacheField>
    <cacheField name="Measured window closed, bath closed, hall closed (fpm)" numFmtId="0">
      <sharedItems containsString="0" containsBlank="1" containsNumber="1" containsInteger="1" minValue="16" maxValue="1671"/>
    </cacheField>
    <cacheField name="Measured window open, bath open, hall closed (fpm)" numFmtId="0">
      <sharedItems containsString="0" containsBlank="1" containsNumber="1" containsInteger="1" minValue="180" maxValue="1649"/>
    </cacheField>
    <cacheField name="Measured window closed, bath door closed, hall door closed (cfm)" numFmtId="1">
      <sharedItems containsSemiMixedTypes="0" containsString="0" containsNumber="1" minValue="0" maxValue="73.822518620838906"/>
    </cacheField>
    <cacheField name="Measured window open, bath door open, hall door closed (cfm)" numFmtId="1">
      <sharedItems containsSemiMixedTypes="0" containsString="0" containsNumber="1" minValue="0" maxValue="72.850588393634567"/>
    </cacheField>
    <cacheField name="Measured window closed, bath door closed, hall door closed (ACH)" numFmtId="2">
      <sharedItems containsSemiMixedTypes="0" containsString="0" containsNumber="1" minValue="0" maxValue="2.7252609936265793"/>
    </cacheField>
    <cacheField name="Measured window open, bath door open, hall door closed (ACH)" numFmtId="2">
      <sharedItems containsSemiMixedTypes="0" containsString="0" containsNumber="1" minValue="0" maxValue="3.2352157560011796"/>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3">
  <r>
    <x v="0"/>
    <s v="Stair"/>
    <n v="20.48"/>
    <n v="7.92"/>
    <n v="10"/>
    <x v="0"/>
    <n v="162.20160000000001"/>
    <x v="0"/>
    <x v="0"/>
  </r>
  <r>
    <x v="0"/>
    <s v="Storage"/>
    <n v="5.52"/>
    <n v="3.77"/>
    <n v="10"/>
    <x v="1"/>
    <n v="20.810399999999998"/>
    <x v="1"/>
    <x v="0"/>
  </r>
  <r>
    <x v="1"/>
    <s v="Stair"/>
    <n v="20.48"/>
    <n v="7.92"/>
    <n v="10"/>
    <x v="0"/>
    <n v="162.20160000000001"/>
    <x v="0"/>
    <x v="1"/>
  </r>
  <r>
    <x v="1"/>
    <s v="Storage"/>
    <n v="5.52"/>
    <n v="3.77"/>
    <n v="10"/>
    <x v="1"/>
    <n v="20.810399999999998"/>
    <x v="1"/>
    <x v="1"/>
  </r>
  <r>
    <x v="2"/>
    <s v="Mainance Shop"/>
    <n v="30.28"/>
    <n v="19.89"/>
    <n v="10.33"/>
    <x v="2"/>
    <n v="602.26920000000007"/>
    <x v="2"/>
    <x v="2"/>
  </r>
  <r>
    <x v="2"/>
    <s v="Pump Room"/>
    <n v="17.57"/>
    <n v="11.33"/>
    <n v="10.33"/>
    <x v="3"/>
    <n v="199.06810000000002"/>
    <x v="3"/>
    <x v="2"/>
  </r>
  <r>
    <x v="3"/>
    <s v="Hall"/>
    <n v="16.829999999999998"/>
    <n v="8.19"/>
    <n v="7.83"/>
    <x v="4"/>
    <n v="137.83769999999998"/>
    <x v="4"/>
    <x v="3"/>
  </r>
  <r>
    <x v="3"/>
    <s v="Living Room"/>
    <n v="32.35"/>
    <n v="22.35"/>
    <n v="18"/>
    <x v="5"/>
    <n v="723.02250000000004"/>
    <x v="5"/>
    <x v="4"/>
  </r>
  <r>
    <x v="4"/>
    <s v="Janitor"/>
    <n v="4.83"/>
    <n v="1.98"/>
    <n v="18"/>
    <x v="6"/>
    <n v="9.5633999999999997"/>
    <x v="6"/>
    <x v="5"/>
  </r>
  <r>
    <x v="4"/>
    <s v="Living Room"/>
    <n v="42.75"/>
    <n v="25.09"/>
    <n v="18"/>
    <x v="7"/>
    <n v="1072.5975000000001"/>
    <x v="7"/>
    <x v="5"/>
  </r>
  <r>
    <x v="5"/>
    <s v="Elevator"/>
    <n v="7"/>
    <n v="5"/>
    <n v="7.83"/>
    <x v="8"/>
    <n v="35"/>
    <x v="8"/>
    <x v="6"/>
  </r>
  <r>
    <x v="5"/>
    <s v="Entrance Lobby"/>
    <n v="44.44"/>
    <n v="22.04"/>
    <n v="8"/>
    <x v="9"/>
    <n v="979.45759999999996"/>
    <x v="9"/>
    <x v="6"/>
  </r>
  <r>
    <x v="5"/>
    <s v="Stair"/>
    <n v="21.02"/>
    <n v="8.19"/>
    <n v="10"/>
    <x v="10"/>
    <n v="172.15379999999999"/>
    <x v="10"/>
    <x v="6"/>
  </r>
  <r>
    <x v="6"/>
    <s v="Elevator"/>
    <n v="7"/>
    <n v="5"/>
    <n v="7.83"/>
    <x v="8"/>
    <n v="35"/>
    <x v="8"/>
    <x v="7"/>
  </r>
  <r>
    <x v="7"/>
    <s v="Foyer"/>
    <n v="7.68"/>
    <n v="5.44"/>
    <n v="10.33"/>
    <x v="11"/>
    <n v="41.779200000000003"/>
    <x v="11"/>
    <x v="8"/>
  </r>
  <r>
    <x v="8"/>
    <s v="Office"/>
    <n v="16.54"/>
    <n v="14.54"/>
    <n v="8"/>
    <x v="12"/>
    <n v="240.49159999999998"/>
    <x v="12"/>
    <x v="9"/>
  </r>
  <r>
    <x v="8"/>
    <s v="Storage"/>
    <n v="5.52"/>
    <n v="2.5"/>
    <n v="8"/>
    <x v="13"/>
    <n v="13.799999999999999"/>
    <x v="13"/>
    <x v="9"/>
  </r>
  <r>
    <x v="9"/>
    <s v="Office"/>
    <n v="27.14"/>
    <n v="13.71"/>
    <n v="7.92"/>
    <x v="14"/>
    <n v="372.08940000000001"/>
    <x v="14"/>
    <x v="10"/>
  </r>
  <r>
    <x v="10"/>
    <s v="Front Desk"/>
    <n v="29"/>
    <n v="6.81"/>
    <n v="8"/>
    <x v="15"/>
    <n v="197.48999999999998"/>
    <x v="15"/>
    <x v="11"/>
  </r>
  <r>
    <x v="11"/>
    <s v="Electrical"/>
    <n v="12.29"/>
    <n v="7.6"/>
    <n v="8"/>
    <x v="16"/>
    <n v="93.403999999999982"/>
    <x v="16"/>
    <x v="12"/>
  </r>
  <r>
    <x v="11"/>
    <s v="Vestibule"/>
    <n v="4.04"/>
    <n v="3.83"/>
    <n v="8"/>
    <x v="17"/>
    <n v="15.4732"/>
    <x v="17"/>
    <x v="12"/>
  </r>
  <r>
    <x v="12"/>
    <s v="Dishwashing"/>
    <n v="19.27"/>
    <n v="18.079999999999998"/>
    <n v="8.83"/>
    <x v="18"/>
    <n v="348.40159999999997"/>
    <x v="18"/>
    <x v="13"/>
  </r>
  <r>
    <x v="12"/>
    <s v="Hall"/>
    <n v="19.12"/>
    <n v="16.02"/>
    <n v="7.83"/>
    <x v="19"/>
    <n v="306.30240000000003"/>
    <x v="19"/>
    <x v="14"/>
  </r>
  <r>
    <x v="13"/>
    <s v="Serving Bar"/>
    <n v="32.46"/>
    <n v="22.89"/>
    <n v="8.83"/>
    <x v="20"/>
    <n v="743.00940000000003"/>
    <x v="20"/>
    <x v="15"/>
  </r>
  <r>
    <x v="14"/>
    <s v="Hall"/>
    <n v="24.04"/>
    <n v="4.62"/>
    <n v="8.83"/>
    <x v="21"/>
    <n v="111.06480000000001"/>
    <x v="21"/>
    <x v="16"/>
  </r>
  <r>
    <x v="14"/>
    <s v="Kitchen"/>
    <n v="37.619999999999997"/>
    <n v="24.27"/>
    <n v="10.33"/>
    <x v="22"/>
    <n v="913.03739999999993"/>
    <x v="22"/>
    <x v="17"/>
  </r>
  <r>
    <x v="15"/>
    <s v="Freezer"/>
    <n v="14.73"/>
    <n v="8.77"/>
    <n v="7"/>
    <x v="23"/>
    <n v="129.18209999999999"/>
    <x v="23"/>
    <x v="18"/>
  </r>
  <r>
    <x v="15"/>
    <s v="Refrigerator"/>
    <n v="9.74"/>
    <n v="7.32"/>
    <n v="7"/>
    <x v="24"/>
    <n v="71.296800000000005"/>
    <x v="24"/>
    <x v="18"/>
  </r>
  <r>
    <x v="15"/>
    <s v="Refrigerator"/>
    <n v="9.74"/>
    <n v="7.32"/>
    <n v="7"/>
    <x v="24"/>
    <n v="71.296800000000005"/>
    <x v="24"/>
    <x v="18"/>
  </r>
  <r>
    <x v="15"/>
    <s v="Storage"/>
    <n v="19.87"/>
    <n v="16.21"/>
    <n v="8.83"/>
    <x v="25"/>
    <n v="322.09270000000004"/>
    <x v="25"/>
    <x v="18"/>
  </r>
  <r>
    <x v="16"/>
    <s v="Office"/>
    <n v="11.5"/>
    <n v="6.84"/>
    <n v="8.83"/>
    <x v="26"/>
    <n v="78.66"/>
    <x v="26"/>
    <x v="19"/>
  </r>
  <r>
    <x v="17"/>
    <s v="Loading"/>
    <n v="16.420000000000002"/>
    <n v="16.329999999999998"/>
    <n v="8"/>
    <x v="27"/>
    <n v="268.1386"/>
    <x v="27"/>
    <x v="20"/>
  </r>
  <r>
    <x v="18"/>
    <s v="Mechanical"/>
    <n v="11.5"/>
    <n v="8.9600000000000009"/>
    <n v="8.83"/>
    <x v="28"/>
    <n v="103.04"/>
    <x v="28"/>
    <x v="21"/>
  </r>
  <r>
    <x v="19"/>
    <s v="Janitor"/>
    <n v="5.0999999999999996"/>
    <n v="4.0599999999999996"/>
    <n v="8"/>
    <x v="1"/>
    <n v="20.705999999999996"/>
    <x v="29"/>
    <x v="22"/>
  </r>
  <r>
    <x v="19"/>
    <s v="Restroom"/>
    <n v="11.98"/>
    <n v="4.7699999999999996"/>
    <n v="8"/>
    <x v="29"/>
    <n v="57.144599999999997"/>
    <x v="30"/>
    <x v="22"/>
  </r>
  <r>
    <x v="19"/>
    <s v="Restroom"/>
    <n v="6.46"/>
    <n v="4.0599999999999996"/>
    <n v="8"/>
    <x v="30"/>
    <n v="26.227599999999999"/>
    <x v="31"/>
    <x v="22"/>
  </r>
  <r>
    <x v="19"/>
    <s v="Service"/>
    <n v="14.87"/>
    <n v="12.69"/>
    <n v="8"/>
    <x v="31"/>
    <n v="188.70029999999997"/>
    <x v="32"/>
    <x v="22"/>
  </r>
  <r>
    <x v="19"/>
    <s v="Trash Room"/>
    <n v="22.49"/>
    <n v="8.2100000000000009"/>
    <n v="8"/>
    <x v="32"/>
    <n v="184.6429"/>
    <x v="33"/>
    <x v="22"/>
  </r>
  <r>
    <x v="19"/>
    <s v="Vestibule"/>
    <n v="9.2899999999999991"/>
    <n v="5.85"/>
    <n v="8"/>
    <x v="33"/>
    <n v="54.346499999999992"/>
    <x v="34"/>
    <x v="22"/>
  </r>
  <r>
    <x v="20"/>
    <s v="Dining"/>
    <n v="50.34"/>
    <n v="36.24"/>
    <n v="20"/>
    <x v="34"/>
    <n v="1824.3216000000002"/>
    <x v="35"/>
    <x v="23"/>
  </r>
  <r>
    <x v="20"/>
    <s v="Hall"/>
    <n v="73.599999999999994"/>
    <n v="14.08"/>
    <n v="20"/>
    <x v="35"/>
    <n v="1036.288"/>
    <x v="36"/>
    <x v="24"/>
  </r>
  <r>
    <x v="20"/>
    <s v="Stair"/>
    <n v="19.649999999999999"/>
    <n v="5.46"/>
    <n v="10"/>
    <x v="36"/>
    <n v="107.28899999999999"/>
    <x v="37"/>
    <x v="23"/>
  </r>
  <r>
    <x v="20"/>
    <s v="Storage"/>
    <n v="11.06"/>
    <n v="5.46"/>
    <n v="7"/>
    <x v="37"/>
    <n v="60.387599999999999"/>
    <x v="38"/>
    <x v="23"/>
  </r>
  <r>
    <x v="21"/>
    <s v="Storage"/>
    <n v="24.44"/>
    <n v="11.46"/>
    <n v="20"/>
    <x v="38"/>
    <n v="280.08240000000006"/>
    <x v="39"/>
    <x v="25"/>
  </r>
  <r>
    <x v="22"/>
    <s v="Stair"/>
    <n v="16.329999999999998"/>
    <n v="8"/>
    <n v="10"/>
    <x v="39"/>
    <n v="130.63999999999999"/>
    <x v="40"/>
    <x v="26"/>
  </r>
  <r>
    <x v="23"/>
    <s v="Stair"/>
    <n v="16.329999999999998"/>
    <n v="8"/>
    <n v="10"/>
    <x v="39"/>
    <n v="130.63999999999999"/>
    <x v="40"/>
    <x v="27"/>
  </r>
  <r>
    <x v="24"/>
    <s v="Apt Kitchen"/>
    <n v="12.21"/>
    <n v="11.82"/>
    <n v="9.25"/>
    <x v="40"/>
    <n v="144.32220000000001"/>
    <x v="41"/>
    <x v="28"/>
  </r>
  <r>
    <x v="24"/>
    <s v="Apt Study"/>
    <n v="15.83"/>
    <n v="8.4600000000000009"/>
    <n v="9.25"/>
    <x v="32"/>
    <n v="133.92180000000002"/>
    <x v="42"/>
    <x v="28"/>
  </r>
  <r>
    <x v="24"/>
    <s v="Apt Toilet/Shower"/>
    <n v="7.75"/>
    <n v="5.25"/>
    <n v="6.83"/>
    <x v="41"/>
    <n v="40.6875"/>
    <x v="43"/>
    <x v="28"/>
  </r>
  <r>
    <x v="24"/>
    <s v="Hall"/>
    <n v="12.87"/>
    <n v="5.97"/>
    <n v="8"/>
    <x v="42"/>
    <n v="76.833899999999986"/>
    <x v="44"/>
    <x v="29"/>
  </r>
  <r>
    <x v="24"/>
    <s v="Stair"/>
    <n v="16.329999999999998"/>
    <n v="7.93"/>
    <n v="8"/>
    <x v="23"/>
    <n v="129.49689999999998"/>
    <x v="45"/>
    <x v="28"/>
  </r>
  <r>
    <x v="24"/>
    <s v="Vestibule"/>
    <n v="4.0599999999999996"/>
    <n v="3.48"/>
    <n v="8"/>
    <x v="13"/>
    <n v="14.128799999999998"/>
    <x v="13"/>
    <x v="28"/>
  </r>
  <r>
    <x v="25"/>
    <s v="Apt Living"/>
    <n v="18.3"/>
    <n v="14"/>
    <n v="9.25"/>
    <x v="43"/>
    <n v="256.2"/>
    <x v="46"/>
    <x v="30"/>
  </r>
  <r>
    <x v="25"/>
    <s v="Hall"/>
    <n v="97.85"/>
    <n v="6.46"/>
    <n v="9.25"/>
    <x v="44"/>
    <n v="632.11099999999999"/>
    <x v="47"/>
    <x v="31"/>
  </r>
  <r>
    <x v="26"/>
    <s v="Stair"/>
    <n v="16.329999999999998"/>
    <n v="7.93"/>
    <n v="8"/>
    <x v="23"/>
    <n v="129.49689999999998"/>
    <x v="45"/>
    <x v="32"/>
  </r>
  <r>
    <x v="27"/>
    <s v="Closet"/>
    <n v="3.94"/>
    <n v="2"/>
    <n v="7.83"/>
    <x v="45"/>
    <n v="7.88"/>
    <x v="48"/>
    <x v="33"/>
  </r>
  <r>
    <x v="27"/>
    <s v="Storage"/>
    <n v="6.19"/>
    <n v="4.9400000000000004"/>
    <n v="9.25"/>
    <x v="46"/>
    <n v="30.578600000000005"/>
    <x v="49"/>
    <x v="33"/>
  </r>
  <r>
    <x v="27"/>
    <s v="Student Room"/>
    <n v="21.27"/>
    <n v="11.94"/>
    <n v="9.25"/>
    <x v="47"/>
    <n v="253.96379999999999"/>
    <x v="50"/>
    <x v="33"/>
  </r>
  <r>
    <x v="27"/>
    <s v="Toilet/Shower"/>
    <n v="8.02"/>
    <n v="3.92"/>
    <n v="6.83"/>
    <x v="48"/>
    <n v="31.438399999999998"/>
    <x v="51"/>
    <x v="33"/>
  </r>
  <r>
    <x v="28"/>
    <s v="Apt Bedroom"/>
    <n v="22.36"/>
    <n v="11.95"/>
    <n v="9.25"/>
    <x v="12"/>
    <n v="267.202"/>
    <x v="52"/>
    <x v="34"/>
  </r>
  <r>
    <x v="28"/>
    <s v="Apt Closet"/>
    <n v="7.78"/>
    <n v="4.5999999999999996"/>
    <n v="9.25"/>
    <x v="30"/>
    <n v="35.787999999999997"/>
    <x v="53"/>
    <x v="34"/>
  </r>
  <r>
    <x v="28"/>
    <s v="Apt Toilet/Shower"/>
    <n v="8.58"/>
    <n v="3.98"/>
    <n v="9.25"/>
    <x v="30"/>
    <n v="34.148400000000002"/>
    <x v="53"/>
    <x v="34"/>
  </r>
  <r>
    <x v="29"/>
    <s v="Closet"/>
    <n v="8.0399999999999991"/>
    <n v="3.99"/>
    <n v="7.83"/>
    <x v="46"/>
    <n v="32.079599999999999"/>
    <x v="54"/>
    <x v="35"/>
  </r>
  <r>
    <x v="29"/>
    <s v="Student Room"/>
    <n v="21.27"/>
    <n v="11.94"/>
    <n v="7.83"/>
    <x v="49"/>
    <n v="253.96379999999999"/>
    <x v="55"/>
    <x v="35"/>
  </r>
  <r>
    <x v="29"/>
    <s v="Toilet/Shower"/>
    <n v="8.02"/>
    <n v="3.92"/>
    <n v="6.83"/>
    <x v="48"/>
    <n v="31.438399999999998"/>
    <x v="51"/>
    <x v="35"/>
  </r>
  <r>
    <x v="30"/>
    <s v="Apt Bedroom"/>
    <n v="22.35"/>
    <n v="11.94"/>
    <n v="9.25"/>
    <x v="50"/>
    <n v="266.85899999999998"/>
    <x v="56"/>
    <x v="36"/>
  </r>
  <r>
    <x v="30"/>
    <s v="Apt Closet"/>
    <n v="7.85"/>
    <n v="2.17"/>
    <n v="9.25"/>
    <x v="51"/>
    <n v="17.034499999999998"/>
    <x v="57"/>
    <x v="36"/>
  </r>
  <r>
    <x v="30"/>
    <s v="Apt Toilet/Bath"/>
    <n v="7.85"/>
    <n v="5.37"/>
    <n v="9.25"/>
    <x v="11"/>
    <n v="42.154499999999999"/>
    <x v="58"/>
    <x v="36"/>
  </r>
  <r>
    <x v="30"/>
    <s v="Hall"/>
    <n v="12.02"/>
    <n v="10.49"/>
    <n v="6.75"/>
    <x v="52"/>
    <n v="126.0898"/>
    <x v="59"/>
    <x v="37"/>
  </r>
  <r>
    <x v="31"/>
    <s v="Closet"/>
    <n v="8.0399999999999991"/>
    <n v="3.99"/>
    <n v="7.83"/>
    <x v="46"/>
    <n v="32.079599999999999"/>
    <x v="54"/>
    <x v="38"/>
  </r>
  <r>
    <x v="31"/>
    <s v="Student Room"/>
    <n v="21.27"/>
    <n v="11.94"/>
    <n v="7.83"/>
    <x v="49"/>
    <n v="253.96379999999999"/>
    <x v="55"/>
    <x v="38"/>
  </r>
  <r>
    <x v="31"/>
    <s v="Toilet/Shower"/>
    <n v="8.02"/>
    <n v="3.92"/>
    <n v="6.83"/>
    <x v="48"/>
    <n v="31.438399999999998"/>
    <x v="51"/>
    <x v="38"/>
  </r>
  <r>
    <x v="32"/>
    <s v="Closet"/>
    <n v="8.0399999999999991"/>
    <n v="3.99"/>
    <n v="7.83"/>
    <x v="46"/>
    <n v="32.079599999999999"/>
    <x v="54"/>
    <x v="39"/>
  </r>
  <r>
    <x v="32"/>
    <s v="Student Room"/>
    <n v="21.27"/>
    <n v="11.94"/>
    <n v="7.83"/>
    <x v="49"/>
    <n v="253.96379999999999"/>
    <x v="55"/>
    <x v="39"/>
  </r>
  <r>
    <x v="32"/>
    <s v="Toilet/Shower"/>
    <n v="8.02"/>
    <n v="3.92"/>
    <n v="6.83"/>
    <x v="48"/>
    <n v="31.438399999999998"/>
    <x v="51"/>
    <x v="39"/>
  </r>
  <r>
    <x v="33"/>
    <s v="Closet"/>
    <n v="8.0399999999999991"/>
    <n v="3.99"/>
    <n v="7.83"/>
    <x v="46"/>
    <n v="32.079599999999999"/>
    <x v="54"/>
    <x v="40"/>
  </r>
  <r>
    <x v="33"/>
    <s v="Student Room"/>
    <n v="21.27"/>
    <n v="11.94"/>
    <n v="7.83"/>
    <x v="49"/>
    <n v="253.96379999999999"/>
    <x v="55"/>
    <x v="40"/>
  </r>
  <r>
    <x v="33"/>
    <s v="Toilet/Shower"/>
    <n v="8.02"/>
    <n v="3.92"/>
    <n v="6.83"/>
    <x v="48"/>
    <n v="31.438399999999998"/>
    <x v="51"/>
    <x v="40"/>
  </r>
  <r>
    <x v="34"/>
    <s v="Closet"/>
    <n v="8.0399999999999991"/>
    <n v="3.99"/>
    <n v="7.83"/>
    <x v="46"/>
    <n v="32.079599999999999"/>
    <x v="54"/>
    <x v="41"/>
  </r>
  <r>
    <x v="34"/>
    <s v="Student Room"/>
    <n v="21.27"/>
    <n v="11.94"/>
    <n v="7.83"/>
    <x v="49"/>
    <n v="253.96379999999999"/>
    <x v="55"/>
    <x v="41"/>
  </r>
  <r>
    <x v="34"/>
    <s v="Toilet/Shower"/>
    <n v="8.02"/>
    <n v="3.92"/>
    <n v="6.83"/>
    <x v="48"/>
    <n v="31.438399999999998"/>
    <x v="51"/>
    <x v="41"/>
  </r>
  <r>
    <x v="35"/>
    <s v="Closet"/>
    <n v="8.0399999999999991"/>
    <n v="3.99"/>
    <n v="7.83"/>
    <x v="46"/>
    <n v="32.079599999999999"/>
    <x v="54"/>
    <x v="42"/>
  </r>
  <r>
    <x v="35"/>
    <s v="Student Room"/>
    <n v="21.27"/>
    <n v="11.94"/>
    <n v="7.83"/>
    <x v="49"/>
    <n v="253.96379999999999"/>
    <x v="55"/>
    <x v="42"/>
  </r>
  <r>
    <x v="35"/>
    <s v="Toilet/Shower"/>
    <n v="8.02"/>
    <n v="3.92"/>
    <n v="6.83"/>
    <x v="48"/>
    <n v="31.438399999999998"/>
    <x v="51"/>
    <x v="42"/>
  </r>
  <r>
    <x v="36"/>
    <s v="Closet"/>
    <n v="8.0399999999999991"/>
    <n v="3.99"/>
    <n v="7.83"/>
    <x v="46"/>
    <n v="32.079599999999999"/>
    <x v="54"/>
    <x v="43"/>
  </r>
  <r>
    <x v="36"/>
    <s v="Student Room"/>
    <n v="21.27"/>
    <n v="11.94"/>
    <n v="7.83"/>
    <x v="49"/>
    <n v="253.96379999999999"/>
    <x v="55"/>
    <x v="43"/>
  </r>
  <r>
    <x v="36"/>
    <s v="Toilet/Shower"/>
    <n v="8.02"/>
    <n v="3.92"/>
    <n v="6.83"/>
    <x v="48"/>
    <n v="31.438399999999998"/>
    <x v="51"/>
    <x v="43"/>
  </r>
  <r>
    <x v="37"/>
    <s v="Closet"/>
    <n v="8.0399999999999991"/>
    <n v="3.99"/>
    <n v="7.83"/>
    <x v="46"/>
    <n v="32.079599999999999"/>
    <x v="54"/>
    <x v="44"/>
  </r>
  <r>
    <x v="37"/>
    <s v="Student Room"/>
    <n v="21.27"/>
    <n v="11.94"/>
    <n v="7.83"/>
    <x v="49"/>
    <n v="253.96379999999999"/>
    <x v="55"/>
    <x v="44"/>
  </r>
  <r>
    <x v="37"/>
    <s v="Toilet/Shower"/>
    <n v="8.02"/>
    <n v="3.92"/>
    <n v="6.83"/>
    <x v="48"/>
    <n v="31.438399999999998"/>
    <x v="51"/>
    <x v="44"/>
  </r>
  <r>
    <x v="38"/>
    <s v="Closet"/>
    <n v="8.0399999999999991"/>
    <n v="3.99"/>
    <n v="7.83"/>
    <x v="46"/>
    <n v="32.079599999999999"/>
    <x v="54"/>
    <x v="45"/>
  </r>
  <r>
    <x v="38"/>
    <s v="Student Room"/>
    <n v="26.23"/>
    <n v="11.94"/>
    <n v="7.83"/>
    <x v="53"/>
    <n v="313.18619999999999"/>
    <x v="60"/>
    <x v="45"/>
  </r>
  <r>
    <x v="38"/>
    <s v="Toilet/Shower"/>
    <n v="8.02"/>
    <n v="3.92"/>
    <n v="6.83"/>
    <x v="48"/>
    <n v="31.438399999999998"/>
    <x v="51"/>
    <x v="45"/>
  </r>
  <r>
    <x v="39"/>
    <s v="Closet"/>
    <n v="8.0399999999999991"/>
    <n v="3.99"/>
    <n v="7.83"/>
    <x v="46"/>
    <n v="32.079599999999999"/>
    <x v="54"/>
    <x v="46"/>
  </r>
  <r>
    <x v="39"/>
    <s v="Student Room"/>
    <n v="21.27"/>
    <n v="11.94"/>
    <n v="7.83"/>
    <x v="49"/>
    <n v="253.96379999999999"/>
    <x v="55"/>
    <x v="46"/>
  </r>
  <r>
    <x v="39"/>
    <s v="Toilet/Shower"/>
    <n v="8.02"/>
    <n v="3.92"/>
    <n v="6.83"/>
    <x v="48"/>
    <n v="31.438399999999998"/>
    <x v="51"/>
    <x v="46"/>
  </r>
  <r>
    <x v="40"/>
    <s v="Tub Room"/>
    <n v="8.0399999999999991"/>
    <n v="5.75"/>
    <n v="8"/>
    <x v="54"/>
    <n v="46.23"/>
    <x v="61"/>
    <x v="47"/>
  </r>
  <r>
    <x v="41"/>
    <s v="Closet"/>
    <n v="8.0399999999999991"/>
    <n v="3.99"/>
    <n v="7.83"/>
    <x v="46"/>
    <n v="32.079599999999999"/>
    <x v="54"/>
    <x v="48"/>
  </r>
  <r>
    <x v="41"/>
    <s v="Student Room"/>
    <n v="21.27"/>
    <n v="11.94"/>
    <n v="7.83"/>
    <x v="49"/>
    <n v="253.96379999999999"/>
    <x v="55"/>
    <x v="48"/>
  </r>
  <r>
    <x v="41"/>
    <s v="Toilet/Shower"/>
    <n v="8.02"/>
    <n v="3.92"/>
    <n v="6.83"/>
    <x v="48"/>
    <n v="31.438399999999998"/>
    <x v="51"/>
    <x v="48"/>
  </r>
  <r>
    <x v="42"/>
    <s v="Laundry Room"/>
    <n v="7.92"/>
    <n v="7.83"/>
    <n v="9.25"/>
    <x v="55"/>
    <n v="62.013599999999997"/>
    <x v="62"/>
    <x v="49"/>
  </r>
  <r>
    <x v="43"/>
    <s v="Mechanical"/>
    <n v="8.0399999999999991"/>
    <n v="7.5"/>
    <n v="9.25"/>
    <x v="56"/>
    <n v="60.3"/>
    <x v="63"/>
    <x v="50"/>
  </r>
  <r>
    <x v="44"/>
    <s v="Balcony"/>
    <n v="12.5"/>
    <n v="6.46"/>
    <n v="7.83"/>
    <x v="57"/>
    <n v="80.75"/>
    <x v="64"/>
    <x v="51"/>
  </r>
  <r>
    <x v="44"/>
    <s v="Comp.Terminal"/>
    <n v="5.76"/>
    <n v="5.74"/>
    <n v="9.25"/>
    <x v="48"/>
    <n v="33.062399999999997"/>
    <x v="65"/>
    <x v="51"/>
  </r>
  <r>
    <x v="44"/>
    <s v="Elevator"/>
    <n v="7"/>
    <n v="5"/>
    <n v="7.83"/>
    <x v="8"/>
    <n v="35"/>
    <x v="8"/>
    <x v="51"/>
  </r>
  <r>
    <x v="44"/>
    <s v="Lobby"/>
    <n v="43.5"/>
    <n v="41.58"/>
    <n v="9.25"/>
    <x v="58"/>
    <n v="1808.73"/>
    <x v="66"/>
    <x v="51"/>
  </r>
  <r>
    <x v="44"/>
    <s v="Stair"/>
    <n v="28.96"/>
    <n v="8.19"/>
    <n v="8"/>
    <x v="59"/>
    <n v="237.1824"/>
    <x v="67"/>
    <x v="51"/>
  </r>
  <r>
    <x v="45"/>
    <s v="Elevator"/>
    <n v="7"/>
    <n v="5"/>
    <n v="7.83"/>
    <x v="8"/>
    <n v="35"/>
    <x v="8"/>
    <x v="52"/>
  </r>
  <r>
    <x v="46"/>
    <s v="Electrical"/>
    <n v="10.29"/>
    <n v="9.1199999999999992"/>
    <n v="7.92"/>
    <x v="26"/>
    <n v="93.844799999999978"/>
    <x v="68"/>
    <x v="53"/>
  </r>
  <r>
    <x v="46"/>
    <s v="Janitor"/>
    <n v="10.55"/>
    <n v="6.12"/>
    <n v="7.92"/>
    <x v="42"/>
    <n v="64.566000000000003"/>
    <x v="69"/>
    <x v="53"/>
  </r>
  <r>
    <x v="47"/>
    <s v="Trash Chute"/>
    <n v="6.19"/>
    <n v="1.42"/>
    <n v="7.83"/>
    <x v="60"/>
    <n v="8.7897999999999996"/>
    <x v="70"/>
    <x v="54"/>
  </r>
  <r>
    <x v="48"/>
    <s v="Office"/>
    <n v="7.6"/>
    <n v="4.5999999999999996"/>
    <n v="7.83"/>
    <x v="8"/>
    <n v="34.959999999999994"/>
    <x v="8"/>
    <x v="55"/>
  </r>
  <r>
    <x v="49"/>
    <s v="Hall"/>
    <n v="12.99"/>
    <n v="7.19"/>
    <n v="7.83"/>
    <x v="61"/>
    <n v="93.398100000000014"/>
    <x v="71"/>
    <x v="56"/>
  </r>
  <r>
    <x v="49"/>
    <s v="Storage"/>
    <n v="11.58"/>
    <n v="9.08"/>
    <n v="7.83"/>
    <x v="62"/>
    <n v="105.1464"/>
    <x v="72"/>
    <x v="57"/>
  </r>
  <r>
    <x v="50"/>
    <s v="Janitor"/>
    <n v="5.94"/>
    <n v="2.5"/>
    <n v="7.83"/>
    <x v="17"/>
    <n v="14.850000000000001"/>
    <x v="73"/>
    <x v="58"/>
  </r>
  <r>
    <x v="51"/>
    <s v="Janitor Supplies"/>
    <n v="11.44"/>
    <n v="5.94"/>
    <n v="7.83"/>
    <x v="63"/>
    <n v="67.953599999999994"/>
    <x v="74"/>
    <x v="59"/>
  </r>
  <r>
    <x v="51"/>
    <s v="Vestibule"/>
    <n v="5.94"/>
    <n v="3"/>
    <n v="7.83"/>
    <x v="64"/>
    <n v="17.82"/>
    <x v="75"/>
    <x v="59"/>
  </r>
  <r>
    <x v="52"/>
    <s v="Hall"/>
    <n v="20.329999999999998"/>
    <n v="5.65"/>
    <n v="7.83"/>
    <x v="65"/>
    <n v="114.86449999999999"/>
    <x v="76"/>
    <x v="60"/>
  </r>
  <r>
    <x v="52"/>
    <s v="Storage"/>
    <n v="12"/>
    <n v="5"/>
    <n v="7.83"/>
    <x v="66"/>
    <n v="60"/>
    <x v="77"/>
    <x v="61"/>
  </r>
  <r>
    <x v="53"/>
    <s v="Mechanical"/>
    <n v="12.87"/>
    <n v="7.83"/>
    <n v="7.83"/>
    <x v="67"/>
    <n v="100.77209999999999"/>
    <x v="78"/>
    <x v="62"/>
  </r>
  <r>
    <x v="54"/>
    <s v="Lounge"/>
    <n v="48.52"/>
    <n v="35.54"/>
    <n v="7.83"/>
    <x v="68"/>
    <n v="1724.4008000000001"/>
    <x v="79"/>
    <x v="63"/>
  </r>
  <r>
    <x v="54"/>
    <s v="Storage"/>
    <n v="17.37"/>
    <n v="14.77"/>
    <n v="7.83"/>
    <x v="69"/>
    <n v="256.55490000000003"/>
    <x v="80"/>
    <x v="63"/>
  </r>
  <r>
    <x v="55"/>
    <s v="Stair"/>
    <n v="12.69"/>
    <n v="10.96"/>
    <n v="10"/>
    <x v="70"/>
    <n v="139.08240000000001"/>
    <x v="81"/>
    <x v="64"/>
  </r>
  <r>
    <x v="56"/>
    <s v="Stair"/>
    <n v="16.329999999999998"/>
    <n v="8"/>
    <n v="8"/>
    <x v="71"/>
    <n v="130.63999999999999"/>
    <x v="82"/>
    <x v="65"/>
  </r>
  <r>
    <x v="57"/>
    <s v="Stair"/>
    <n v="16.329999999999998"/>
    <n v="8"/>
    <n v="8"/>
    <x v="71"/>
    <n v="130.63999999999999"/>
    <x v="82"/>
    <x v="66"/>
  </r>
  <r>
    <x v="58"/>
    <s v="Stair"/>
    <n v="16.329999999999998"/>
    <n v="7.92"/>
    <n v="8"/>
    <x v="23"/>
    <n v="129.33359999999999"/>
    <x v="45"/>
    <x v="67"/>
  </r>
  <r>
    <x v="58"/>
    <s v="Vestibule"/>
    <n v="3.67"/>
    <n v="3.48"/>
    <n v="7.83"/>
    <x v="72"/>
    <n v="12.771599999999999"/>
    <x v="83"/>
    <x v="67"/>
  </r>
  <r>
    <x v="59"/>
    <s v="Closet"/>
    <n v="3.94"/>
    <n v="2"/>
    <n v="7.83"/>
    <x v="45"/>
    <n v="7.88"/>
    <x v="48"/>
    <x v="68"/>
  </r>
  <r>
    <x v="59"/>
    <s v="Hall"/>
    <n v="120.35"/>
    <n v="14.76"/>
    <n v="7.83"/>
    <x v="73"/>
    <n v="1776.366"/>
    <x v="84"/>
    <x v="69"/>
  </r>
  <r>
    <x v="59"/>
    <s v="Student Room"/>
    <n v="21.27"/>
    <n v="8.6"/>
    <n v="7.83"/>
    <x v="74"/>
    <n v="182.922"/>
    <x v="85"/>
    <x v="68"/>
  </r>
  <r>
    <x v="59"/>
    <s v="Toilet/Shower"/>
    <n v="8.02"/>
    <n v="3.92"/>
    <n v="6.83"/>
    <x v="48"/>
    <n v="31.438399999999998"/>
    <x v="51"/>
    <x v="68"/>
  </r>
  <r>
    <x v="60"/>
    <s v="Stair"/>
    <n v="16.329999999999998"/>
    <n v="7.94"/>
    <n v="8"/>
    <x v="32"/>
    <n v="129.6602"/>
    <x v="33"/>
    <x v="70"/>
  </r>
  <r>
    <x v="60"/>
    <s v="Study"/>
    <n v="6.5"/>
    <n v="6.1"/>
    <n v="7.83"/>
    <x v="75"/>
    <n v="39.65"/>
    <x v="86"/>
    <x v="70"/>
  </r>
  <r>
    <x v="60"/>
    <s v="Study"/>
    <n v="6.69"/>
    <n v="5.37"/>
    <n v="7.83"/>
    <x v="76"/>
    <n v="35.9253"/>
    <x v="87"/>
    <x v="70"/>
  </r>
  <r>
    <x v="61"/>
    <s v="Closet"/>
    <n v="3.94"/>
    <n v="2"/>
    <n v="7.83"/>
    <x v="45"/>
    <n v="7.88"/>
    <x v="48"/>
    <x v="71"/>
  </r>
  <r>
    <x v="61"/>
    <s v="Student Room"/>
    <n v="21.27"/>
    <n v="8.6"/>
    <n v="7.83"/>
    <x v="38"/>
    <n v="182.922"/>
    <x v="88"/>
    <x v="71"/>
  </r>
  <r>
    <x v="61"/>
    <s v="Toilet/Shower"/>
    <n v="8.02"/>
    <n v="3.92"/>
    <n v="6.83"/>
    <x v="48"/>
    <n v="31.438399999999998"/>
    <x v="51"/>
    <x v="71"/>
  </r>
  <r>
    <x v="62"/>
    <s v="Closet"/>
    <n v="8.0399999999999991"/>
    <n v="3.99"/>
    <n v="7.83"/>
    <x v="46"/>
    <n v="32.079599999999999"/>
    <x v="54"/>
    <x v="72"/>
  </r>
  <r>
    <x v="62"/>
    <s v="Student Room"/>
    <n v="21.27"/>
    <n v="11.94"/>
    <n v="7.83"/>
    <x v="49"/>
    <n v="253.96379999999999"/>
    <x v="55"/>
    <x v="72"/>
  </r>
  <r>
    <x v="62"/>
    <s v="Toilet/Shower"/>
    <n v="8.02"/>
    <n v="3.92"/>
    <n v="6.83"/>
    <x v="48"/>
    <n v="31.438399999999998"/>
    <x v="51"/>
    <x v="72"/>
  </r>
  <r>
    <x v="63"/>
    <s v="Closet"/>
    <n v="8.0399999999999991"/>
    <n v="3.99"/>
    <n v="7.83"/>
    <x v="46"/>
    <n v="32.079599999999999"/>
    <x v="54"/>
    <x v="73"/>
  </r>
  <r>
    <x v="63"/>
    <s v="Student Room"/>
    <n v="21.27"/>
    <n v="11.94"/>
    <n v="7.83"/>
    <x v="49"/>
    <n v="253.96379999999999"/>
    <x v="55"/>
    <x v="73"/>
  </r>
  <r>
    <x v="63"/>
    <s v="Toilet/Shower"/>
    <n v="8.02"/>
    <n v="3.92"/>
    <n v="6.83"/>
    <x v="48"/>
    <n v="31.438399999999998"/>
    <x v="51"/>
    <x v="73"/>
  </r>
  <r>
    <x v="64"/>
    <s v="Closet"/>
    <n v="8.0399999999999991"/>
    <n v="3.99"/>
    <n v="7.83"/>
    <x v="46"/>
    <n v="32.079599999999999"/>
    <x v="54"/>
    <x v="74"/>
  </r>
  <r>
    <x v="64"/>
    <s v="Student Room"/>
    <n v="21.27"/>
    <n v="11.94"/>
    <n v="7.83"/>
    <x v="49"/>
    <n v="253.96379999999999"/>
    <x v="55"/>
    <x v="74"/>
  </r>
  <r>
    <x v="64"/>
    <s v="Toilet/Shower"/>
    <n v="8.02"/>
    <n v="3.92"/>
    <n v="6.83"/>
    <x v="48"/>
    <n v="31.438399999999998"/>
    <x v="51"/>
    <x v="74"/>
  </r>
  <r>
    <x v="65"/>
    <s v="Closet"/>
    <n v="8.0399999999999991"/>
    <n v="3.99"/>
    <n v="7.83"/>
    <x v="46"/>
    <n v="32.079599999999999"/>
    <x v="54"/>
    <x v="75"/>
  </r>
  <r>
    <x v="65"/>
    <s v="Student Room"/>
    <n v="21.27"/>
    <n v="11.94"/>
    <n v="7.83"/>
    <x v="49"/>
    <n v="253.96379999999999"/>
    <x v="55"/>
    <x v="75"/>
  </r>
  <r>
    <x v="65"/>
    <s v="Toilet/Shower"/>
    <n v="8.02"/>
    <n v="3.92"/>
    <n v="6.83"/>
    <x v="48"/>
    <n v="31.438399999999998"/>
    <x v="51"/>
    <x v="75"/>
  </r>
  <r>
    <x v="66"/>
    <s v="Closet"/>
    <n v="8.0399999999999991"/>
    <n v="3.99"/>
    <n v="7.83"/>
    <x v="46"/>
    <n v="32.079599999999999"/>
    <x v="54"/>
    <x v="76"/>
  </r>
  <r>
    <x v="66"/>
    <s v="Student Room"/>
    <n v="21.27"/>
    <n v="11.94"/>
    <n v="7.83"/>
    <x v="49"/>
    <n v="253.96379999999999"/>
    <x v="55"/>
    <x v="76"/>
  </r>
  <r>
    <x v="66"/>
    <s v="Toilet/Shower"/>
    <n v="8.02"/>
    <n v="3.92"/>
    <n v="6.83"/>
    <x v="48"/>
    <n v="31.438399999999998"/>
    <x v="51"/>
    <x v="76"/>
  </r>
  <r>
    <x v="67"/>
    <s v="Closet"/>
    <n v="8.0399999999999991"/>
    <n v="3.99"/>
    <n v="7.83"/>
    <x v="46"/>
    <n v="32.079599999999999"/>
    <x v="54"/>
    <x v="77"/>
  </r>
  <r>
    <x v="67"/>
    <s v="Student Room"/>
    <n v="21.27"/>
    <n v="11.94"/>
    <n v="7.83"/>
    <x v="49"/>
    <n v="253.96379999999999"/>
    <x v="55"/>
    <x v="77"/>
  </r>
  <r>
    <x v="67"/>
    <s v="Toilet/Shower"/>
    <n v="8.02"/>
    <n v="3.92"/>
    <n v="6.83"/>
    <x v="48"/>
    <n v="31.438399999999998"/>
    <x v="51"/>
    <x v="77"/>
  </r>
  <r>
    <x v="68"/>
    <s v="Closet"/>
    <n v="8.0399999999999991"/>
    <n v="3.99"/>
    <n v="7.83"/>
    <x v="46"/>
    <n v="32.079599999999999"/>
    <x v="54"/>
    <x v="78"/>
  </r>
  <r>
    <x v="68"/>
    <s v="Student Room"/>
    <n v="21.27"/>
    <n v="11.94"/>
    <n v="7.83"/>
    <x v="49"/>
    <n v="253.96379999999999"/>
    <x v="55"/>
    <x v="78"/>
  </r>
  <r>
    <x v="68"/>
    <s v="Toilet/Shower"/>
    <n v="8.02"/>
    <n v="3.92"/>
    <n v="6.83"/>
    <x v="48"/>
    <n v="31.438399999999998"/>
    <x v="51"/>
    <x v="78"/>
  </r>
  <r>
    <x v="69"/>
    <s v="Closet"/>
    <n v="8.0399999999999991"/>
    <n v="3.99"/>
    <n v="7.83"/>
    <x v="46"/>
    <n v="32.079599999999999"/>
    <x v="54"/>
    <x v="79"/>
  </r>
  <r>
    <x v="69"/>
    <s v="Student Room"/>
    <n v="21.27"/>
    <n v="11.94"/>
    <n v="7.83"/>
    <x v="49"/>
    <n v="253.96379999999999"/>
    <x v="55"/>
    <x v="79"/>
  </r>
  <r>
    <x v="69"/>
    <s v="Toilet/Shower"/>
    <n v="8.02"/>
    <n v="3.92"/>
    <n v="6.83"/>
    <x v="48"/>
    <n v="31.438399999999998"/>
    <x v="51"/>
    <x v="79"/>
  </r>
  <r>
    <x v="70"/>
    <s v="Closet"/>
    <n v="8.0399999999999991"/>
    <n v="3.99"/>
    <n v="7.83"/>
    <x v="46"/>
    <n v="32.079599999999999"/>
    <x v="54"/>
    <x v="80"/>
  </r>
  <r>
    <x v="70"/>
    <s v="Student Room"/>
    <n v="21.27"/>
    <n v="11.94"/>
    <n v="7.83"/>
    <x v="49"/>
    <n v="253.96379999999999"/>
    <x v="55"/>
    <x v="80"/>
  </r>
  <r>
    <x v="70"/>
    <s v="Toilet/Shower"/>
    <n v="8.02"/>
    <n v="3.92"/>
    <n v="6.83"/>
    <x v="48"/>
    <n v="31.438399999999998"/>
    <x v="51"/>
    <x v="80"/>
  </r>
  <r>
    <x v="71"/>
    <s v="Closet"/>
    <n v="8.0399999999999991"/>
    <n v="3.99"/>
    <n v="7.83"/>
    <x v="46"/>
    <n v="32.079599999999999"/>
    <x v="54"/>
    <x v="81"/>
  </r>
  <r>
    <x v="71"/>
    <s v="Student Room"/>
    <n v="21.27"/>
    <n v="11.94"/>
    <n v="7.83"/>
    <x v="49"/>
    <n v="253.96379999999999"/>
    <x v="55"/>
    <x v="81"/>
  </r>
  <r>
    <x v="71"/>
    <s v="Toilet/Shower"/>
    <n v="8.02"/>
    <n v="3.92"/>
    <n v="6.83"/>
    <x v="48"/>
    <n v="31.438399999999998"/>
    <x v="51"/>
    <x v="81"/>
  </r>
  <r>
    <x v="72"/>
    <s v="Closet"/>
    <n v="8.0399999999999991"/>
    <n v="3.99"/>
    <n v="7.83"/>
    <x v="46"/>
    <n v="32.079599999999999"/>
    <x v="54"/>
    <x v="82"/>
  </r>
  <r>
    <x v="72"/>
    <s v="Student Room"/>
    <n v="21.27"/>
    <n v="11.94"/>
    <n v="7.83"/>
    <x v="49"/>
    <n v="253.96379999999999"/>
    <x v="55"/>
    <x v="82"/>
  </r>
  <r>
    <x v="72"/>
    <s v="Toilet/Shower"/>
    <n v="8.02"/>
    <n v="3.92"/>
    <n v="6.83"/>
    <x v="48"/>
    <n v="31.438399999999998"/>
    <x v="51"/>
    <x v="82"/>
  </r>
  <r>
    <x v="73"/>
    <s v="Closet"/>
    <n v="8.0399999999999991"/>
    <n v="3.99"/>
    <n v="7.83"/>
    <x v="46"/>
    <n v="32.079599999999999"/>
    <x v="54"/>
    <x v="83"/>
  </r>
  <r>
    <x v="73"/>
    <s v="Student Room"/>
    <n v="26.23"/>
    <n v="11.94"/>
    <n v="7.83"/>
    <x v="53"/>
    <n v="313.18619999999999"/>
    <x v="60"/>
    <x v="83"/>
  </r>
  <r>
    <x v="73"/>
    <s v="Toilet/Shower"/>
    <n v="8.02"/>
    <n v="3.92"/>
    <n v="6.83"/>
    <x v="48"/>
    <n v="31.438399999999998"/>
    <x v="51"/>
    <x v="83"/>
  </r>
  <r>
    <x v="74"/>
    <s v="Closet"/>
    <n v="8.0399999999999991"/>
    <n v="3.99"/>
    <n v="7.83"/>
    <x v="46"/>
    <n v="32.079599999999999"/>
    <x v="54"/>
    <x v="84"/>
  </r>
  <r>
    <x v="74"/>
    <s v="Student Room"/>
    <n v="21.27"/>
    <n v="11.94"/>
    <n v="7.83"/>
    <x v="49"/>
    <n v="253.96379999999999"/>
    <x v="55"/>
    <x v="84"/>
  </r>
  <r>
    <x v="74"/>
    <s v="Toilet/Shower"/>
    <n v="8.02"/>
    <n v="3.92"/>
    <n v="6.83"/>
    <x v="48"/>
    <n v="31.438399999999998"/>
    <x v="51"/>
    <x v="84"/>
  </r>
  <r>
    <x v="75"/>
    <s v="Tub Room"/>
    <n v="8.0399999999999991"/>
    <n v="5.75"/>
    <n v="8"/>
    <x v="54"/>
    <n v="46.23"/>
    <x v="61"/>
    <x v="85"/>
  </r>
  <r>
    <x v="76"/>
    <s v="Closet"/>
    <n v="11.81"/>
    <n v="3.63"/>
    <n v="7.83"/>
    <x v="77"/>
    <n v="42.8703"/>
    <x v="89"/>
    <x v="86"/>
  </r>
  <r>
    <x v="76"/>
    <s v="Student Room"/>
    <n v="31.21"/>
    <n v="11.58"/>
    <n v="7.83"/>
    <x v="78"/>
    <n v="361.41180000000003"/>
    <x v="90"/>
    <x v="86"/>
  </r>
  <r>
    <x v="76"/>
    <s v="Toilet/Shower"/>
    <n v="7.1"/>
    <n v="3.92"/>
    <n v="6.83"/>
    <x v="79"/>
    <n v="27.831999999999997"/>
    <x v="91"/>
    <x v="86"/>
  </r>
  <r>
    <x v="77"/>
    <s v="Laundry Room"/>
    <n v="12.02"/>
    <n v="8.0399999999999991"/>
    <n v="8"/>
    <x v="80"/>
    <n v="96.640799999999984"/>
    <x v="92"/>
    <x v="87"/>
  </r>
  <r>
    <x v="78"/>
    <s v="Closet"/>
    <n v="8.0399999999999991"/>
    <n v="3.64"/>
    <n v="7.83"/>
    <x v="81"/>
    <n v="29.265599999999999"/>
    <x v="93"/>
    <x v="88"/>
  </r>
  <r>
    <x v="78"/>
    <s v="Student Room"/>
    <n v="26.27"/>
    <n v="11.6"/>
    <n v="7.83"/>
    <x v="69"/>
    <n v="304.73199999999997"/>
    <x v="80"/>
    <x v="88"/>
  </r>
  <r>
    <x v="78"/>
    <s v="Toilet/Shower"/>
    <n v="8.02"/>
    <n v="3.92"/>
    <n v="6.83"/>
    <x v="48"/>
    <n v="31.438399999999998"/>
    <x v="51"/>
    <x v="88"/>
  </r>
  <r>
    <x v="79"/>
    <s v="Conference"/>
    <n v="14.62"/>
    <n v="10.119999999999999"/>
    <n v="7.83"/>
    <x v="82"/>
    <n v="147.95439999999999"/>
    <x v="94"/>
    <x v="89"/>
  </r>
  <r>
    <x v="79"/>
    <s v="Elevator"/>
    <n v="7"/>
    <n v="5"/>
    <n v="7.83"/>
    <x v="8"/>
    <n v="35"/>
    <x v="8"/>
    <x v="89"/>
  </r>
  <r>
    <x v="79"/>
    <s v="Janitor"/>
    <n v="5.23"/>
    <n v="2.58"/>
    <n v="6.83"/>
    <x v="72"/>
    <n v="13.493400000000001"/>
    <x v="95"/>
    <x v="89"/>
  </r>
  <r>
    <x v="79"/>
    <s v="Lobby"/>
    <n v="43.48"/>
    <n v="38.119999999999997"/>
    <n v="9.25"/>
    <x v="83"/>
    <n v="1657.4575999999997"/>
    <x v="96"/>
    <x v="89"/>
  </r>
  <r>
    <x v="79"/>
    <s v="Stair"/>
    <n v="22.46"/>
    <n v="8.19"/>
    <n v="7.83"/>
    <x v="84"/>
    <n v="183.94739999999999"/>
    <x v="97"/>
    <x v="89"/>
  </r>
  <r>
    <x v="79"/>
    <s v="Storage"/>
    <n v="2.17"/>
    <n v="1.62"/>
    <n v="9.25"/>
    <x v="85"/>
    <n v="3.5154000000000001"/>
    <x v="98"/>
    <x v="89"/>
  </r>
  <r>
    <x v="79"/>
    <s v="Trash chute"/>
    <n v="4.3600000000000003"/>
    <n v="3.94"/>
    <n v="7.83"/>
    <x v="13"/>
    <n v="17.1784"/>
    <x v="99"/>
    <x v="89"/>
  </r>
  <r>
    <x v="80"/>
    <s v="Closet"/>
    <n v="8.0399999999999991"/>
    <n v="4.03"/>
    <n v="7.83"/>
    <x v="86"/>
    <n v="32.401199999999996"/>
    <x v="100"/>
    <x v="90"/>
  </r>
  <r>
    <x v="80"/>
    <s v="Elevator"/>
    <n v="7"/>
    <n v="5"/>
    <n v="7.83"/>
    <x v="8"/>
    <n v="35"/>
    <x v="8"/>
    <x v="90"/>
  </r>
  <r>
    <x v="80"/>
    <s v="Student Room"/>
    <n v="26.27"/>
    <n v="11.99"/>
    <n v="7.83"/>
    <x v="87"/>
    <n v="314.97730000000001"/>
    <x v="101"/>
    <x v="90"/>
  </r>
  <r>
    <x v="80"/>
    <s v="Toilet/Shower"/>
    <n v="8.02"/>
    <n v="3.92"/>
    <n v="6.83"/>
    <x v="48"/>
    <n v="31.438399999999998"/>
    <x v="51"/>
    <x v="90"/>
  </r>
  <r>
    <x v="81"/>
    <s v="Closet"/>
    <n v="3.99"/>
    <n v="2"/>
    <n v="7.83"/>
    <x v="45"/>
    <n v="7.98"/>
    <x v="48"/>
    <x v="91"/>
  </r>
  <r>
    <x v="81"/>
    <s v="Hall"/>
    <n v="12.53"/>
    <n v="10.29"/>
    <n v="7.83"/>
    <x v="88"/>
    <n v="128.93369999999999"/>
    <x v="102"/>
    <x v="92"/>
  </r>
  <r>
    <x v="81"/>
    <s v="Student Room"/>
    <n v="19.670000000000002"/>
    <n v="7.99"/>
    <n v="7.83"/>
    <x v="89"/>
    <n v="157.16330000000002"/>
    <x v="103"/>
    <x v="91"/>
  </r>
  <r>
    <x v="81"/>
    <s v="Toilet/Shower"/>
    <n v="8.02"/>
    <n v="3.92"/>
    <n v="6.83"/>
    <x v="48"/>
    <n v="31.438399999999998"/>
    <x v="51"/>
    <x v="91"/>
  </r>
  <r>
    <x v="82"/>
    <s v="Closet"/>
    <n v="7.71"/>
    <n v="7.62"/>
    <n v="7.83"/>
    <x v="57"/>
    <n v="58.7502"/>
    <x v="64"/>
    <x v="93"/>
  </r>
  <r>
    <x v="82"/>
    <s v="Foyer"/>
    <n v="10.17"/>
    <n v="7.56"/>
    <n v="7.83"/>
    <x v="90"/>
    <n v="76.885199999999998"/>
    <x v="104"/>
    <x v="93"/>
  </r>
  <r>
    <x v="82"/>
    <s v="Student Room"/>
    <n v="23.92"/>
    <n v="17.77"/>
    <n v="7.83"/>
    <x v="91"/>
    <n v="425.05840000000001"/>
    <x v="105"/>
    <x v="93"/>
  </r>
  <r>
    <x v="82"/>
    <s v="Toilet/Shower"/>
    <n v="5.75"/>
    <n v="4.67"/>
    <n v="6.83"/>
    <x v="92"/>
    <n v="26.852499999999999"/>
    <x v="106"/>
    <x v="93"/>
  </r>
  <r>
    <x v="83"/>
    <s v="Electrical"/>
    <n v="10.29"/>
    <n v="9.1199999999999992"/>
    <n v="7.92"/>
    <x v="26"/>
    <n v="93.844799999999978"/>
    <x v="68"/>
    <x v="94"/>
  </r>
  <r>
    <x v="83"/>
    <s v="Storage"/>
    <n v="10.55"/>
    <n v="6.12"/>
    <n v="7.92"/>
    <x v="42"/>
    <n v="64.566000000000003"/>
    <x v="69"/>
    <x v="94"/>
  </r>
  <r>
    <x v="83"/>
    <s v="Storage"/>
    <n v="10.94"/>
    <n v="9.0399999999999991"/>
    <n v="7.83"/>
    <x v="90"/>
    <n v="98.897599999999983"/>
    <x v="104"/>
    <x v="94"/>
  </r>
  <r>
    <x v="84"/>
    <s v="Closet"/>
    <n v="6.04"/>
    <n v="5.39"/>
    <n v="7.83"/>
    <x v="41"/>
    <n v="32.555599999999998"/>
    <x v="107"/>
    <x v="95"/>
  </r>
  <r>
    <x v="84"/>
    <s v="Student Room"/>
    <n v="21.64"/>
    <n v="15.37"/>
    <n v="7.83"/>
    <x v="93"/>
    <n v="332.60679999999996"/>
    <x v="108"/>
    <x v="95"/>
  </r>
  <r>
    <x v="84"/>
    <s v="Toilet/Shower"/>
    <n v="5.75"/>
    <n v="4.67"/>
    <n v="6.83"/>
    <x v="92"/>
    <n v="26.852499999999999"/>
    <x v="106"/>
    <x v="95"/>
  </r>
  <r>
    <x v="85"/>
    <s v="Closet"/>
    <n v="4.3499999999999996"/>
    <n v="1.89"/>
    <n v="6.83"/>
    <x v="45"/>
    <n v="8.2214999999999989"/>
    <x v="109"/>
    <x v="96"/>
  </r>
  <r>
    <x v="85"/>
    <s v="Student Room"/>
    <n v="17.690000000000001"/>
    <n v="12.13"/>
    <n v="7.83"/>
    <x v="94"/>
    <n v="214.57970000000003"/>
    <x v="110"/>
    <x v="96"/>
  </r>
  <r>
    <x v="85"/>
    <s v="Toilet/Shower"/>
    <n v="8.02"/>
    <n v="3.92"/>
    <n v="6.83"/>
    <x v="48"/>
    <n v="31.438399999999998"/>
    <x v="51"/>
    <x v="96"/>
  </r>
  <r>
    <x v="86"/>
    <s v="Closet"/>
    <n v="8.0399999999999991"/>
    <n v="4.53"/>
    <n v="7.83"/>
    <x v="8"/>
    <n v="36.421199999999999"/>
    <x v="8"/>
    <x v="97"/>
  </r>
  <r>
    <x v="86"/>
    <s v="Student Room"/>
    <n v="21.27"/>
    <n v="11.94"/>
    <n v="7.83"/>
    <x v="49"/>
    <n v="253.96379999999999"/>
    <x v="55"/>
    <x v="97"/>
  </r>
  <r>
    <x v="86"/>
    <s v="Toilet/Shower"/>
    <n v="8.02"/>
    <n v="3.92"/>
    <n v="6.83"/>
    <x v="48"/>
    <n v="31.438399999999998"/>
    <x v="51"/>
    <x v="97"/>
  </r>
  <r>
    <x v="87"/>
    <s v="Closet"/>
    <n v="8.0399999999999991"/>
    <n v="3.99"/>
    <n v="7.83"/>
    <x v="46"/>
    <n v="32.079599999999999"/>
    <x v="54"/>
    <x v="98"/>
  </r>
  <r>
    <x v="87"/>
    <s v="Student Room"/>
    <n v="21.27"/>
    <n v="11.94"/>
    <n v="7.83"/>
    <x v="49"/>
    <n v="253.96379999999999"/>
    <x v="55"/>
    <x v="98"/>
  </r>
  <r>
    <x v="87"/>
    <s v="Toilet/Shower"/>
    <n v="8.02"/>
    <n v="3.92"/>
    <n v="6.83"/>
    <x v="48"/>
    <n v="31.438399999999998"/>
    <x v="51"/>
    <x v="98"/>
  </r>
  <r>
    <x v="88"/>
    <s v="Closet"/>
    <n v="8.0399999999999991"/>
    <n v="3.99"/>
    <n v="7.83"/>
    <x v="46"/>
    <n v="32.079599999999999"/>
    <x v="54"/>
    <x v="99"/>
  </r>
  <r>
    <x v="88"/>
    <s v="Student Room"/>
    <n v="21.27"/>
    <n v="11.94"/>
    <n v="7.83"/>
    <x v="49"/>
    <n v="253.96379999999999"/>
    <x v="55"/>
    <x v="99"/>
  </r>
  <r>
    <x v="88"/>
    <s v="Toilet/Shower"/>
    <n v="8.02"/>
    <n v="3.92"/>
    <n v="6.83"/>
    <x v="48"/>
    <n v="31.438399999999998"/>
    <x v="51"/>
    <x v="99"/>
  </r>
  <r>
    <x v="89"/>
    <s v="Closet"/>
    <n v="8.0399999999999991"/>
    <n v="3.99"/>
    <n v="7.83"/>
    <x v="46"/>
    <n v="32.079599999999999"/>
    <x v="54"/>
    <x v="100"/>
  </r>
  <r>
    <x v="89"/>
    <s v="Student Room"/>
    <n v="21.27"/>
    <n v="11.94"/>
    <n v="7.83"/>
    <x v="49"/>
    <n v="253.96379999999999"/>
    <x v="55"/>
    <x v="100"/>
  </r>
  <r>
    <x v="89"/>
    <s v="Toilet/Shower"/>
    <n v="8.02"/>
    <n v="3.92"/>
    <n v="6.83"/>
    <x v="48"/>
    <n v="31.438399999999998"/>
    <x v="51"/>
    <x v="100"/>
  </r>
  <r>
    <x v="90"/>
    <s v="Closet"/>
    <n v="8.0399999999999991"/>
    <n v="3.99"/>
    <n v="7.83"/>
    <x v="46"/>
    <n v="32.079599999999999"/>
    <x v="54"/>
    <x v="101"/>
  </r>
  <r>
    <x v="90"/>
    <s v="Student Room"/>
    <n v="21.27"/>
    <n v="11.94"/>
    <n v="7.83"/>
    <x v="49"/>
    <n v="253.96379999999999"/>
    <x v="55"/>
    <x v="101"/>
  </r>
  <r>
    <x v="90"/>
    <s v="Toilet/Shower"/>
    <n v="8.02"/>
    <n v="3.92"/>
    <n v="6.83"/>
    <x v="48"/>
    <n v="31.438399999999998"/>
    <x v="51"/>
    <x v="101"/>
  </r>
  <r>
    <x v="91"/>
    <s v="Closet"/>
    <n v="8.0399999999999991"/>
    <n v="3.99"/>
    <n v="7.83"/>
    <x v="46"/>
    <n v="32.079599999999999"/>
    <x v="54"/>
    <x v="102"/>
  </r>
  <r>
    <x v="91"/>
    <s v="Student Room"/>
    <n v="21.27"/>
    <n v="11.94"/>
    <n v="7.83"/>
    <x v="49"/>
    <n v="253.96379999999999"/>
    <x v="55"/>
    <x v="102"/>
  </r>
  <r>
    <x v="91"/>
    <s v="Toilet/Shower"/>
    <n v="8.02"/>
    <n v="3.92"/>
    <n v="6.83"/>
    <x v="48"/>
    <n v="31.438399999999998"/>
    <x v="51"/>
    <x v="102"/>
  </r>
  <r>
    <x v="92"/>
    <s v="Closet"/>
    <n v="8.0399999999999991"/>
    <n v="3.99"/>
    <n v="7.83"/>
    <x v="46"/>
    <n v="32.079599999999999"/>
    <x v="54"/>
    <x v="103"/>
  </r>
  <r>
    <x v="92"/>
    <s v="Student Room"/>
    <n v="21.27"/>
    <n v="11.94"/>
    <n v="7.83"/>
    <x v="49"/>
    <n v="253.96379999999999"/>
    <x v="55"/>
    <x v="103"/>
  </r>
  <r>
    <x v="92"/>
    <s v="Toilet/Shower"/>
    <n v="8.02"/>
    <n v="3.92"/>
    <n v="6.83"/>
    <x v="48"/>
    <n v="31.438399999999998"/>
    <x v="51"/>
    <x v="103"/>
  </r>
  <r>
    <x v="93"/>
    <s v="Closet"/>
    <n v="8.0399999999999991"/>
    <n v="3.99"/>
    <n v="7.83"/>
    <x v="46"/>
    <n v="32.079599999999999"/>
    <x v="54"/>
    <x v="104"/>
  </r>
  <r>
    <x v="93"/>
    <s v="Student Room"/>
    <n v="21.27"/>
    <n v="11.94"/>
    <n v="7.83"/>
    <x v="49"/>
    <n v="253.96379999999999"/>
    <x v="55"/>
    <x v="104"/>
  </r>
  <r>
    <x v="93"/>
    <s v="Toilet/Shower"/>
    <n v="8.02"/>
    <n v="3.92"/>
    <n v="6.83"/>
    <x v="48"/>
    <n v="31.438399999999998"/>
    <x v="51"/>
    <x v="104"/>
  </r>
  <r>
    <x v="94"/>
    <s v="Closet"/>
    <n v="8.0399999999999991"/>
    <n v="3.99"/>
    <n v="7.83"/>
    <x v="46"/>
    <n v="32.079599999999999"/>
    <x v="54"/>
    <x v="105"/>
  </r>
  <r>
    <x v="94"/>
    <s v="Student Room"/>
    <n v="21.27"/>
    <n v="11.94"/>
    <n v="7.83"/>
    <x v="49"/>
    <n v="253.96379999999999"/>
    <x v="55"/>
    <x v="105"/>
  </r>
  <r>
    <x v="94"/>
    <s v="Toilet/Shower"/>
    <n v="8.02"/>
    <n v="3.92"/>
    <n v="6.83"/>
    <x v="48"/>
    <n v="31.438399999999998"/>
    <x v="51"/>
    <x v="105"/>
  </r>
  <r>
    <x v="95"/>
    <s v="Closet"/>
    <n v="8.0399999999999991"/>
    <n v="3.99"/>
    <n v="7.83"/>
    <x v="46"/>
    <n v="32.079599999999999"/>
    <x v="54"/>
    <x v="106"/>
  </r>
  <r>
    <x v="95"/>
    <s v="Student Room"/>
    <n v="21.27"/>
    <n v="11.94"/>
    <n v="7.83"/>
    <x v="49"/>
    <n v="253.96379999999999"/>
    <x v="55"/>
    <x v="106"/>
  </r>
  <r>
    <x v="95"/>
    <s v="Toilet/Shower"/>
    <n v="8.02"/>
    <n v="3.92"/>
    <n v="6.83"/>
    <x v="48"/>
    <n v="31.438399999999998"/>
    <x v="51"/>
    <x v="106"/>
  </r>
  <r>
    <x v="96"/>
    <s v="Closet"/>
    <n v="8.0399999999999991"/>
    <n v="3.99"/>
    <n v="7.83"/>
    <x v="46"/>
    <n v="32.079599999999999"/>
    <x v="54"/>
    <x v="107"/>
  </r>
  <r>
    <x v="96"/>
    <s v="Student Room"/>
    <n v="21.27"/>
    <n v="11.94"/>
    <n v="7.83"/>
    <x v="49"/>
    <n v="253.96379999999999"/>
    <x v="55"/>
    <x v="107"/>
  </r>
  <r>
    <x v="96"/>
    <s v="Toilet/Shower"/>
    <n v="8.02"/>
    <n v="3.92"/>
    <n v="6.83"/>
    <x v="48"/>
    <n v="31.438399999999998"/>
    <x v="51"/>
    <x v="107"/>
  </r>
  <r>
    <x v="97"/>
    <s v="Closet"/>
    <n v="8.0399999999999991"/>
    <n v="3.99"/>
    <n v="7.83"/>
    <x v="46"/>
    <n v="32.079599999999999"/>
    <x v="54"/>
    <x v="108"/>
  </r>
  <r>
    <x v="97"/>
    <s v="Student Room"/>
    <n v="21.27"/>
    <n v="11.94"/>
    <n v="7.83"/>
    <x v="49"/>
    <n v="253.96379999999999"/>
    <x v="55"/>
    <x v="108"/>
  </r>
  <r>
    <x v="97"/>
    <s v="Toilet/Shower"/>
    <n v="8.02"/>
    <n v="3.92"/>
    <n v="6.83"/>
    <x v="48"/>
    <n v="31.438399999999998"/>
    <x v="51"/>
    <x v="108"/>
  </r>
  <r>
    <x v="98"/>
    <s v="Closet"/>
    <n v="8.0399999999999991"/>
    <n v="2.2000000000000002"/>
    <n v="7.83"/>
    <x v="64"/>
    <n v="17.687999999999999"/>
    <x v="75"/>
    <x v="109"/>
  </r>
  <r>
    <x v="98"/>
    <s v="Student Room"/>
    <n v="17.27"/>
    <n v="10.14"/>
    <n v="7.83"/>
    <x v="95"/>
    <n v="175.11780000000002"/>
    <x v="111"/>
    <x v="109"/>
  </r>
  <r>
    <x v="98"/>
    <s v="Toilet/Shower"/>
    <n v="8.02"/>
    <n v="3.92"/>
    <n v="6.83"/>
    <x v="48"/>
    <n v="31.438399999999998"/>
    <x v="51"/>
    <x v="109"/>
  </r>
  <r>
    <x v="99"/>
    <s v="Closet"/>
    <n v="8.0399999999999991"/>
    <n v="3.99"/>
    <n v="7.83"/>
    <x v="46"/>
    <n v="32.079599999999999"/>
    <x v="54"/>
    <x v="110"/>
  </r>
  <r>
    <x v="99"/>
    <s v="Student Room"/>
    <n v="26.27"/>
    <n v="11.94"/>
    <n v="7.83"/>
    <x v="96"/>
    <n v="313.66379999999998"/>
    <x v="112"/>
    <x v="110"/>
  </r>
  <r>
    <x v="99"/>
    <s v="Toilet/Shower"/>
    <n v="8.02"/>
    <n v="3.92"/>
    <n v="6.83"/>
    <x v="48"/>
    <n v="31.438399999999998"/>
    <x v="51"/>
    <x v="110"/>
  </r>
  <r>
    <x v="100"/>
    <s v="Closet"/>
    <n v="8.0399999999999991"/>
    <n v="2.2000000000000002"/>
    <n v="7.83"/>
    <x v="97"/>
    <n v="17.687999999999999"/>
    <x v="113"/>
    <x v="111"/>
  </r>
  <r>
    <x v="100"/>
    <s v="Student Room"/>
    <n v="17.27"/>
    <n v="10.14"/>
    <n v="7.83"/>
    <x v="95"/>
    <n v="175.11780000000002"/>
    <x v="111"/>
    <x v="111"/>
  </r>
  <r>
    <x v="100"/>
    <s v="Toilet/Shower"/>
    <n v="8.02"/>
    <n v="3.92"/>
    <n v="6.83"/>
    <x v="48"/>
    <n v="31.438399999999998"/>
    <x v="51"/>
    <x v="111"/>
  </r>
  <r>
    <x v="101"/>
    <s v="Closet"/>
    <n v="8.34"/>
    <n v="7.54"/>
    <n v="7.83"/>
    <x v="98"/>
    <n v="62.883600000000001"/>
    <x v="114"/>
    <x v="112"/>
  </r>
  <r>
    <x v="101"/>
    <s v="Hall"/>
    <n v="91.29"/>
    <n v="27.95"/>
    <n v="7.83"/>
    <x v="99"/>
    <n v="2551.5554999999999"/>
    <x v="115"/>
    <x v="113"/>
  </r>
  <r>
    <x v="101"/>
    <s v="Sink Room"/>
    <n v="6.99"/>
    <n v="4.83"/>
    <n v="6.83"/>
    <x v="48"/>
    <n v="33.761700000000005"/>
    <x v="51"/>
    <x v="112"/>
  </r>
  <r>
    <x v="101"/>
    <s v="Student Room"/>
    <n v="17.64"/>
    <n v="16.12"/>
    <n v="7.83"/>
    <x v="100"/>
    <n v="284.35680000000002"/>
    <x v="116"/>
    <x v="112"/>
  </r>
  <r>
    <x v="101"/>
    <s v="Toilet/Shower"/>
    <n v="7.33"/>
    <n v="2.5"/>
    <n v="6.83"/>
    <x v="64"/>
    <n v="18.324999999999999"/>
    <x v="117"/>
    <x v="112"/>
  </r>
  <r>
    <x v="102"/>
    <s v="Closet"/>
    <n v="8.0399999999999991"/>
    <n v="2.2000000000000002"/>
    <n v="7.83"/>
    <x v="97"/>
    <n v="17.687999999999999"/>
    <x v="113"/>
    <x v="114"/>
  </r>
  <r>
    <x v="102"/>
    <s v="Student Room"/>
    <n v="17.27"/>
    <n v="10.14"/>
    <n v="7.83"/>
    <x v="95"/>
    <n v="175.11780000000002"/>
    <x v="111"/>
    <x v="114"/>
  </r>
  <r>
    <x v="102"/>
    <s v="Toilet/Shower"/>
    <n v="8.02"/>
    <n v="3.92"/>
    <n v="6.83"/>
    <x v="48"/>
    <n v="31.438399999999998"/>
    <x v="51"/>
    <x v="114"/>
  </r>
  <r>
    <x v="103"/>
    <s v="Study"/>
    <n v="6.75"/>
    <n v="5.2"/>
    <n v="7.83"/>
    <x v="8"/>
    <n v="35.1"/>
    <x v="8"/>
    <x v="115"/>
  </r>
  <r>
    <x v="104"/>
    <s v="Study"/>
    <n v="7"/>
    <n v="5.94"/>
    <n v="7.83"/>
    <x v="11"/>
    <n v="41.580000000000005"/>
    <x v="118"/>
    <x v="116"/>
  </r>
  <r>
    <x v="105"/>
    <s v="Stair"/>
    <n v="16.75"/>
    <n v="8"/>
    <n v="8"/>
    <x v="101"/>
    <n v="134"/>
    <x v="119"/>
    <x v="117"/>
  </r>
  <r>
    <x v="106"/>
    <s v="Stair"/>
    <n v="16.329999999999998"/>
    <n v="8"/>
    <n v="8"/>
    <x v="71"/>
    <n v="130.63999999999999"/>
    <x v="82"/>
    <x v="118"/>
  </r>
  <r>
    <x v="107"/>
    <s v="Stair"/>
    <n v="16.329999999999998"/>
    <n v="7.92"/>
    <n v="8"/>
    <x v="23"/>
    <n v="129.33359999999999"/>
    <x v="45"/>
    <x v="119"/>
  </r>
  <r>
    <x v="107"/>
    <s v="Vestibule"/>
    <n v="3.67"/>
    <n v="3.48"/>
    <n v="7.83"/>
    <x v="72"/>
    <n v="12.771599999999999"/>
    <x v="83"/>
    <x v="119"/>
  </r>
  <r>
    <x v="108"/>
    <s v="Closet"/>
    <n v="3.94"/>
    <n v="2"/>
    <n v="7.83"/>
    <x v="45"/>
    <n v="7.88"/>
    <x v="48"/>
    <x v="120"/>
  </r>
  <r>
    <x v="108"/>
    <s v="Hall"/>
    <n v="120.35"/>
    <n v="14.76"/>
    <n v="7.83"/>
    <x v="73"/>
    <n v="1776.366"/>
    <x v="84"/>
    <x v="121"/>
  </r>
  <r>
    <x v="108"/>
    <s v="Student Room"/>
    <n v="21.27"/>
    <n v="8.6"/>
    <n v="7.83"/>
    <x v="74"/>
    <n v="182.922"/>
    <x v="85"/>
    <x v="120"/>
  </r>
  <r>
    <x v="108"/>
    <s v="Toilet/Shower"/>
    <n v="8.02"/>
    <n v="3.92"/>
    <n v="6.83"/>
    <x v="48"/>
    <n v="31.438399999999998"/>
    <x v="51"/>
    <x v="120"/>
  </r>
  <r>
    <x v="109"/>
    <s v="Stair"/>
    <n v="16.329999999999998"/>
    <n v="7.94"/>
    <n v="8"/>
    <x v="32"/>
    <n v="129.6602"/>
    <x v="33"/>
    <x v="122"/>
  </r>
  <r>
    <x v="109"/>
    <s v="Study"/>
    <n v="6.5"/>
    <n v="6.1"/>
    <n v="7.83"/>
    <x v="75"/>
    <n v="39.65"/>
    <x v="86"/>
    <x v="122"/>
  </r>
  <r>
    <x v="109"/>
    <s v="Study"/>
    <n v="6.69"/>
    <n v="5.37"/>
    <n v="7.83"/>
    <x v="76"/>
    <n v="35.9253"/>
    <x v="87"/>
    <x v="122"/>
  </r>
  <r>
    <x v="110"/>
    <s v="Closet"/>
    <n v="3.94"/>
    <n v="2"/>
    <n v="7.83"/>
    <x v="45"/>
    <n v="7.88"/>
    <x v="48"/>
    <x v="123"/>
  </r>
  <r>
    <x v="110"/>
    <s v="Student Room"/>
    <n v="21.27"/>
    <n v="8.6"/>
    <n v="7.83"/>
    <x v="38"/>
    <n v="182.922"/>
    <x v="88"/>
    <x v="123"/>
  </r>
  <r>
    <x v="110"/>
    <s v="Toilet/Shower"/>
    <n v="8.02"/>
    <n v="3.92"/>
    <n v="6.83"/>
    <x v="48"/>
    <n v="31.438399999999998"/>
    <x v="51"/>
    <x v="123"/>
  </r>
  <r>
    <x v="111"/>
    <s v="Closet"/>
    <n v="8.0399999999999991"/>
    <n v="3.99"/>
    <n v="7.83"/>
    <x v="46"/>
    <n v="32.079599999999999"/>
    <x v="54"/>
    <x v="124"/>
  </r>
  <r>
    <x v="111"/>
    <s v="Student Room"/>
    <n v="21.27"/>
    <n v="11.94"/>
    <n v="7.83"/>
    <x v="49"/>
    <n v="253.96379999999999"/>
    <x v="55"/>
    <x v="124"/>
  </r>
  <r>
    <x v="111"/>
    <s v="Toilet/Shower"/>
    <n v="8.02"/>
    <n v="3.92"/>
    <n v="6.83"/>
    <x v="48"/>
    <n v="31.438399999999998"/>
    <x v="51"/>
    <x v="124"/>
  </r>
  <r>
    <x v="112"/>
    <s v="Closet"/>
    <n v="8.0399999999999991"/>
    <n v="3.99"/>
    <n v="7.83"/>
    <x v="46"/>
    <n v="32.079599999999999"/>
    <x v="54"/>
    <x v="125"/>
  </r>
  <r>
    <x v="112"/>
    <s v="Student Room"/>
    <n v="21.27"/>
    <n v="11.94"/>
    <n v="7.83"/>
    <x v="49"/>
    <n v="253.96379999999999"/>
    <x v="55"/>
    <x v="125"/>
  </r>
  <r>
    <x v="112"/>
    <s v="Toilet/Shower"/>
    <n v="8.02"/>
    <n v="3.92"/>
    <n v="6.83"/>
    <x v="48"/>
    <n v="31.438399999999998"/>
    <x v="51"/>
    <x v="125"/>
  </r>
  <r>
    <x v="113"/>
    <s v="Closet"/>
    <n v="8.0399999999999991"/>
    <n v="3.99"/>
    <n v="7.83"/>
    <x v="46"/>
    <n v="32.079599999999999"/>
    <x v="54"/>
    <x v="126"/>
  </r>
  <r>
    <x v="113"/>
    <s v="Student Room"/>
    <n v="21.27"/>
    <n v="11.94"/>
    <n v="7.83"/>
    <x v="49"/>
    <n v="253.96379999999999"/>
    <x v="55"/>
    <x v="126"/>
  </r>
  <r>
    <x v="113"/>
    <s v="Toilet/Shower"/>
    <n v="8.02"/>
    <n v="3.92"/>
    <n v="6.83"/>
    <x v="48"/>
    <n v="31.438399999999998"/>
    <x v="51"/>
    <x v="126"/>
  </r>
  <r>
    <x v="114"/>
    <s v="Closet"/>
    <n v="8.0399999999999991"/>
    <n v="3.99"/>
    <n v="7.83"/>
    <x v="46"/>
    <n v="32.079599999999999"/>
    <x v="54"/>
    <x v="127"/>
  </r>
  <r>
    <x v="114"/>
    <s v="Student Room"/>
    <n v="21.27"/>
    <n v="11.94"/>
    <n v="7.83"/>
    <x v="49"/>
    <n v="253.96379999999999"/>
    <x v="55"/>
    <x v="127"/>
  </r>
  <r>
    <x v="114"/>
    <s v="Toilet/Shower"/>
    <n v="8.02"/>
    <n v="3.92"/>
    <n v="6.83"/>
    <x v="48"/>
    <n v="31.438399999999998"/>
    <x v="51"/>
    <x v="127"/>
  </r>
  <r>
    <x v="115"/>
    <s v="Closet"/>
    <n v="8.0399999999999991"/>
    <n v="3.99"/>
    <n v="7.83"/>
    <x v="46"/>
    <n v="32.079599999999999"/>
    <x v="54"/>
    <x v="128"/>
  </r>
  <r>
    <x v="115"/>
    <s v="Student Room"/>
    <n v="21.27"/>
    <n v="11.94"/>
    <n v="7.83"/>
    <x v="49"/>
    <n v="253.96379999999999"/>
    <x v="55"/>
    <x v="128"/>
  </r>
  <r>
    <x v="115"/>
    <s v="Toilet/Shower"/>
    <n v="8.02"/>
    <n v="3.92"/>
    <n v="6.83"/>
    <x v="48"/>
    <n v="31.438399999999998"/>
    <x v="51"/>
    <x v="128"/>
  </r>
  <r>
    <x v="116"/>
    <s v="Closet"/>
    <n v="8.0399999999999991"/>
    <n v="3.99"/>
    <n v="7.83"/>
    <x v="46"/>
    <n v="32.079599999999999"/>
    <x v="54"/>
    <x v="129"/>
  </r>
  <r>
    <x v="116"/>
    <s v="Student Room"/>
    <n v="21.27"/>
    <n v="11.94"/>
    <n v="7.83"/>
    <x v="49"/>
    <n v="253.96379999999999"/>
    <x v="55"/>
    <x v="129"/>
  </r>
  <r>
    <x v="116"/>
    <s v="Toilet/Shower"/>
    <n v="8.02"/>
    <n v="3.92"/>
    <n v="6.83"/>
    <x v="48"/>
    <n v="31.438399999999998"/>
    <x v="51"/>
    <x v="129"/>
  </r>
  <r>
    <x v="117"/>
    <s v="Closet"/>
    <n v="8.0399999999999991"/>
    <n v="3.99"/>
    <n v="7.83"/>
    <x v="46"/>
    <n v="32.079599999999999"/>
    <x v="54"/>
    <x v="130"/>
  </r>
  <r>
    <x v="117"/>
    <s v="Student Room"/>
    <n v="21.27"/>
    <n v="11.94"/>
    <n v="7.83"/>
    <x v="49"/>
    <n v="253.96379999999999"/>
    <x v="55"/>
    <x v="130"/>
  </r>
  <r>
    <x v="117"/>
    <s v="Toilet/Shower"/>
    <n v="8.02"/>
    <n v="3.92"/>
    <n v="6.83"/>
    <x v="48"/>
    <n v="31.438399999999998"/>
    <x v="51"/>
    <x v="130"/>
  </r>
  <r>
    <x v="118"/>
    <s v="Closet"/>
    <n v="8.0399999999999991"/>
    <n v="3.99"/>
    <n v="7.83"/>
    <x v="46"/>
    <n v="32.079599999999999"/>
    <x v="54"/>
    <x v="131"/>
  </r>
  <r>
    <x v="118"/>
    <s v="Student Room"/>
    <n v="21.27"/>
    <n v="11.94"/>
    <n v="7.83"/>
    <x v="49"/>
    <n v="253.96379999999999"/>
    <x v="55"/>
    <x v="131"/>
  </r>
  <r>
    <x v="118"/>
    <s v="Toilet/Shower"/>
    <n v="8.02"/>
    <n v="3.92"/>
    <n v="6.83"/>
    <x v="48"/>
    <n v="31.438399999999998"/>
    <x v="51"/>
    <x v="131"/>
  </r>
  <r>
    <x v="119"/>
    <s v="Closet"/>
    <n v="8.0399999999999991"/>
    <n v="3.99"/>
    <n v="7.83"/>
    <x v="46"/>
    <n v="32.079599999999999"/>
    <x v="54"/>
    <x v="132"/>
  </r>
  <r>
    <x v="119"/>
    <s v="Student Room"/>
    <n v="21.27"/>
    <n v="11.94"/>
    <n v="7.83"/>
    <x v="49"/>
    <n v="253.96379999999999"/>
    <x v="55"/>
    <x v="132"/>
  </r>
  <r>
    <x v="119"/>
    <s v="Toilet/Shower"/>
    <n v="8.02"/>
    <n v="3.92"/>
    <n v="6.83"/>
    <x v="48"/>
    <n v="31.438399999999998"/>
    <x v="51"/>
    <x v="132"/>
  </r>
  <r>
    <x v="120"/>
    <s v="Closet"/>
    <n v="8.0399999999999991"/>
    <n v="3.99"/>
    <n v="7.83"/>
    <x v="46"/>
    <n v="32.079599999999999"/>
    <x v="54"/>
    <x v="133"/>
  </r>
  <r>
    <x v="120"/>
    <s v="Student Room"/>
    <n v="21.27"/>
    <n v="11.94"/>
    <n v="7.83"/>
    <x v="49"/>
    <n v="253.96379999999999"/>
    <x v="55"/>
    <x v="133"/>
  </r>
  <r>
    <x v="120"/>
    <s v="Toilet/Shower"/>
    <n v="8.02"/>
    <n v="3.92"/>
    <n v="6.83"/>
    <x v="48"/>
    <n v="31.438399999999998"/>
    <x v="51"/>
    <x v="133"/>
  </r>
  <r>
    <x v="121"/>
    <s v="Closet"/>
    <n v="8.0399999999999991"/>
    <n v="3.99"/>
    <n v="7.83"/>
    <x v="46"/>
    <n v="32.079599999999999"/>
    <x v="54"/>
    <x v="134"/>
  </r>
  <r>
    <x v="121"/>
    <s v="Student Room"/>
    <n v="21.27"/>
    <n v="11.94"/>
    <n v="7.83"/>
    <x v="49"/>
    <n v="253.96379999999999"/>
    <x v="55"/>
    <x v="134"/>
  </r>
  <r>
    <x v="121"/>
    <s v="Toilet/Shower"/>
    <n v="8.02"/>
    <n v="3.92"/>
    <n v="6.83"/>
    <x v="48"/>
    <n v="31.438399999999998"/>
    <x v="51"/>
    <x v="134"/>
  </r>
  <r>
    <x v="122"/>
    <s v="Closet"/>
    <n v="8.0399999999999991"/>
    <n v="3.99"/>
    <n v="7.83"/>
    <x v="46"/>
    <n v="32.079599999999999"/>
    <x v="54"/>
    <x v="135"/>
  </r>
  <r>
    <x v="122"/>
    <s v="Student Room"/>
    <n v="26.23"/>
    <n v="11.94"/>
    <n v="7.83"/>
    <x v="53"/>
    <n v="313.18619999999999"/>
    <x v="60"/>
    <x v="135"/>
  </r>
  <r>
    <x v="122"/>
    <s v="Toilet/Shower"/>
    <n v="8.02"/>
    <n v="3.92"/>
    <n v="6.83"/>
    <x v="48"/>
    <n v="31.438399999999998"/>
    <x v="51"/>
    <x v="135"/>
  </r>
  <r>
    <x v="123"/>
    <s v="Closet"/>
    <n v="8.0399999999999991"/>
    <n v="3.99"/>
    <n v="7.83"/>
    <x v="46"/>
    <n v="32.079599999999999"/>
    <x v="54"/>
    <x v="136"/>
  </r>
  <r>
    <x v="123"/>
    <s v="Student Room"/>
    <n v="21.27"/>
    <n v="11.94"/>
    <n v="7.83"/>
    <x v="49"/>
    <n v="253.96379999999999"/>
    <x v="55"/>
    <x v="136"/>
  </r>
  <r>
    <x v="123"/>
    <s v="Toilet/Shower"/>
    <n v="8.02"/>
    <n v="3.92"/>
    <n v="6.83"/>
    <x v="48"/>
    <n v="31.438399999999998"/>
    <x v="51"/>
    <x v="136"/>
  </r>
  <r>
    <x v="124"/>
    <s v="Tub Room"/>
    <n v="8.0399999999999991"/>
    <n v="5.75"/>
    <n v="8"/>
    <x v="54"/>
    <n v="46.23"/>
    <x v="61"/>
    <x v="137"/>
  </r>
  <r>
    <x v="125"/>
    <s v="Closet"/>
    <n v="11.81"/>
    <n v="3.63"/>
    <n v="7.83"/>
    <x v="77"/>
    <n v="42.8703"/>
    <x v="89"/>
    <x v="138"/>
  </r>
  <r>
    <x v="125"/>
    <s v="Student Room"/>
    <n v="31.21"/>
    <n v="11.58"/>
    <n v="7.83"/>
    <x v="78"/>
    <n v="361.41180000000003"/>
    <x v="90"/>
    <x v="138"/>
  </r>
  <r>
    <x v="125"/>
    <s v="Toilet/Shower"/>
    <n v="7.1"/>
    <n v="3.92"/>
    <n v="6.83"/>
    <x v="79"/>
    <n v="27.831999999999997"/>
    <x v="91"/>
    <x v="138"/>
  </r>
  <r>
    <x v="126"/>
    <s v="Laundry Room"/>
    <n v="12.02"/>
    <n v="8.0399999999999991"/>
    <n v="8"/>
    <x v="80"/>
    <n v="96.640799999999984"/>
    <x v="92"/>
    <x v="139"/>
  </r>
  <r>
    <x v="127"/>
    <s v="Closet"/>
    <n v="8.0399999999999991"/>
    <n v="3.64"/>
    <n v="7.83"/>
    <x v="81"/>
    <n v="29.265599999999999"/>
    <x v="93"/>
    <x v="140"/>
  </r>
  <r>
    <x v="127"/>
    <s v="Student Room"/>
    <n v="26.27"/>
    <n v="11.6"/>
    <n v="7.83"/>
    <x v="69"/>
    <n v="304.73199999999997"/>
    <x v="80"/>
    <x v="140"/>
  </r>
  <r>
    <x v="127"/>
    <s v="Toilet/Shower"/>
    <n v="8.02"/>
    <n v="3.92"/>
    <n v="6.83"/>
    <x v="48"/>
    <n v="31.438399999999998"/>
    <x v="51"/>
    <x v="140"/>
  </r>
  <r>
    <x v="128"/>
    <s v="Elevator"/>
    <n v="7"/>
    <n v="5"/>
    <n v="7.83"/>
    <x v="8"/>
    <n v="35"/>
    <x v="8"/>
    <x v="141"/>
  </r>
  <r>
    <x v="128"/>
    <s v="Janitor"/>
    <n v="5.23"/>
    <n v="2.58"/>
    <n v="6.83"/>
    <x v="72"/>
    <n v="13.493400000000001"/>
    <x v="95"/>
    <x v="141"/>
  </r>
  <r>
    <x v="128"/>
    <s v="Lobby"/>
    <n v="43.48"/>
    <n v="38.119999999999997"/>
    <n v="9.25"/>
    <x v="102"/>
    <n v="1657.4575999999997"/>
    <x v="120"/>
    <x v="141"/>
  </r>
  <r>
    <x v="128"/>
    <s v="Stair"/>
    <n v="22.46"/>
    <n v="8.19"/>
    <n v="7.83"/>
    <x v="84"/>
    <n v="183.94739999999999"/>
    <x v="97"/>
    <x v="141"/>
  </r>
  <r>
    <x v="128"/>
    <s v="Storage"/>
    <n v="2.17"/>
    <n v="1.62"/>
    <n v="9.25"/>
    <x v="85"/>
    <n v="3.5154000000000001"/>
    <x v="98"/>
    <x v="141"/>
  </r>
  <r>
    <x v="128"/>
    <s v="Trash Chute"/>
    <n v="4.3600000000000003"/>
    <n v="3.94"/>
    <n v="7.83"/>
    <x v="13"/>
    <n v="17.1784"/>
    <x v="99"/>
    <x v="141"/>
  </r>
  <r>
    <x v="129"/>
    <s v="Closet"/>
    <n v="8.0399999999999991"/>
    <n v="4.03"/>
    <n v="7.83"/>
    <x v="86"/>
    <n v="32.401199999999996"/>
    <x v="100"/>
    <x v="142"/>
  </r>
  <r>
    <x v="129"/>
    <s v="Elevator"/>
    <n v="7"/>
    <n v="5"/>
    <n v="7.83"/>
    <x v="8"/>
    <n v="35"/>
    <x v="8"/>
    <x v="142"/>
  </r>
  <r>
    <x v="129"/>
    <s v="Student Room"/>
    <n v="26.27"/>
    <n v="11.99"/>
    <n v="7.83"/>
    <x v="87"/>
    <n v="314.97730000000001"/>
    <x v="101"/>
    <x v="142"/>
  </r>
  <r>
    <x v="129"/>
    <s v="Toilet/Shower"/>
    <n v="8.02"/>
    <n v="3.92"/>
    <n v="6.83"/>
    <x v="48"/>
    <n v="31.438399999999998"/>
    <x v="51"/>
    <x v="142"/>
  </r>
  <r>
    <x v="130"/>
    <s v="Closet"/>
    <n v="3.99"/>
    <n v="2"/>
    <n v="7.83"/>
    <x v="45"/>
    <n v="7.98"/>
    <x v="48"/>
    <x v="143"/>
  </r>
  <r>
    <x v="130"/>
    <s v="Hall"/>
    <n v="12.53"/>
    <n v="10.29"/>
    <n v="7.83"/>
    <x v="88"/>
    <n v="128.93369999999999"/>
    <x v="102"/>
    <x v="144"/>
  </r>
  <r>
    <x v="130"/>
    <s v="Student Room"/>
    <n v="19.670000000000002"/>
    <n v="7.99"/>
    <n v="7.83"/>
    <x v="89"/>
    <n v="157.16330000000002"/>
    <x v="103"/>
    <x v="143"/>
  </r>
  <r>
    <x v="130"/>
    <s v="Toilet/Shower"/>
    <n v="8.02"/>
    <n v="3.92"/>
    <n v="6.83"/>
    <x v="48"/>
    <n v="31.438399999999998"/>
    <x v="51"/>
    <x v="143"/>
  </r>
  <r>
    <x v="131"/>
    <s v="Closet"/>
    <n v="7.71"/>
    <n v="7.62"/>
    <n v="7.83"/>
    <x v="57"/>
    <n v="58.7502"/>
    <x v="64"/>
    <x v="145"/>
  </r>
  <r>
    <x v="131"/>
    <s v="Foyer"/>
    <n v="10.17"/>
    <n v="7.56"/>
    <n v="7.83"/>
    <x v="90"/>
    <n v="76.885199999999998"/>
    <x v="104"/>
    <x v="145"/>
  </r>
  <r>
    <x v="131"/>
    <s v="Student Room"/>
    <n v="23.92"/>
    <n v="17.77"/>
    <n v="7.83"/>
    <x v="91"/>
    <n v="425.05840000000001"/>
    <x v="105"/>
    <x v="145"/>
  </r>
  <r>
    <x v="131"/>
    <s v="Toilet/Shower"/>
    <n v="5.75"/>
    <n v="4.67"/>
    <n v="6.83"/>
    <x v="92"/>
    <n v="26.852499999999999"/>
    <x v="106"/>
    <x v="145"/>
  </r>
  <r>
    <x v="132"/>
    <s v="Electrical"/>
    <n v="10.29"/>
    <n v="9.1199999999999992"/>
    <n v="7.92"/>
    <x v="26"/>
    <n v="93.844799999999978"/>
    <x v="68"/>
    <x v="146"/>
  </r>
  <r>
    <x v="132"/>
    <s v="Storage"/>
    <n v="10.55"/>
    <n v="6.12"/>
    <n v="7.92"/>
    <x v="42"/>
    <n v="64.566000000000003"/>
    <x v="69"/>
    <x v="146"/>
  </r>
  <r>
    <x v="132"/>
    <s v="Storage"/>
    <n v="10.94"/>
    <n v="9.0399999999999991"/>
    <n v="7.83"/>
    <x v="90"/>
    <n v="98.897599999999983"/>
    <x v="104"/>
    <x v="146"/>
  </r>
  <r>
    <x v="133"/>
    <s v="Closet"/>
    <n v="6.04"/>
    <n v="5.39"/>
    <n v="7.83"/>
    <x v="41"/>
    <n v="32.555599999999998"/>
    <x v="107"/>
    <x v="147"/>
  </r>
  <r>
    <x v="133"/>
    <s v="Student Room"/>
    <n v="21.64"/>
    <n v="15.37"/>
    <n v="7.83"/>
    <x v="93"/>
    <n v="332.60679999999996"/>
    <x v="108"/>
    <x v="147"/>
  </r>
  <r>
    <x v="133"/>
    <s v="Toilet/Shower"/>
    <n v="5.75"/>
    <n v="4.67"/>
    <n v="6.83"/>
    <x v="92"/>
    <n v="26.852499999999999"/>
    <x v="106"/>
    <x v="147"/>
  </r>
  <r>
    <x v="134"/>
    <s v="Closet"/>
    <n v="4.3499999999999996"/>
    <n v="1.89"/>
    <n v="6.83"/>
    <x v="45"/>
    <n v="8.2214999999999989"/>
    <x v="109"/>
    <x v="148"/>
  </r>
  <r>
    <x v="134"/>
    <s v="Student Room"/>
    <n v="17.690000000000001"/>
    <n v="12.13"/>
    <n v="7.83"/>
    <x v="38"/>
    <n v="214.57970000000003"/>
    <x v="88"/>
    <x v="148"/>
  </r>
  <r>
    <x v="134"/>
    <s v="Toilet/Shower"/>
    <n v="8.02"/>
    <n v="3.92"/>
    <n v="6.83"/>
    <x v="48"/>
    <n v="31.438399999999998"/>
    <x v="51"/>
    <x v="148"/>
  </r>
  <r>
    <x v="135"/>
    <s v="Closet"/>
    <n v="8.0399999999999991"/>
    <n v="4.53"/>
    <n v="7.83"/>
    <x v="8"/>
    <n v="36.421199999999999"/>
    <x v="8"/>
    <x v="149"/>
  </r>
  <r>
    <x v="135"/>
    <s v="Student Room"/>
    <n v="21.27"/>
    <n v="11.94"/>
    <n v="7.83"/>
    <x v="49"/>
    <n v="253.96379999999999"/>
    <x v="55"/>
    <x v="149"/>
  </r>
  <r>
    <x v="135"/>
    <s v="Toilet/Shower"/>
    <n v="8.02"/>
    <n v="3.92"/>
    <n v="6.83"/>
    <x v="48"/>
    <n v="31.438399999999998"/>
    <x v="51"/>
    <x v="149"/>
  </r>
  <r>
    <x v="136"/>
    <s v="Closet"/>
    <n v="8.0399999999999991"/>
    <n v="3.99"/>
    <n v="7.83"/>
    <x v="46"/>
    <n v="32.079599999999999"/>
    <x v="54"/>
    <x v="150"/>
  </r>
  <r>
    <x v="136"/>
    <s v="Student Room"/>
    <n v="21.27"/>
    <n v="11.94"/>
    <n v="7.83"/>
    <x v="49"/>
    <n v="253.96379999999999"/>
    <x v="55"/>
    <x v="150"/>
  </r>
  <r>
    <x v="136"/>
    <s v="Toilet/Shower"/>
    <n v="8.02"/>
    <n v="3.92"/>
    <n v="6.83"/>
    <x v="48"/>
    <n v="31.438399999999998"/>
    <x v="51"/>
    <x v="150"/>
  </r>
  <r>
    <x v="137"/>
    <s v="Closet"/>
    <n v="8.0399999999999991"/>
    <n v="3.99"/>
    <n v="7.83"/>
    <x v="46"/>
    <n v="32.079599999999999"/>
    <x v="54"/>
    <x v="151"/>
  </r>
  <r>
    <x v="137"/>
    <s v="Student Room"/>
    <n v="21.27"/>
    <n v="11.94"/>
    <n v="7.83"/>
    <x v="49"/>
    <n v="253.96379999999999"/>
    <x v="55"/>
    <x v="151"/>
  </r>
  <r>
    <x v="137"/>
    <s v="Toilet/Shower"/>
    <n v="8.02"/>
    <n v="3.92"/>
    <n v="6.83"/>
    <x v="48"/>
    <n v="31.438399999999998"/>
    <x v="51"/>
    <x v="151"/>
  </r>
  <r>
    <x v="138"/>
    <s v="Closet"/>
    <n v="8.0399999999999991"/>
    <n v="3.99"/>
    <n v="7.83"/>
    <x v="46"/>
    <n v="32.079599999999999"/>
    <x v="54"/>
    <x v="152"/>
  </r>
  <r>
    <x v="138"/>
    <s v="Student Room"/>
    <n v="21.27"/>
    <n v="11.94"/>
    <n v="7.83"/>
    <x v="49"/>
    <n v="253.96379999999999"/>
    <x v="55"/>
    <x v="152"/>
  </r>
  <r>
    <x v="138"/>
    <s v="Toilet/Shower"/>
    <n v="8.02"/>
    <n v="3.92"/>
    <n v="6.83"/>
    <x v="48"/>
    <n v="31.438399999999998"/>
    <x v="51"/>
    <x v="152"/>
  </r>
  <r>
    <x v="139"/>
    <s v="Closet"/>
    <n v="8.0399999999999991"/>
    <n v="3.99"/>
    <n v="7.83"/>
    <x v="46"/>
    <n v="32.079599999999999"/>
    <x v="54"/>
    <x v="153"/>
  </r>
  <r>
    <x v="139"/>
    <s v="Student Room"/>
    <n v="21.27"/>
    <n v="11.94"/>
    <n v="7.83"/>
    <x v="49"/>
    <n v="253.96379999999999"/>
    <x v="55"/>
    <x v="153"/>
  </r>
  <r>
    <x v="139"/>
    <s v="Toilet/Shower"/>
    <n v="8.02"/>
    <n v="3.92"/>
    <n v="6.83"/>
    <x v="48"/>
    <n v="31.438399999999998"/>
    <x v="51"/>
    <x v="153"/>
  </r>
  <r>
    <x v="140"/>
    <s v="Closet"/>
    <n v="8.0399999999999991"/>
    <n v="3.99"/>
    <n v="7.83"/>
    <x v="46"/>
    <n v="32.079599999999999"/>
    <x v="54"/>
    <x v="154"/>
  </r>
  <r>
    <x v="140"/>
    <s v="Student Room"/>
    <n v="21.27"/>
    <n v="11.94"/>
    <n v="7.83"/>
    <x v="49"/>
    <n v="253.96379999999999"/>
    <x v="55"/>
    <x v="154"/>
  </r>
  <r>
    <x v="140"/>
    <s v="Toilet/Shower"/>
    <n v="8.02"/>
    <n v="3.92"/>
    <n v="6.83"/>
    <x v="48"/>
    <n v="31.438399999999998"/>
    <x v="51"/>
    <x v="154"/>
  </r>
  <r>
    <x v="141"/>
    <s v="Closet"/>
    <n v="8.0399999999999991"/>
    <n v="3.99"/>
    <n v="7.83"/>
    <x v="46"/>
    <n v="32.079599999999999"/>
    <x v="54"/>
    <x v="155"/>
  </r>
  <r>
    <x v="141"/>
    <s v="Student Room"/>
    <n v="21.27"/>
    <n v="11.94"/>
    <n v="7.83"/>
    <x v="49"/>
    <n v="253.96379999999999"/>
    <x v="55"/>
    <x v="155"/>
  </r>
  <r>
    <x v="141"/>
    <s v="Toilet/Shower"/>
    <n v="8.02"/>
    <n v="3.92"/>
    <n v="6.83"/>
    <x v="48"/>
    <n v="31.438399999999998"/>
    <x v="51"/>
    <x v="155"/>
  </r>
  <r>
    <x v="142"/>
    <s v="Closet"/>
    <n v="8.0399999999999991"/>
    <n v="3.99"/>
    <n v="7.83"/>
    <x v="46"/>
    <n v="32.079599999999999"/>
    <x v="54"/>
    <x v="156"/>
  </r>
  <r>
    <x v="142"/>
    <s v="Student Room"/>
    <n v="21.27"/>
    <n v="11.94"/>
    <n v="7.83"/>
    <x v="49"/>
    <n v="253.96379999999999"/>
    <x v="55"/>
    <x v="156"/>
  </r>
  <r>
    <x v="142"/>
    <s v="Toilet/Shower"/>
    <n v="8.02"/>
    <n v="3.92"/>
    <n v="6.83"/>
    <x v="48"/>
    <n v="31.438399999999998"/>
    <x v="51"/>
    <x v="156"/>
  </r>
  <r>
    <x v="143"/>
    <s v="Closet"/>
    <n v="8.0399999999999991"/>
    <n v="3.99"/>
    <n v="7.83"/>
    <x v="46"/>
    <n v="32.079599999999999"/>
    <x v="54"/>
    <x v="157"/>
  </r>
  <r>
    <x v="143"/>
    <s v="Student Room"/>
    <n v="21.27"/>
    <n v="11.94"/>
    <n v="7.83"/>
    <x v="49"/>
    <n v="253.96379999999999"/>
    <x v="55"/>
    <x v="157"/>
  </r>
  <r>
    <x v="143"/>
    <s v="Toilet/Shower"/>
    <n v="8.02"/>
    <n v="3.92"/>
    <n v="6.83"/>
    <x v="48"/>
    <n v="31.438399999999998"/>
    <x v="51"/>
    <x v="157"/>
  </r>
  <r>
    <x v="144"/>
    <s v="Closet"/>
    <n v="8.0399999999999991"/>
    <n v="3.99"/>
    <n v="7.83"/>
    <x v="46"/>
    <n v="32.079599999999999"/>
    <x v="54"/>
    <x v="158"/>
  </r>
  <r>
    <x v="144"/>
    <s v="Student Room"/>
    <n v="21.27"/>
    <n v="11.94"/>
    <n v="7.83"/>
    <x v="49"/>
    <n v="253.96379999999999"/>
    <x v="55"/>
    <x v="158"/>
  </r>
  <r>
    <x v="144"/>
    <s v="Toilet/Shower"/>
    <n v="8.02"/>
    <n v="3.92"/>
    <n v="6.83"/>
    <x v="48"/>
    <n v="31.438399999999998"/>
    <x v="51"/>
    <x v="158"/>
  </r>
  <r>
    <x v="145"/>
    <s v="Closet"/>
    <n v="8.0399999999999991"/>
    <n v="3.99"/>
    <n v="7.83"/>
    <x v="46"/>
    <n v="32.079599999999999"/>
    <x v="54"/>
    <x v="159"/>
  </r>
  <r>
    <x v="145"/>
    <s v="Student Room"/>
    <n v="21.27"/>
    <n v="11.94"/>
    <n v="7.83"/>
    <x v="49"/>
    <n v="253.96379999999999"/>
    <x v="55"/>
    <x v="159"/>
  </r>
  <r>
    <x v="145"/>
    <s v="Toilet/Shower"/>
    <n v="8.02"/>
    <n v="3.92"/>
    <n v="6.83"/>
    <x v="48"/>
    <n v="31.438399999999998"/>
    <x v="51"/>
    <x v="159"/>
  </r>
  <r>
    <x v="146"/>
    <s v="Closet"/>
    <n v="8.0399999999999991"/>
    <n v="3.99"/>
    <n v="7.83"/>
    <x v="46"/>
    <n v="32.079599999999999"/>
    <x v="54"/>
    <x v="160"/>
  </r>
  <r>
    <x v="146"/>
    <s v="Student Room"/>
    <n v="21.27"/>
    <n v="11.94"/>
    <n v="7.83"/>
    <x v="49"/>
    <n v="253.96379999999999"/>
    <x v="55"/>
    <x v="160"/>
  </r>
  <r>
    <x v="146"/>
    <s v="Toilet/Shower"/>
    <n v="8.02"/>
    <n v="3.92"/>
    <n v="6.83"/>
    <x v="48"/>
    <n v="31.438399999999998"/>
    <x v="51"/>
    <x v="160"/>
  </r>
  <r>
    <x v="147"/>
    <s v="Closet"/>
    <n v="8.0399999999999991"/>
    <n v="2.2000000000000002"/>
    <n v="7.83"/>
    <x v="64"/>
    <n v="17.687999999999999"/>
    <x v="75"/>
    <x v="161"/>
  </r>
  <r>
    <x v="147"/>
    <s v="Student Room"/>
    <n v="17.27"/>
    <n v="10.14"/>
    <n v="7.83"/>
    <x v="95"/>
    <n v="175.11780000000002"/>
    <x v="111"/>
    <x v="161"/>
  </r>
  <r>
    <x v="147"/>
    <s v="Toilet/Shower"/>
    <n v="8.02"/>
    <n v="3.92"/>
    <n v="6.83"/>
    <x v="48"/>
    <n v="31.438399999999998"/>
    <x v="51"/>
    <x v="161"/>
  </r>
  <r>
    <x v="148"/>
    <s v="Closet"/>
    <n v="8.0399999999999991"/>
    <n v="3.99"/>
    <n v="7.83"/>
    <x v="46"/>
    <n v="32.079599999999999"/>
    <x v="54"/>
    <x v="162"/>
  </r>
  <r>
    <x v="148"/>
    <s v="Student Room"/>
    <n v="26.27"/>
    <n v="11.94"/>
    <n v="7.83"/>
    <x v="96"/>
    <n v="313.66379999999998"/>
    <x v="112"/>
    <x v="162"/>
  </r>
  <r>
    <x v="148"/>
    <s v="Toilet/Shower"/>
    <n v="8.02"/>
    <n v="3.92"/>
    <n v="6.83"/>
    <x v="48"/>
    <n v="31.438399999999998"/>
    <x v="51"/>
    <x v="162"/>
  </r>
  <r>
    <x v="149"/>
    <s v="Closet"/>
    <n v="8.0399999999999991"/>
    <n v="2.2000000000000002"/>
    <n v="7.83"/>
    <x v="97"/>
    <n v="17.687999999999999"/>
    <x v="113"/>
    <x v="163"/>
  </r>
  <r>
    <x v="149"/>
    <s v="Student Room"/>
    <n v="17.27"/>
    <n v="10.14"/>
    <n v="7.83"/>
    <x v="95"/>
    <n v="175.11780000000002"/>
    <x v="111"/>
    <x v="163"/>
  </r>
  <r>
    <x v="149"/>
    <s v="Toilet/Shower"/>
    <n v="8.02"/>
    <n v="3.92"/>
    <n v="6.83"/>
    <x v="48"/>
    <n v="31.438399999999998"/>
    <x v="51"/>
    <x v="163"/>
  </r>
  <r>
    <x v="150"/>
    <s v="Closet"/>
    <n v="8.34"/>
    <n v="7.54"/>
    <n v="7.83"/>
    <x v="98"/>
    <n v="62.883600000000001"/>
    <x v="114"/>
    <x v="164"/>
  </r>
  <r>
    <x v="150"/>
    <s v="Hall"/>
    <n v="91.29"/>
    <n v="27.95"/>
    <n v="7.83"/>
    <x v="99"/>
    <n v="2551.5554999999999"/>
    <x v="115"/>
    <x v="165"/>
  </r>
  <r>
    <x v="150"/>
    <s v="Sink Room"/>
    <n v="6.99"/>
    <n v="4.83"/>
    <n v="6.83"/>
    <x v="48"/>
    <n v="33.761700000000005"/>
    <x v="51"/>
    <x v="164"/>
  </r>
  <r>
    <x v="150"/>
    <s v="Student Room"/>
    <n v="17.64"/>
    <n v="16.12"/>
    <n v="7.83"/>
    <x v="100"/>
    <n v="284.35680000000002"/>
    <x v="116"/>
    <x v="164"/>
  </r>
  <r>
    <x v="150"/>
    <s v="Toilet/Shower"/>
    <n v="7.33"/>
    <n v="2.5"/>
    <n v="6.83"/>
    <x v="64"/>
    <n v="18.324999999999999"/>
    <x v="117"/>
    <x v="164"/>
  </r>
  <r>
    <x v="151"/>
    <s v="Closet"/>
    <n v="8.0399999999999991"/>
    <n v="2.2000000000000002"/>
    <n v="7.83"/>
    <x v="97"/>
    <n v="17.687999999999999"/>
    <x v="113"/>
    <x v="166"/>
  </r>
  <r>
    <x v="151"/>
    <s v="Student Room"/>
    <n v="17.27"/>
    <n v="10.14"/>
    <n v="7.83"/>
    <x v="95"/>
    <n v="175.11780000000002"/>
    <x v="111"/>
    <x v="166"/>
  </r>
  <r>
    <x v="151"/>
    <s v="Toilet/Shower"/>
    <n v="8.02"/>
    <n v="3.92"/>
    <n v="6.83"/>
    <x v="48"/>
    <n v="31.438399999999998"/>
    <x v="51"/>
    <x v="166"/>
  </r>
  <r>
    <x v="152"/>
    <s v="Study"/>
    <n v="6.75"/>
    <n v="5.2"/>
    <n v="7.83"/>
    <x v="8"/>
    <n v="35.1"/>
    <x v="8"/>
    <x v="167"/>
  </r>
  <r>
    <x v="153"/>
    <s v="Study"/>
    <n v="7"/>
    <n v="5.94"/>
    <n v="7.83"/>
    <x v="11"/>
    <n v="41.580000000000005"/>
    <x v="118"/>
    <x v="168"/>
  </r>
  <r>
    <x v="154"/>
    <s v="Stair"/>
    <n v="16.75"/>
    <n v="8"/>
    <n v="8"/>
    <x v="101"/>
    <n v="134"/>
    <x v="119"/>
    <x v="169"/>
  </r>
  <r>
    <x v="155"/>
    <s v="Stair"/>
    <n v="16.329999999999998"/>
    <n v="8"/>
    <n v="8"/>
    <x v="71"/>
    <n v="130.63999999999999"/>
    <x v="82"/>
    <x v="170"/>
  </r>
  <r>
    <x v="156"/>
    <s v="Stair"/>
    <n v="16.329999999999998"/>
    <n v="7.92"/>
    <n v="8"/>
    <x v="23"/>
    <n v="129.33359999999999"/>
    <x v="45"/>
    <x v="171"/>
  </r>
  <r>
    <x v="156"/>
    <s v="Vestibule"/>
    <n v="11.08"/>
    <n v="3.48"/>
    <n v="7.83"/>
    <x v="103"/>
    <n v="38.558399999999999"/>
    <x v="121"/>
    <x v="171"/>
  </r>
  <r>
    <x v="157"/>
    <s v="Closet"/>
    <n v="3.94"/>
    <n v="2"/>
    <n v="7.83"/>
    <x v="45"/>
    <n v="7.88"/>
    <x v="48"/>
    <x v="172"/>
  </r>
  <r>
    <x v="157"/>
    <s v="Hall"/>
    <n v="120.35"/>
    <n v="14.76"/>
    <n v="7.83"/>
    <x v="104"/>
    <n v="1776.366"/>
    <x v="122"/>
    <x v="173"/>
  </r>
  <r>
    <x v="157"/>
    <s v="Student Room"/>
    <n v="21.27"/>
    <n v="8.6"/>
    <n v="7.83"/>
    <x v="74"/>
    <n v="182.922"/>
    <x v="85"/>
    <x v="172"/>
  </r>
  <r>
    <x v="157"/>
    <s v="Toilet/Shower"/>
    <n v="8.02"/>
    <n v="3.92"/>
    <n v="6.83"/>
    <x v="48"/>
    <n v="31.438399999999998"/>
    <x v="51"/>
    <x v="172"/>
  </r>
  <r>
    <x v="158"/>
    <s v="Closet"/>
    <n v="6.58"/>
    <n v="2.17"/>
    <n v="7.83"/>
    <x v="13"/>
    <n v="14.278599999999999"/>
    <x v="99"/>
    <x v="174"/>
  </r>
  <r>
    <x v="158"/>
    <s v="Closet"/>
    <n v="6.58"/>
    <n v="2.17"/>
    <n v="7.83"/>
    <x v="13"/>
    <n v="14.278599999999999"/>
    <x v="99"/>
    <x v="174"/>
  </r>
  <r>
    <x v="158"/>
    <s v="Student Room"/>
    <n v="14.87"/>
    <n v="13.69"/>
    <n v="7.83"/>
    <x v="105"/>
    <n v="203.57029999999997"/>
    <x v="123"/>
    <x v="174"/>
  </r>
  <r>
    <x v="158"/>
    <s v="Toilet/Shower"/>
    <n v="7.94"/>
    <n v="3.92"/>
    <n v="7.83"/>
    <x v="48"/>
    <n v="31.1248"/>
    <x v="124"/>
    <x v="174"/>
  </r>
  <r>
    <x v="159"/>
    <s v="Closet"/>
    <n v="3.94"/>
    <n v="2"/>
    <n v="7.83"/>
    <x v="45"/>
    <n v="7.88"/>
    <x v="48"/>
    <x v="175"/>
  </r>
  <r>
    <x v="159"/>
    <s v="Student Room"/>
    <n v="21.27"/>
    <n v="8.6"/>
    <n v="7.83"/>
    <x v="38"/>
    <n v="182.922"/>
    <x v="88"/>
    <x v="175"/>
  </r>
  <r>
    <x v="159"/>
    <s v="Toilet/Shower"/>
    <n v="8.02"/>
    <n v="3.92"/>
    <n v="6.83"/>
    <x v="48"/>
    <n v="31.438399999999998"/>
    <x v="51"/>
    <x v="175"/>
  </r>
  <r>
    <x v="160"/>
    <s v="Closet"/>
    <n v="8.0399999999999991"/>
    <n v="3.99"/>
    <n v="7.83"/>
    <x v="46"/>
    <n v="32.079599999999999"/>
    <x v="54"/>
    <x v="176"/>
  </r>
  <r>
    <x v="160"/>
    <s v="Student Room"/>
    <n v="21.27"/>
    <n v="11.94"/>
    <n v="7.83"/>
    <x v="49"/>
    <n v="253.96379999999999"/>
    <x v="55"/>
    <x v="176"/>
  </r>
  <r>
    <x v="160"/>
    <s v="Toilet/Shower"/>
    <n v="8.02"/>
    <n v="3.92"/>
    <n v="6.83"/>
    <x v="48"/>
    <n v="31.438399999999998"/>
    <x v="51"/>
    <x v="176"/>
  </r>
  <r>
    <x v="161"/>
    <s v="Closet"/>
    <n v="8.0399999999999991"/>
    <n v="3.99"/>
    <n v="7.83"/>
    <x v="46"/>
    <n v="32.079599999999999"/>
    <x v="54"/>
    <x v="177"/>
  </r>
  <r>
    <x v="161"/>
    <s v="Student Room"/>
    <n v="21.27"/>
    <n v="11.94"/>
    <n v="7.83"/>
    <x v="49"/>
    <n v="253.96379999999999"/>
    <x v="55"/>
    <x v="177"/>
  </r>
  <r>
    <x v="161"/>
    <s v="Toilet/Shower"/>
    <n v="8.02"/>
    <n v="3.92"/>
    <n v="6.83"/>
    <x v="48"/>
    <n v="31.438399999999998"/>
    <x v="51"/>
    <x v="177"/>
  </r>
  <r>
    <x v="162"/>
    <s v="Closet"/>
    <n v="8.0399999999999991"/>
    <n v="3.99"/>
    <n v="7.83"/>
    <x v="46"/>
    <n v="32.079599999999999"/>
    <x v="54"/>
    <x v="178"/>
  </r>
  <r>
    <x v="162"/>
    <s v="Student Room"/>
    <n v="21.27"/>
    <n v="11.94"/>
    <n v="7.83"/>
    <x v="49"/>
    <n v="253.96379999999999"/>
    <x v="55"/>
    <x v="178"/>
  </r>
  <r>
    <x v="162"/>
    <s v="Toilet/Shower"/>
    <n v="8.02"/>
    <n v="3.92"/>
    <n v="6.83"/>
    <x v="48"/>
    <n v="31.438399999999998"/>
    <x v="51"/>
    <x v="178"/>
  </r>
  <r>
    <x v="163"/>
    <s v="Closet"/>
    <n v="8.0399999999999991"/>
    <n v="3.99"/>
    <n v="7.83"/>
    <x v="46"/>
    <n v="32.079599999999999"/>
    <x v="54"/>
    <x v="179"/>
  </r>
  <r>
    <x v="163"/>
    <s v="Student Room"/>
    <n v="21.27"/>
    <n v="11.94"/>
    <n v="7.83"/>
    <x v="49"/>
    <n v="253.96379999999999"/>
    <x v="55"/>
    <x v="179"/>
  </r>
  <r>
    <x v="163"/>
    <s v="Toilet/Shower"/>
    <n v="8.02"/>
    <n v="3.92"/>
    <n v="6.83"/>
    <x v="48"/>
    <n v="31.438399999999998"/>
    <x v="51"/>
    <x v="179"/>
  </r>
  <r>
    <x v="164"/>
    <s v="Closet"/>
    <n v="8.0399999999999991"/>
    <n v="3.99"/>
    <n v="7.83"/>
    <x v="46"/>
    <n v="32.079599999999999"/>
    <x v="54"/>
    <x v="180"/>
  </r>
  <r>
    <x v="164"/>
    <s v="Student Room"/>
    <n v="21.27"/>
    <n v="11.94"/>
    <n v="7.83"/>
    <x v="49"/>
    <n v="253.96379999999999"/>
    <x v="55"/>
    <x v="180"/>
  </r>
  <r>
    <x v="164"/>
    <s v="Toilet/Shower"/>
    <n v="8.02"/>
    <n v="3.92"/>
    <n v="6.83"/>
    <x v="48"/>
    <n v="31.438399999999998"/>
    <x v="51"/>
    <x v="180"/>
  </r>
  <r>
    <x v="165"/>
    <s v="Closet"/>
    <n v="8.0399999999999991"/>
    <n v="3.99"/>
    <n v="7.83"/>
    <x v="46"/>
    <n v="32.079599999999999"/>
    <x v="54"/>
    <x v="181"/>
  </r>
  <r>
    <x v="165"/>
    <s v="Student Room"/>
    <n v="21.27"/>
    <n v="11.94"/>
    <n v="7.83"/>
    <x v="49"/>
    <n v="253.96379999999999"/>
    <x v="55"/>
    <x v="181"/>
  </r>
  <r>
    <x v="165"/>
    <s v="Toilet/Shower"/>
    <n v="8.02"/>
    <n v="3.92"/>
    <n v="6.83"/>
    <x v="48"/>
    <n v="31.438399999999998"/>
    <x v="51"/>
    <x v="181"/>
  </r>
  <r>
    <x v="166"/>
    <s v="Closet"/>
    <n v="8.0399999999999991"/>
    <n v="3.99"/>
    <n v="7.83"/>
    <x v="46"/>
    <n v="32.079599999999999"/>
    <x v="54"/>
    <x v="182"/>
  </r>
  <r>
    <x v="166"/>
    <s v="Student Room"/>
    <n v="21.27"/>
    <n v="11.94"/>
    <n v="7.83"/>
    <x v="49"/>
    <n v="253.96379999999999"/>
    <x v="55"/>
    <x v="182"/>
  </r>
  <r>
    <x v="166"/>
    <s v="Toilet/Shower"/>
    <n v="8.02"/>
    <n v="3.92"/>
    <n v="6.83"/>
    <x v="48"/>
    <n v="31.438399999999998"/>
    <x v="51"/>
    <x v="182"/>
  </r>
  <r>
    <x v="167"/>
    <s v="Closet"/>
    <n v="8.0399999999999991"/>
    <n v="3.99"/>
    <n v="7.83"/>
    <x v="46"/>
    <n v="32.079599999999999"/>
    <x v="54"/>
    <x v="183"/>
  </r>
  <r>
    <x v="167"/>
    <s v="Student Room"/>
    <n v="21.27"/>
    <n v="11.94"/>
    <n v="7.83"/>
    <x v="49"/>
    <n v="253.96379999999999"/>
    <x v="55"/>
    <x v="183"/>
  </r>
  <r>
    <x v="167"/>
    <s v="Toilet/Shower"/>
    <n v="8.02"/>
    <n v="3.92"/>
    <n v="6.83"/>
    <x v="48"/>
    <n v="31.438399999999998"/>
    <x v="51"/>
    <x v="183"/>
  </r>
  <r>
    <x v="168"/>
    <s v="Closet"/>
    <n v="8.0399999999999991"/>
    <n v="3.99"/>
    <n v="7.83"/>
    <x v="46"/>
    <n v="32.079599999999999"/>
    <x v="54"/>
    <x v="184"/>
  </r>
  <r>
    <x v="168"/>
    <s v="Student Room"/>
    <n v="21.27"/>
    <n v="11.94"/>
    <n v="7.83"/>
    <x v="49"/>
    <n v="253.96379999999999"/>
    <x v="55"/>
    <x v="184"/>
  </r>
  <r>
    <x v="168"/>
    <s v="Toilet/Shower"/>
    <n v="8.02"/>
    <n v="3.92"/>
    <n v="6.83"/>
    <x v="48"/>
    <n v="31.438399999999998"/>
    <x v="51"/>
    <x v="184"/>
  </r>
  <r>
    <x v="169"/>
    <s v="Closet"/>
    <n v="8.0399999999999991"/>
    <n v="3.99"/>
    <n v="7.83"/>
    <x v="46"/>
    <n v="32.079599999999999"/>
    <x v="54"/>
    <x v="185"/>
  </r>
  <r>
    <x v="169"/>
    <s v="Student Room"/>
    <n v="21.27"/>
    <n v="11.94"/>
    <n v="7.83"/>
    <x v="49"/>
    <n v="253.96379999999999"/>
    <x v="55"/>
    <x v="185"/>
  </r>
  <r>
    <x v="169"/>
    <s v="Toilet/Shower"/>
    <n v="8.02"/>
    <n v="3.92"/>
    <n v="6.83"/>
    <x v="48"/>
    <n v="31.438399999999998"/>
    <x v="51"/>
    <x v="185"/>
  </r>
  <r>
    <x v="170"/>
    <s v="Closet"/>
    <n v="8.0399999999999991"/>
    <n v="3.99"/>
    <n v="7.83"/>
    <x v="46"/>
    <n v="32.079599999999999"/>
    <x v="54"/>
    <x v="186"/>
  </r>
  <r>
    <x v="170"/>
    <s v="Student Room"/>
    <n v="21.27"/>
    <n v="11.94"/>
    <n v="7.83"/>
    <x v="49"/>
    <n v="253.96379999999999"/>
    <x v="55"/>
    <x v="186"/>
  </r>
  <r>
    <x v="170"/>
    <s v="Toilet/Shower"/>
    <n v="8.02"/>
    <n v="3.92"/>
    <n v="6.83"/>
    <x v="48"/>
    <n v="31.438399999999998"/>
    <x v="51"/>
    <x v="186"/>
  </r>
  <r>
    <x v="171"/>
    <s v="Closet"/>
    <n v="8.0399999999999991"/>
    <n v="3.99"/>
    <n v="7.83"/>
    <x v="46"/>
    <n v="32.079599999999999"/>
    <x v="54"/>
    <x v="187"/>
  </r>
  <r>
    <x v="171"/>
    <s v="Student Room"/>
    <n v="26.23"/>
    <n v="11.94"/>
    <n v="7.83"/>
    <x v="53"/>
    <n v="313.18619999999999"/>
    <x v="60"/>
    <x v="187"/>
  </r>
  <r>
    <x v="171"/>
    <s v="Toilet/Shower"/>
    <n v="8.02"/>
    <n v="3.92"/>
    <n v="6.83"/>
    <x v="48"/>
    <n v="31.438399999999998"/>
    <x v="51"/>
    <x v="187"/>
  </r>
  <r>
    <x v="172"/>
    <s v="Closet"/>
    <n v="8.0399999999999991"/>
    <n v="3.99"/>
    <n v="7.83"/>
    <x v="46"/>
    <n v="32.079599999999999"/>
    <x v="54"/>
    <x v="188"/>
  </r>
  <r>
    <x v="172"/>
    <s v="Student Room"/>
    <n v="21.27"/>
    <n v="11.94"/>
    <n v="7.83"/>
    <x v="49"/>
    <n v="253.96379999999999"/>
    <x v="55"/>
    <x v="188"/>
  </r>
  <r>
    <x v="172"/>
    <s v="Toilet/Shower"/>
    <n v="8.02"/>
    <n v="3.92"/>
    <n v="6.83"/>
    <x v="48"/>
    <n v="31.438399999999998"/>
    <x v="51"/>
    <x v="188"/>
  </r>
  <r>
    <x v="173"/>
    <s v="Tub Room"/>
    <n v="8.0399999999999991"/>
    <n v="5.75"/>
    <n v="8"/>
    <x v="54"/>
    <n v="46.23"/>
    <x v="61"/>
    <x v="189"/>
  </r>
  <r>
    <x v="174"/>
    <s v="Closet"/>
    <n v="11.81"/>
    <n v="3.63"/>
    <n v="7.83"/>
    <x v="77"/>
    <n v="42.8703"/>
    <x v="89"/>
    <x v="190"/>
  </r>
  <r>
    <x v="174"/>
    <s v="Student Room"/>
    <n v="31.21"/>
    <n v="11.58"/>
    <n v="7.83"/>
    <x v="78"/>
    <n v="361.41180000000003"/>
    <x v="90"/>
    <x v="190"/>
  </r>
  <r>
    <x v="174"/>
    <s v="Toilet/Shower"/>
    <n v="7.1"/>
    <n v="3.92"/>
    <n v="6.83"/>
    <x v="79"/>
    <n v="27.831999999999997"/>
    <x v="91"/>
    <x v="190"/>
  </r>
  <r>
    <x v="175"/>
    <s v="Laundry Room"/>
    <n v="12.02"/>
    <n v="8.0399999999999991"/>
    <n v="8"/>
    <x v="80"/>
    <n v="96.640799999999984"/>
    <x v="92"/>
    <x v="191"/>
  </r>
  <r>
    <x v="176"/>
    <s v="Closet"/>
    <n v="8.0399999999999991"/>
    <n v="3.64"/>
    <n v="7.83"/>
    <x v="81"/>
    <n v="29.265599999999999"/>
    <x v="93"/>
    <x v="192"/>
  </r>
  <r>
    <x v="176"/>
    <s v="Student Room"/>
    <n v="26.27"/>
    <n v="11.6"/>
    <n v="7.83"/>
    <x v="69"/>
    <n v="304.73199999999997"/>
    <x v="80"/>
    <x v="192"/>
  </r>
  <r>
    <x v="176"/>
    <s v="Toilet/Shower"/>
    <n v="8.02"/>
    <n v="3.92"/>
    <n v="6.83"/>
    <x v="48"/>
    <n v="31.438399999999998"/>
    <x v="51"/>
    <x v="192"/>
  </r>
  <r>
    <x v="177"/>
    <s v="Conference"/>
    <n v="14.62"/>
    <n v="10.119999999999999"/>
    <n v="7.83"/>
    <x v="82"/>
    <n v="147.95439999999999"/>
    <x v="94"/>
    <x v="193"/>
  </r>
  <r>
    <x v="177"/>
    <s v="Elevator"/>
    <n v="7"/>
    <n v="5"/>
    <n v="7.83"/>
    <x v="8"/>
    <n v="35"/>
    <x v="8"/>
    <x v="193"/>
  </r>
  <r>
    <x v="177"/>
    <s v="Janitor"/>
    <n v="5.23"/>
    <n v="2.58"/>
    <n v="6.83"/>
    <x v="72"/>
    <n v="13.493400000000001"/>
    <x v="95"/>
    <x v="193"/>
  </r>
  <r>
    <x v="177"/>
    <s v="Lobby"/>
    <n v="43.48"/>
    <n v="38.119999999999997"/>
    <n v="9.25"/>
    <x v="83"/>
    <n v="1657.4575999999997"/>
    <x v="96"/>
    <x v="193"/>
  </r>
  <r>
    <x v="177"/>
    <s v="Storage"/>
    <n v="2.17"/>
    <n v="1.62"/>
    <n v="9.25"/>
    <x v="85"/>
    <n v="3.5154000000000001"/>
    <x v="98"/>
    <x v="193"/>
  </r>
  <r>
    <x v="177"/>
    <s v="Trash Chute"/>
    <n v="4.3600000000000003"/>
    <n v="3.94"/>
    <n v="7.83"/>
    <x v="13"/>
    <n v="17.1784"/>
    <x v="99"/>
    <x v="193"/>
  </r>
  <r>
    <x v="178"/>
    <s v="Closet"/>
    <n v="8.0399999999999991"/>
    <n v="4.03"/>
    <n v="7.83"/>
    <x v="86"/>
    <n v="32.401199999999996"/>
    <x v="100"/>
    <x v="194"/>
  </r>
  <r>
    <x v="178"/>
    <s v="Elevator"/>
    <n v="7"/>
    <n v="5"/>
    <n v="7.83"/>
    <x v="8"/>
    <n v="35"/>
    <x v="8"/>
    <x v="194"/>
  </r>
  <r>
    <x v="178"/>
    <s v="Student Room"/>
    <n v="26.27"/>
    <n v="11.99"/>
    <n v="7.83"/>
    <x v="87"/>
    <n v="314.97730000000001"/>
    <x v="101"/>
    <x v="194"/>
  </r>
  <r>
    <x v="178"/>
    <s v="Toilet/Shower"/>
    <n v="8.02"/>
    <n v="3.92"/>
    <n v="6.83"/>
    <x v="48"/>
    <n v="31.438399999999998"/>
    <x v="51"/>
    <x v="194"/>
  </r>
  <r>
    <x v="179"/>
    <s v="Linen"/>
    <n v="22.46"/>
    <n v="8.19"/>
    <n v="7.83"/>
    <x v="84"/>
    <n v="183.94739999999999"/>
    <x v="97"/>
    <x v="195"/>
  </r>
  <r>
    <x v="180"/>
    <s v="Closet"/>
    <n v="3.99"/>
    <n v="2"/>
    <n v="7.83"/>
    <x v="45"/>
    <n v="7.98"/>
    <x v="48"/>
    <x v="196"/>
  </r>
  <r>
    <x v="180"/>
    <s v="Hall"/>
    <n v="12.53"/>
    <n v="10.29"/>
    <n v="7.83"/>
    <x v="88"/>
    <n v="128.93369999999999"/>
    <x v="102"/>
    <x v="197"/>
  </r>
  <r>
    <x v="180"/>
    <s v="Student Room"/>
    <n v="19.670000000000002"/>
    <n v="7.99"/>
    <n v="7.83"/>
    <x v="89"/>
    <n v="157.16330000000002"/>
    <x v="103"/>
    <x v="196"/>
  </r>
  <r>
    <x v="180"/>
    <s v="Toilet/Shower"/>
    <n v="8.02"/>
    <n v="3.92"/>
    <n v="6.83"/>
    <x v="48"/>
    <n v="31.438399999999998"/>
    <x v="51"/>
    <x v="196"/>
  </r>
  <r>
    <x v="181"/>
    <s v="Closet"/>
    <n v="7.71"/>
    <n v="7.62"/>
    <n v="7.83"/>
    <x v="57"/>
    <n v="58.7502"/>
    <x v="64"/>
    <x v="198"/>
  </r>
  <r>
    <x v="181"/>
    <s v="Foyer"/>
    <n v="10.17"/>
    <n v="7.56"/>
    <n v="7.83"/>
    <x v="90"/>
    <n v="76.885199999999998"/>
    <x v="104"/>
    <x v="198"/>
  </r>
  <r>
    <x v="181"/>
    <s v="Student Room"/>
    <n v="23.92"/>
    <n v="17.77"/>
    <n v="7.83"/>
    <x v="91"/>
    <n v="425.05840000000001"/>
    <x v="105"/>
    <x v="198"/>
  </r>
  <r>
    <x v="181"/>
    <s v="Toilet/Shower"/>
    <n v="5.75"/>
    <n v="4.67"/>
    <n v="6.83"/>
    <x v="92"/>
    <n v="26.852499999999999"/>
    <x v="106"/>
    <x v="198"/>
  </r>
  <r>
    <x v="182"/>
    <s v="Electrical"/>
    <n v="10.29"/>
    <n v="9.1199999999999992"/>
    <n v="7.92"/>
    <x v="26"/>
    <n v="93.844799999999978"/>
    <x v="68"/>
    <x v="199"/>
  </r>
  <r>
    <x v="182"/>
    <s v="Storage"/>
    <n v="10.55"/>
    <n v="6.12"/>
    <n v="7.92"/>
    <x v="42"/>
    <n v="64.566000000000003"/>
    <x v="69"/>
    <x v="199"/>
  </r>
  <r>
    <x v="182"/>
    <s v="Storage"/>
    <n v="10.94"/>
    <n v="9.0399999999999991"/>
    <n v="7.83"/>
    <x v="90"/>
    <n v="98.897599999999983"/>
    <x v="104"/>
    <x v="199"/>
  </r>
  <r>
    <x v="183"/>
    <s v="Closet"/>
    <n v="6.04"/>
    <n v="5.39"/>
    <n v="7.83"/>
    <x v="41"/>
    <n v="32.555599999999998"/>
    <x v="107"/>
    <x v="200"/>
  </r>
  <r>
    <x v="183"/>
    <s v="Student Room"/>
    <n v="21.64"/>
    <n v="15.37"/>
    <n v="7.83"/>
    <x v="93"/>
    <n v="332.60679999999996"/>
    <x v="108"/>
    <x v="200"/>
  </r>
  <r>
    <x v="183"/>
    <s v="Toilet/Shower"/>
    <n v="5.75"/>
    <n v="4.67"/>
    <n v="6.83"/>
    <x v="92"/>
    <n v="26.852499999999999"/>
    <x v="106"/>
    <x v="200"/>
  </r>
  <r>
    <x v="184"/>
    <s v="Closet"/>
    <n v="4.3499999999999996"/>
    <n v="1.89"/>
    <n v="6.83"/>
    <x v="45"/>
    <n v="8.2214999999999989"/>
    <x v="109"/>
    <x v="201"/>
  </r>
  <r>
    <x v="184"/>
    <s v="Student Room"/>
    <n v="17.690000000000001"/>
    <n v="12.13"/>
    <n v="7.83"/>
    <x v="94"/>
    <n v="214.57970000000003"/>
    <x v="110"/>
    <x v="201"/>
  </r>
  <r>
    <x v="184"/>
    <s v="Toilet/Shower"/>
    <n v="8.02"/>
    <n v="3.92"/>
    <n v="6.83"/>
    <x v="48"/>
    <n v="31.438399999999998"/>
    <x v="51"/>
    <x v="201"/>
  </r>
  <r>
    <x v="185"/>
    <s v="Closet"/>
    <n v="8.0399999999999991"/>
    <n v="4.53"/>
    <n v="7.83"/>
    <x v="8"/>
    <n v="36.421199999999999"/>
    <x v="8"/>
    <x v="202"/>
  </r>
  <r>
    <x v="185"/>
    <s v="Student Room"/>
    <n v="21.27"/>
    <n v="11.94"/>
    <n v="7.83"/>
    <x v="49"/>
    <n v="253.96379999999999"/>
    <x v="55"/>
    <x v="202"/>
  </r>
  <r>
    <x v="185"/>
    <s v="Toilet/Shower"/>
    <n v="8.02"/>
    <n v="3.92"/>
    <n v="6.83"/>
    <x v="48"/>
    <n v="31.438399999999998"/>
    <x v="51"/>
    <x v="202"/>
  </r>
  <r>
    <x v="186"/>
    <s v="Closet"/>
    <n v="8.0399999999999991"/>
    <n v="3.99"/>
    <n v="7.83"/>
    <x v="46"/>
    <n v="32.079599999999999"/>
    <x v="54"/>
    <x v="203"/>
  </r>
  <r>
    <x v="186"/>
    <s v="Student Room"/>
    <n v="21.27"/>
    <n v="11.94"/>
    <n v="7.83"/>
    <x v="49"/>
    <n v="253.96379999999999"/>
    <x v="55"/>
    <x v="203"/>
  </r>
  <r>
    <x v="186"/>
    <s v="Toilet/Shower"/>
    <n v="8.02"/>
    <n v="3.92"/>
    <n v="6.83"/>
    <x v="48"/>
    <n v="31.438399999999998"/>
    <x v="51"/>
    <x v="203"/>
  </r>
  <r>
    <x v="187"/>
    <s v="Closet"/>
    <n v="8.0399999999999991"/>
    <n v="3.99"/>
    <n v="7.83"/>
    <x v="46"/>
    <n v="32.079599999999999"/>
    <x v="54"/>
    <x v="204"/>
  </r>
  <r>
    <x v="187"/>
    <s v="Student Room"/>
    <n v="21.27"/>
    <n v="11.94"/>
    <n v="7.83"/>
    <x v="49"/>
    <n v="253.96379999999999"/>
    <x v="55"/>
    <x v="204"/>
  </r>
  <r>
    <x v="187"/>
    <s v="Toilet/Shower"/>
    <n v="8.02"/>
    <n v="3.92"/>
    <n v="6.83"/>
    <x v="48"/>
    <n v="31.438399999999998"/>
    <x v="51"/>
    <x v="204"/>
  </r>
  <r>
    <x v="188"/>
    <s v="Closet"/>
    <n v="8.0399999999999991"/>
    <n v="3.99"/>
    <n v="7.83"/>
    <x v="46"/>
    <n v="32.079599999999999"/>
    <x v="54"/>
    <x v="205"/>
  </r>
  <r>
    <x v="188"/>
    <s v="Student Room"/>
    <n v="21.27"/>
    <n v="11.94"/>
    <n v="7.83"/>
    <x v="49"/>
    <n v="253.96379999999999"/>
    <x v="55"/>
    <x v="205"/>
  </r>
  <r>
    <x v="188"/>
    <s v="Toilet/Shower"/>
    <n v="8.02"/>
    <n v="3.92"/>
    <n v="6.83"/>
    <x v="48"/>
    <n v="31.438399999999998"/>
    <x v="51"/>
    <x v="205"/>
  </r>
  <r>
    <x v="189"/>
    <s v="Closet"/>
    <n v="8.0399999999999991"/>
    <n v="3.99"/>
    <n v="7.83"/>
    <x v="46"/>
    <n v="32.079599999999999"/>
    <x v="54"/>
    <x v="206"/>
  </r>
  <r>
    <x v="189"/>
    <s v="Student Room"/>
    <n v="21.27"/>
    <n v="11.94"/>
    <n v="7.83"/>
    <x v="49"/>
    <n v="253.96379999999999"/>
    <x v="55"/>
    <x v="206"/>
  </r>
  <r>
    <x v="189"/>
    <s v="Toilet/Shower"/>
    <n v="8.02"/>
    <n v="3.92"/>
    <n v="6.83"/>
    <x v="48"/>
    <n v="31.438399999999998"/>
    <x v="51"/>
    <x v="206"/>
  </r>
  <r>
    <x v="190"/>
    <s v="Closet"/>
    <n v="8.0399999999999991"/>
    <n v="3.99"/>
    <n v="7.83"/>
    <x v="46"/>
    <n v="32.079599999999999"/>
    <x v="54"/>
    <x v="207"/>
  </r>
  <r>
    <x v="190"/>
    <s v="Student Room"/>
    <n v="21.27"/>
    <n v="11.94"/>
    <n v="7.83"/>
    <x v="49"/>
    <n v="253.96379999999999"/>
    <x v="55"/>
    <x v="207"/>
  </r>
  <r>
    <x v="190"/>
    <s v="Toilet/Shower"/>
    <n v="8.02"/>
    <n v="3.92"/>
    <n v="6.83"/>
    <x v="48"/>
    <n v="31.438399999999998"/>
    <x v="51"/>
    <x v="207"/>
  </r>
  <r>
    <x v="191"/>
    <s v="Closet"/>
    <n v="8.0399999999999991"/>
    <n v="3.99"/>
    <n v="7.83"/>
    <x v="46"/>
    <n v="32.079599999999999"/>
    <x v="54"/>
    <x v="208"/>
  </r>
  <r>
    <x v="191"/>
    <s v="Student Room"/>
    <n v="21.27"/>
    <n v="11.94"/>
    <n v="7.83"/>
    <x v="49"/>
    <n v="253.96379999999999"/>
    <x v="55"/>
    <x v="208"/>
  </r>
  <r>
    <x v="191"/>
    <s v="Toilet/Shower"/>
    <n v="8.02"/>
    <n v="3.92"/>
    <n v="6.83"/>
    <x v="48"/>
    <n v="31.438399999999998"/>
    <x v="51"/>
    <x v="208"/>
  </r>
  <r>
    <x v="192"/>
    <s v="Closet"/>
    <n v="8.0399999999999991"/>
    <n v="3.99"/>
    <n v="7.83"/>
    <x v="46"/>
    <n v="32.079599999999999"/>
    <x v="54"/>
    <x v="209"/>
  </r>
  <r>
    <x v="192"/>
    <s v="Student Room"/>
    <n v="21.27"/>
    <n v="11.94"/>
    <n v="7.83"/>
    <x v="49"/>
    <n v="253.96379999999999"/>
    <x v="55"/>
    <x v="209"/>
  </r>
  <r>
    <x v="192"/>
    <s v="Toilet/Shower"/>
    <n v="8.02"/>
    <n v="3.92"/>
    <n v="6.83"/>
    <x v="48"/>
    <n v="31.438399999999998"/>
    <x v="51"/>
    <x v="209"/>
  </r>
  <r>
    <x v="193"/>
    <s v="Closet"/>
    <n v="8.0399999999999991"/>
    <n v="3.99"/>
    <n v="7.83"/>
    <x v="46"/>
    <n v="32.079599999999999"/>
    <x v="54"/>
    <x v="210"/>
  </r>
  <r>
    <x v="193"/>
    <s v="Student Room"/>
    <n v="21.27"/>
    <n v="11.94"/>
    <n v="7.83"/>
    <x v="49"/>
    <n v="253.96379999999999"/>
    <x v="55"/>
    <x v="210"/>
  </r>
  <r>
    <x v="193"/>
    <s v="Toilet/Shower"/>
    <n v="8.02"/>
    <n v="3.92"/>
    <n v="6.83"/>
    <x v="48"/>
    <n v="31.438399999999998"/>
    <x v="51"/>
    <x v="210"/>
  </r>
  <r>
    <x v="194"/>
    <s v="Closet"/>
    <n v="8.0399999999999991"/>
    <n v="3.99"/>
    <n v="7.83"/>
    <x v="46"/>
    <n v="32.079599999999999"/>
    <x v="54"/>
    <x v="211"/>
  </r>
  <r>
    <x v="194"/>
    <s v="Student Room"/>
    <n v="21.27"/>
    <n v="11.94"/>
    <n v="7.83"/>
    <x v="49"/>
    <n v="253.96379999999999"/>
    <x v="55"/>
    <x v="211"/>
  </r>
  <r>
    <x v="194"/>
    <s v="Toilet/Shower"/>
    <n v="8.02"/>
    <n v="3.92"/>
    <n v="6.83"/>
    <x v="48"/>
    <n v="31.438399999999998"/>
    <x v="51"/>
    <x v="211"/>
  </r>
  <r>
    <x v="195"/>
    <s v="Closet"/>
    <n v="8.0399999999999991"/>
    <n v="3.99"/>
    <n v="7.83"/>
    <x v="46"/>
    <n v="32.079599999999999"/>
    <x v="54"/>
    <x v="212"/>
  </r>
  <r>
    <x v="195"/>
    <s v="Student Room"/>
    <n v="21.27"/>
    <n v="11.94"/>
    <n v="7.83"/>
    <x v="49"/>
    <n v="253.96379999999999"/>
    <x v="55"/>
    <x v="212"/>
  </r>
  <r>
    <x v="195"/>
    <s v="Toilet/Shower"/>
    <n v="8.02"/>
    <n v="3.92"/>
    <n v="6.83"/>
    <x v="48"/>
    <n v="31.438399999999998"/>
    <x v="51"/>
    <x v="212"/>
  </r>
  <r>
    <x v="196"/>
    <s v="Closet"/>
    <n v="8.0399999999999991"/>
    <n v="3.99"/>
    <n v="7.83"/>
    <x v="46"/>
    <n v="32.079599999999999"/>
    <x v="54"/>
    <x v="213"/>
  </r>
  <r>
    <x v="196"/>
    <s v="Student Room"/>
    <n v="21.27"/>
    <n v="11.94"/>
    <n v="7.83"/>
    <x v="49"/>
    <n v="253.96379999999999"/>
    <x v="55"/>
    <x v="213"/>
  </r>
  <r>
    <x v="196"/>
    <s v="Toilet/Shower"/>
    <n v="8.02"/>
    <n v="3.92"/>
    <n v="6.83"/>
    <x v="48"/>
    <n v="31.438399999999998"/>
    <x v="51"/>
    <x v="213"/>
  </r>
  <r>
    <x v="197"/>
    <s v="Closet"/>
    <n v="8.0399999999999991"/>
    <n v="2.2000000000000002"/>
    <n v="7.83"/>
    <x v="64"/>
    <n v="17.687999999999999"/>
    <x v="75"/>
    <x v="214"/>
  </r>
  <r>
    <x v="197"/>
    <s v="Student Room"/>
    <n v="17.27"/>
    <n v="10.14"/>
    <n v="7.83"/>
    <x v="95"/>
    <n v="175.11780000000002"/>
    <x v="111"/>
    <x v="214"/>
  </r>
  <r>
    <x v="197"/>
    <s v="Toilet/Shower"/>
    <n v="8.02"/>
    <n v="3.92"/>
    <n v="6.83"/>
    <x v="48"/>
    <n v="31.438399999999998"/>
    <x v="51"/>
    <x v="214"/>
  </r>
  <r>
    <x v="198"/>
    <s v="Closet"/>
    <n v="8.0399999999999991"/>
    <n v="3.99"/>
    <n v="7.83"/>
    <x v="46"/>
    <n v="32.079599999999999"/>
    <x v="54"/>
    <x v="215"/>
  </r>
  <r>
    <x v="198"/>
    <s v="Student Room"/>
    <n v="26.27"/>
    <n v="11.94"/>
    <n v="7.83"/>
    <x v="96"/>
    <n v="313.66379999999998"/>
    <x v="112"/>
    <x v="215"/>
  </r>
  <r>
    <x v="198"/>
    <s v="Toilet/Shower"/>
    <n v="8.02"/>
    <n v="3.92"/>
    <n v="6.83"/>
    <x v="48"/>
    <n v="31.438399999999998"/>
    <x v="51"/>
    <x v="215"/>
  </r>
  <r>
    <x v="199"/>
    <s v="Closet"/>
    <n v="8.0399999999999991"/>
    <n v="2.2000000000000002"/>
    <n v="7.83"/>
    <x v="97"/>
    <n v="17.687999999999999"/>
    <x v="113"/>
    <x v="216"/>
  </r>
  <r>
    <x v="199"/>
    <s v="Student Room"/>
    <n v="17.27"/>
    <n v="10.14"/>
    <n v="7.83"/>
    <x v="95"/>
    <n v="175.11780000000002"/>
    <x v="111"/>
    <x v="216"/>
  </r>
  <r>
    <x v="199"/>
    <s v="Toilet/Shower"/>
    <n v="8.02"/>
    <n v="3.92"/>
    <n v="6.83"/>
    <x v="48"/>
    <n v="31.438399999999998"/>
    <x v="51"/>
    <x v="216"/>
  </r>
  <r>
    <x v="200"/>
    <s v="Closet"/>
    <n v="8.34"/>
    <n v="7.54"/>
    <n v="7.83"/>
    <x v="98"/>
    <n v="62.883600000000001"/>
    <x v="114"/>
    <x v="217"/>
  </r>
  <r>
    <x v="200"/>
    <s v="Hall"/>
    <n v="91.29"/>
    <n v="27.95"/>
    <n v="7.83"/>
    <x v="99"/>
    <n v="2551.5554999999999"/>
    <x v="115"/>
    <x v="218"/>
  </r>
  <r>
    <x v="200"/>
    <s v="Sink Room"/>
    <n v="6.99"/>
    <n v="4.83"/>
    <n v="6.83"/>
    <x v="48"/>
    <n v="33.761700000000005"/>
    <x v="51"/>
    <x v="217"/>
  </r>
  <r>
    <x v="200"/>
    <s v="Student Room"/>
    <n v="17.64"/>
    <n v="16.12"/>
    <n v="7.83"/>
    <x v="100"/>
    <n v="284.35680000000002"/>
    <x v="116"/>
    <x v="217"/>
  </r>
  <r>
    <x v="200"/>
    <s v="Toilet/Shower"/>
    <n v="7.33"/>
    <n v="2.5"/>
    <n v="6.83"/>
    <x v="64"/>
    <n v="18.324999999999999"/>
    <x v="117"/>
    <x v="217"/>
  </r>
  <r>
    <x v="201"/>
    <s v="Closet"/>
    <n v="8.0399999999999991"/>
    <n v="2.2000000000000002"/>
    <n v="7.83"/>
    <x v="97"/>
    <n v="17.687999999999999"/>
    <x v="113"/>
    <x v="219"/>
  </r>
  <r>
    <x v="201"/>
    <s v="Student Room"/>
    <n v="17.27"/>
    <n v="10.14"/>
    <n v="7.83"/>
    <x v="95"/>
    <n v="175.11780000000002"/>
    <x v="111"/>
    <x v="219"/>
  </r>
  <r>
    <x v="201"/>
    <s v="Toilet/Shower"/>
    <n v="8.02"/>
    <n v="3.92"/>
    <n v="6.83"/>
    <x v="48"/>
    <n v="31.438399999999998"/>
    <x v="51"/>
    <x v="219"/>
  </r>
  <r>
    <x v="202"/>
    <s v="Study"/>
    <n v="6.75"/>
    <n v="5.2"/>
    <n v="7.83"/>
    <x v="8"/>
    <n v="35.1"/>
    <x v="8"/>
    <x v="220"/>
  </r>
  <r>
    <x v="203"/>
    <s v="Study"/>
    <n v="7"/>
    <n v="5.94"/>
    <n v="7.83"/>
    <x v="11"/>
    <n v="41.580000000000005"/>
    <x v="118"/>
    <x v="221"/>
  </r>
  <r>
    <x v="204"/>
    <s v="Storage"/>
    <n v="16.329999999999998"/>
    <n v="8"/>
    <n v="8"/>
    <x v="106"/>
    <n v="130.63999999999999"/>
    <x v="125"/>
    <x v="222"/>
  </r>
  <r>
    <x v="205"/>
    <s v="Stair"/>
    <n v="16.329999999999998"/>
    <n v="11.17"/>
    <n v="8"/>
    <x v="107"/>
    <n v="182.40609999999998"/>
    <x v="126"/>
    <x v="223"/>
  </r>
  <r>
    <x v="206"/>
    <s v="Stair"/>
    <n v="16.329999999999998"/>
    <n v="7.92"/>
    <n v="8"/>
    <x v="23"/>
    <n v="129.33359999999999"/>
    <x v="45"/>
    <x v="224"/>
  </r>
  <r>
    <x v="206"/>
    <s v="Vestibule"/>
    <n v="11.08"/>
    <n v="3.48"/>
    <n v="7.83"/>
    <x v="103"/>
    <n v="38.558399999999999"/>
    <x v="121"/>
    <x v="224"/>
  </r>
  <r>
    <x v="207"/>
    <s v="Closet"/>
    <n v="3.94"/>
    <n v="2"/>
    <n v="7.83"/>
    <x v="45"/>
    <n v="7.88"/>
    <x v="48"/>
    <x v="225"/>
  </r>
  <r>
    <x v="207"/>
    <s v="Hall"/>
    <n v="120.35"/>
    <n v="14.76"/>
    <n v="7.83"/>
    <x v="104"/>
    <n v="1776.366"/>
    <x v="122"/>
    <x v="226"/>
  </r>
  <r>
    <x v="207"/>
    <s v="Student Room"/>
    <n v="21.27"/>
    <n v="8.6"/>
    <n v="7.83"/>
    <x v="74"/>
    <n v="182.922"/>
    <x v="85"/>
    <x v="225"/>
  </r>
  <r>
    <x v="207"/>
    <s v="Toilet/Shower"/>
    <n v="8.02"/>
    <n v="3.92"/>
    <n v="6.83"/>
    <x v="48"/>
    <n v="31.438399999999998"/>
    <x v="51"/>
    <x v="225"/>
  </r>
  <r>
    <x v="208"/>
    <s v="Closet"/>
    <n v="6.58"/>
    <n v="2.17"/>
    <n v="7.83"/>
    <x v="13"/>
    <n v="14.278599999999999"/>
    <x v="99"/>
    <x v="227"/>
  </r>
  <r>
    <x v="208"/>
    <s v="Closet"/>
    <n v="6.58"/>
    <n v="2.17"/>
    <n v="7.83"/>
    <x v="13"/>
    <n v="14.278599999999999"/>
    <x v="99"/>
    <x v="227"/>
  </r>
  <r>
    <x v="208"/>
    <s v="Student Room"/>
    <n v="14.87"/>
    <n v="13.69"/>
    <n v="7.83"/>
    <x v="105"/>
    <n v="203.57029999999997"/>
    <x v="123"/>
    <x v="227"/>
  </r>
  <r>
    <x v="208"/>
    <s v="Toilet/Shower"/>
    <n v="7.94"/>
    <n v="3.92"/>
    <n v="7.83"/>
    <x v="48"/>
    <n v="31.1248"/>
    <x v="124"/>
    <x v="227"/>
  </r>
  <r>
    <x v="209"/>
    <s v="Closet"/>
    <n v="3.94"/>
    <n v="2"/>
    <n v="7.83"/>
    <x v="45"/>
    <n v="7.88"/>
    <x v="48"/>
    <x v="228"/>
  </r>
  <r>
    <x v="209"/>
    <s v="Student Room"/>
    <n v="21.27"/>
    <n v="8.6"/>
    <n v="7.83"/>
    <x v="38"/>
    <n v="182.922"/>
    <x v="88"/>
    <x v="228"/>
  </r>
  <r>
    <x v="209"/>
    <s v="Toilet/Shower"/>
    <n v="8.02"/>
    <n v="3.92"/>
    <n v="6.83"/>
    <x v="48"/>
    <n v="31.438399999999998"/>
    <x v="51"/>
    <x v="228"/>
  </r>
  <r>
    <x v="210"/>
    <s v="Closet"/>
    <n v="8.0399999999999991"/>
    <n v="3.99"/>
    <n v="7.83"/>
    <x v="46"/>
    <n v="32.079599999999999"/>
    <x v="54"/>
    <x v="229"/>
  </r>
  <r>
    <x v="210"/>
    <s v="Student Room"/>
    <n v="21.27"/>
    <n v="11.94"/>
    <n v="7.83"/>
    <x v="49"/>
    <n v="253.96379999999999"/>
    <x v="55"/>
    <x v="229"/>
  </r>
  <r>
    <x v="210"/>
    <s v="Toilet/Shower"/>
    <n v="8.02"/>
    <n v="3.92"/>
    <n v="6.83"/>
    <x v="48"/>
    <n v="31.438399999999998"/>
    <x v="51"/>
    <x v="229"/>
  </r>
  <r>
    <x v="211"/>
    <s v="Closet"/>
    <n v="8.0399999999999991"/>
    <n v="3.99"/>
    <n v="7.83"/>
    <x v="46"/>
    <n v="32.079599999999999"/>
    <x v="54"/>
    <x v="230"/>
  </r>
  <r>
    <x v="211"/>
    <s v="Student Room"/>
    <n v="21.27"/>
    <n v="11.94"/>
    <n v="7.83"/>
    <x v="49"/>
    <n v="253.96379999999999"/>
    <x v="55"/>
    <x v="230"/>
  </r>
  <r>
    <x v="211"/>
    <s v="Toilet/Shower"/>
    <n v="8.02"/>
    <n v="3.92"/>
    <n v="6.83"/>
    <x v="48"/>
    <n v="31.438399999999998"/>
    <x v="51"/>
    <x v="230"/>
  </r>
  <r>
    <x v="212"/>
    <s v="Closet"/>
    <n v="8.0399999999999991"/>
    <n v="3.99"/>
    <n v="7.83"/>
    <x v="46"/>
    <n v="32.079599999999999"/>
    <x v="54"/>
    <x v="231"/>
  </r>
  <r>
    <x v="212"/>
    <s v="Student Room"/>
    <n v="21.27"/>
    <n v="11.94"/>
    <n v="7.83"/>
    <x v="49"/>
    <n v="253.96379999999999"/>
    <x v="55"/>
    <x v="231"/>
  </r>
  <r>
    <x v="212"/>
    <s v="Toilet/Shower"/>
    <n v="8.02"/>
    <n v="3.92"/>
    <n v="6.83"/>
    <x v="48"/>
    <n v="31.438399999999998"/>
    <x v="51"/>
    <x v="231"/>
  </r>
  <r>
    <x v="213"/>
    <s v="Closet"/>
    <n v="8.0399999999999991"/>
    <n v="3.99"/>
    <n v="7.83"/>
    <x v="46"/>
    <n v="32.079599999999999"/>
    <x v="54"/>
    <x v="232"/>
  </r>
  <r>
    <x v="213"/>
    <s v="Student Room"/>
    <n v="21.27"/>
    <n v="11.94"/>
    <n v="7.83"/>
    <x v="49"/>
    <n v="253.96379999999999"/>
    <x v="55"/>
    <x v="232"/>
  </r>
  <r>
    <x v="213"/>
    <s v="Toilet/Shower"/>
    <n v="8.02"/>
    <n v="3.92"/>
    <n v="6.83"/>
    <x v="48"/>
    <n v="31.438399999999998"/>
    <x v="51"/>
    <x v="232"/>
  </r>
  <r>
    <x v="214"/>
    <s v="Closet"/>
    <n v="8.0399999999999991"/>
    <n v="3.99"/>
    <n v="7.83"/>
    <x v="46"/>
    <n v="32.079599999999999"/>
    <x v="54"/>
    <x v="233"/>
  </r>
  <r>
    <x v="214"/>
    <s v="Student Room"/>
    <n v="21.27"/>
    <n v="11.94"/>
    <n v="7.83"/>
    <x v="49"/>
    <n v="253.96379999999999"/>
    <x v="55"/>
    <x v="233"/>
  </r>
  <r>
    <x v="214"/>
    <s v="Toilet/Shower"/>
    <n v="8.02"/>
    <n v="3.92"/>
    <n v="6.83"/>
    <x v="48"/>
    <n v="31.438399999999998"/>
    <x v="51"/>
    <x v="233"/>
  </r>
  <r>
    <x v="215"/>
    <s v="Closet"/>
    <n v="8.0399999999999991"/>
    <n v="3.99"/>
    <n v="7.83"/>
    <x v="46"/>
    <n v="32.079599999999999"/>
    <x v="54"/>
    <x v="234"/>
  </r>
  <r>
    <x v="215"/>
    <s v="Student Room"/>
    <n v="21.27"/>
    <n v="11.94"/>
    <n v="7.83"/>
    <x v="49"/>
    <n v="253.96379999999999"/>
    <x v="55"/>
    <x v="234"/>
  </r>
  <r>
    <x v="215"/>
    <s v="Toilet/Shower"/>
    <n v="8.02"/>
    <n v="3.92"/>
    <n v="6.83"/>
    <x v="48"/>
    <n v="31.438399999999998"/>
    <x v="51"/>
    <x v="234"/>
  </r>
  <r>
    <x v="216"/>
    <s v="Closet"/>
    <n v="8.0399999999999991"/>
    <n v="3.99"/>
    <n v="7.83"/>
    <x v="46"/>
    <n v="32.079599999999999"/>
    <x v="54"/>
    <x v="235"/>
  </r>
  <r>
    <x v="216"/>
    <s v="Student Room"/>
    <n v="21.27"/>
    <n v="11.94"/>
    <n v="7.83"/>
    <x v="49"/>
    <n v="253.96379999999999"/>
    <x v="55"/>
    <x v="235"/>
  </r>
  <r>
    <x v="216"/>
    <s v="Toilet/Shower"/>
    <n v="8.02"/>
    <n v="3.92"/>
    <n v="6.83"/>
    <x v="48"/>
    <n v="31.438399999999998"/>
    <x v="51"/>
    <x v="235"/>
  </r>
  <r>
    <x v="217"/>
    <s v="Closet"/>
    <n v="8.0399999999999991"/>
    <n v="3.99"/>
    <n v="7.83"/>
    <x v="46"/>
    <n v="32.079599999999999"/>
    <x v="54"/>
    <x v="236"/>
  </r>
  <r>
    <x v="217"/>
    <s v="Student Room"/>
    <n v="21.27"/>
    <n v="11.94"/>
    <n v="7.83"/>
    <x v="49"/>
    <n v="253.96379999999999"/>
    <x v="55"/>
    <x v="236"/>
  </r>
  <r>
    <x v="217"/>
    <s v="Toilet/Shower"/>
    <n v="8.02"/>
    <n v="3.92"/>
    <n v="6.83"/>
    <x v="48"/>
    <n v="31.438399999999998"/>
    <x v="51"/>
    <x v="236"/>
  </r>
  <r>
    <x v="218"/>
    <s v="Closet"/>
    <n v="8.0399999999999991"/>
    <n v="3.99"/>
    <n v="7.83"/>
    <x v="46"/>
    <n v="32.079599999999999"/>
    <x v="54"/>
    <x v="237"/>
  </r>
  <r>
    <x v="218"/>
    <s v="Student Room"/>
    <n v="21.27"/>
    <n v="11.94"/>
    <n v="7.83"/>
    <x v="49"/>
    <n v="253.96379999999999"/>
    <x v="55"/>
    <x v="237"/>
  </r>
  <r>
    <x v="218"/>
    <s v="Toilet/Shower"/>
    <n v="8.02"/>
    <n v="3.92"/>
    <n v="6.83"/>
    <x v="48"/>
    <n v="31.438399999999998"/>
    <x v="51"/>
    <x v="237"/>
  </r>
  <r>
    <x v="219"/>
    <s v="Closet"/>
    <n v="8.0399999999999991"/>
    <n v="3.99"/>
    <n v="7.83"/>
    <x v="46"/>
    <n v="32.079599999999999"/>
    <x v="54"/>
    <x v="238"/>
  </r>
  <r>
    <x v="219"/>
    <s v="Student Room"/>
    <n v="21.27"/>
    <n v="11.94"/>
    <n v="7.83"/>
    <x v="49"/>
    <n v="253.96379999999999"/>
    <x v="55"/>
    <x v="238"/>
  </r>
  <r>
    <x v="219"/>
    <s v="Toilet/Shower"/>
    <n v="8.02"/>
    <n v="3.92"/>
    <n v="6.83"/>
    <x v="48"/>
    <n v="31.438399999999998"/>
    <x v="51"/>
    <x v="238"/>
  </r>
  <r>
    <x v="220"/>
    <s v="Closet"/>
    <n v="8.0399999999999991"/>
    <n v="3.99"/>
    <n v="7.83"/>
    <x v="46"/>
    <n v="32.079599999999999"/>
    <x v="54"/>
    <x v="239"/>
  </r>
  <r>
    <x v="220"/>
    <s v="Student Room"/>
    <n v="21.27"/>
    <n v="11.94"/>
    <n v="7.83"/>
    <x v="49"/>
    <n v="253.96379999999999"/>
    <x v="55"/>
    <x v="239"/>
  </r>
  <r>
    <x v="220"/>
    <s v="Toilet/Shower"/>
    <n v="8.02"/>
    <n v="3.92"/>
    <n v="6.83"/>
    <x v="48"/>
    <n v="31.438399999999998"/>
    <x v="51"/>
    <x v="239"/>
  </r>
  <r>
    <x v="221"/>
    <s v="Closet"/>
    <n v="8.0399999999999991"/>
    <n v="3.99"/>
    <n v="7.83"/>
    <x v="46"/>
    <n v="32.079599999999999"/>
    <x v="54"/>
    <x v="240"/>
  </r>
  <r>
    <x v="221"/>
    <s v="Student Room"/>
    <n v="26.23"/>
    <n v="11.94"/>
    <n v="7.83"/>
    <x v="53"/>
    <n v="313.18619999999999"/>
    <x v="60"/>
    <x v="240"/>
  </r>
  <r>
    <x v="221"/>
    <s v="Toilet/Shower"/>
    <n v="8.02"/>
    <n v="3.92"/>
    <n v="6.83"/>
    <x v="48"/>
    <n v="31.438399999999998"/>
    <x v="51"/>
    <x v="240"/>
  </r>
  <r>
    <x v="222"/>
    <s v="Closet"/>
    <n v="8.0399999999999991"/>
    <n v="3.99"/>
    <n v="7.83"/>
    <x v="46"/>
    <n v="32.079599999999999"/>
    <x v="54"/>
    <x v="241"/>
  </r>
  <r>
    <x v="222"/>
    <s v="Student Room"/>
    <n v="21.27"/>
    <n v="11.94"/>
    <n v="7.83"/>
    <x v="49"/>
    <n v="253.96379999999999"/>
    <x v="55"/>
    <x v="241"/>
  </r>
  <r>
    <x v="222"/>
    <s v="Toilet/Shower"/>
    <n v="8.02"/>
    <n v="3.92"/>
    <n v="6.83"/>
    <x v="48"/>
    <n v="31.438399999999998"/>
    <x v="51"/>
    <x v="241"/>
  </r>
  <r>
    <x v="223"/>
    <s v="Kitchenette"/>
    <n v="8.0399999999999991"/>
    <n v="5.75"/>
    <n v="8"/>
    <x v="54"/>
    <n v="46.23"/>
    <x v="61"/>
    <x v="242"/>
  </r>
  <r>
    <x v="224"/>
    <s v="Closet"/>
    <n v="11.81"/>
    <n v="3.63"/>
    <n v="7.83"/>
    <x v="77"/>
    <n v="42.8703"/>
    <x v="89"/>
    <x v="243"/>
  </r>
  <r>
    <x v="224"/>
    <s v="Student Room"/>
    <n v="31.21"/>
    <n v="11.58"/>
    <n v="7.83"/>
    <x v="78"/>
    <n v="361.41180000000003"/>
    <x v="90"/>
    <x v="243"/>
  </r>
  <r>
    <x v="224"/>
    <s v="Toilet/Shower"/>
    <n v="7.1"/>
    <n v="3.92"/>
    <n v="6.83"/>
    <x v="79"/>
    <n v="27.831999999999997"/>
    <x v="91"/>
    <x v="243"/>
  </r>
  <r>
    <x v="225"/>
    <s v="Laundry Room"/>
    <n v="12.02"/>
    <n v="8.0399999999999991"/>
    <n v="8"/>
    <x v="80"/>
    <n v="96.640799999999984"/>
    <x v="92"/>
    <x v="244"/>
  </r>
  <r>
    <x v="226"/>
    <s v="Closet"/>
    <n v="8.0399999999999991"/>
    <n v="3.64"/>
    <n v="7.83"/>
    <x v="81"/>
    <n v="29.265599999999999"/>
    <x v="93"/>
    <x v="245"/>
  </r>
  <r>
    <x v="226"/>
    <s v="Student Room"/>
    <n v="26.27"/>
    <n v="11.6"/>
    <n v="7.83"/>
    <x v="69"/>
    <n v="304.73199999999997"/>
    <x v="80"/>
    <x v="245"/>
  </r>
  <r>
    <x v="226"/>
    <s v="Toilet/Shower"/>
    <n v="8.02"/>
    <n v="3.92"/>
    <n v="6.83"/>
    <x v="48"/>
    <n v="31.438399999999998"/>
    <x v="51"/>
    <x v="245"/>
  </r>
  <r>
    <x v="227"/>
    <s v="Elevator"/>
    <n v="7"/>
    <n v="5"/>
    <n v="7.83"/>
    <x v="8"/>
    <n v="35"/>
    <x v="8"/>
    <x v="246"/>
  </r>
  <r>
    <x v="227"/>
    <s v="Janitor"/>
    <n v="5.23"/>
    <n v="2.58"/>
    <n v="6.83"/>
    <x v="72"/>
    <n v="13.493400000000001"/>
    <x v="95"/>
    <x v="246"/>
  </r>
  <r>
    <x v="227"/>
    <s v="Lobby"/>
    <n v="43.48"/>
    <n v="38.119999999999997"/>
    <n v="9.25"/>
    <x v="102"/>
    <n v="1657.4575999999997"/>
    <x v="120"/>
    <x v="246"/>
  </r>
  <r>
    <x v="227"/>
    <s v="Storage"/>
    <n v="2.17"/>
    <n v="1.62"/>
    <n v="9.25"/>
    <x v="85"/>
    <n v="3.5154000000000001"/>
    <x v="98"/>
    <x v="246"/>
  </r>
  <r>
    <x v="227"/>
    <s v="Trash Chute"/>
    <n v="4.3600000000000003"/>
    <n v="3.94"/>
    <n v="7.83"/>
    <x v="13"/>
    <n v="17.1784"/>
    <x v="99"/>
    <x v="246"/>
  </r>
  <r>
    <x v="228"/>
    <s v="Closet"/>
    <n v="8.0399999999999991"/>
    <n v="4.03"/>
    <n v="7.83"/>
    <x v="86"/>
    <n v="32.401199999999996"/>
    <x v="100"/>
    <x v="247"/>
  </r>
  <r>
    <x v="228"/>
    <s v="Elevator"/>
    <n v="7"/>
    <n v="5"/>
    <n v="7.83"/>
    <x v="8"/>
    <n v="35"/>
    <x v="8"/>
    <x v="247"/>
  </r>
  <r>
    <x v="228"/>
    <s v="Student Room"/>
    <n v="26.27"/>
    <n v="11.99"/>
    <n v="7.83"/>
    <x v="87"/>
    <n v="314.97730000000001"/>
    <x v="101"/>
    <x v="247"/>
  </r>
  <r>
    <x v="228"/>
    <s v="Toilet/Shower"/>
    <n v="8.02"/>
    <n v="3.92"/>
    <n v="6.83"/>
    <x v="48"/>
    <n v="31.438399999999998"/>
    <x v="51"/>
    <x v="247"/>
  </r>
  <r>
    <x v="229"/>
    <s v="Study"/>
    <n v="8.5"/>
    <n v="4.5"/>
    <m/>
    <x v="108"/>
    <n v="38.25"/>
    <x v="127"/>
    <x v="248"/>
  </r>
  <r>
    <x v="229"/>
    <s v="Study"/>
    <n v="8.5"/>
    <n v="4.5999999999999996"/>
    <m/>
    <x v="103"/>
    <n v="39.099999999999994"/>
    <x v="127"/>
    <x v="248"/>
  </r>
  <r>
    <x v="229"/>
    <s v="Study"/>
    <n v="8.5"/>
    <n v="4.5999999999999996"/>
    <m/>
    <x v="103"/>
    <n v="39.099999999999994"/>
    <x v="127"/>
    <x v="248"/>
  </r>
  <r>
    <x v="229"/>
    <s v="Study"/>
    <n v="8.5"/>
    <n v="4.5"/>
    <m/>
    <x v="108"/>
    <n v="38.25"/>
    <x v="127"/>
    <x v="248"/>
  </r>
  <r>
    <x v="230"/>
    <s v="Closet"/>
    <n v="3.99"/>
    <n v="2"/>
    <n v="7.83"/>
    <x v="45"/>
    <n v="7.98"/>
    <x v="48"/>
    <x v="249"/>
  </r>
  <r>
    <x v="230"/>
    <s v="Hall"/>
    <n v="12.53"/>
    <n v="10.29"/>
    <n v="7.83"/>
    <x v="88"/>
    <n v="128.93369999999999"/>
    <x v="102"/>
    <x v="250"/>
  </r>
  <r>
    <x v="230"/>
    <s v="Student Room"/>
    <n v="19.670000000000002"/>
    <n v="7.99"/>
    <n v="7.83"/>
    <x v="89"/>
    <n v="157.16330000000002"/>
    <x v="103"/>
    <x v="249"/>
  </r>
  <r>
    <x v="230"/>
    <s v="Toilet/Shower"/>
    <n v="8.02"/>
    <n v="3.92"/>
    <n v="6.83"/>
    <x v="48"/>
    <n v="31.438399999999998"/>
    <x v="51"/>
    <x v="249"/>
  </r>
  <r>
    <x v="231"/>
    <s v="Closet"/>
    <n v="7.71"/>
    <n v="7.62"/>
    <n v="7.83"/>
    <x v="57"/>
    <n v="58.7502"/>
    <x v="64"/>
    <x v="251"/>
  </r>
  <r>
    <x v="231"/>
    <s v="Foyer"/>
    <n v="10.17"/>
    <n v="7.56"/>
    <n v="7.83"/>
    <x v="90"/>
    <n v="76.885199999999998"/>
    <x v="104"/>
    <x v="251"/>
  </r>
  <r>
    <x v="231"/>
    <s v="Student Room"/>
    <n v="23.92"/>
    <n v="17.77"/>
    <n v="7.83"/>
    <x v="91"/>
    <n v="425.05840000000001"/>
    <x v="105"/>
    <x v="251"/>
  </r>
  <r>
    <x v="231"/>
    <s v="Toilet/Shower"/>
    <n v="5.75"/>
    <n v="4.67"/>
    <n v="6.83"/>
    <x v="92"/>
    <n v="26.852499999999999"/>
    <x v="106"/>
    <x v="251"/>
  </r>
  <r>
    <x v="232"/>
    <s v="Electrical"/>
    <n v="10.29"/>
    <n v="9.1199999999999992"/>
    <n v="7.92"/>
    <x v="26"/>
    <n v="93.844799999999978"/>
    <x v="68"/>
    <x v="252"/>
  </r>
  <r>
    <x v="232"/>
    <s v="Storage"/>
    <n v="10.55"/>
    <n v="6.12"/>
    <n v="7.92"/>
    <x v="42"/>
    <n v="64.566000000000003"/>
    <x v="69"/>
    <x v="252"/>
  </r>
  <r>
    <x v="232"/>
    <s v="Storage"/>
    <n v="10.94"/>
    <n v="9.0399999999999991"/>
    <n v="7.83"/>
    <x v="90"/>
    <n v="98.897599999999983"/>
    <x v="104"/>
    <x v="252"/>
  </r>
  <r>
    <x v="233"/>
    <s v="Closet"/>
    <n v="6.04"/>
    <n v="5.39"/>
    <n v="7.83"/>
    <x v="41"/>
    <n v="32.555599999999998"/>
    <x v="107"/>
    <x v="253"/>
  </r>
  <r>
    <x v="233"/>
    <s v="Student Room"/>
    <n v="21.64"/>
    <n v="15.37"/>
    <n v="7.83"/>
    <x v="93"/>
    <n v="332.60679999999996"/>
    <x v="108"/>
    <x v="253"/>
  </r>
  <r>
    <x v="233"/>
    <s v="Toilet/Shower"/>
    <n v="5.75"/>
    <n v="4.67"/>
    <n v="6.83"/>
    <x v="92"/>
    <n v="26.852499999999999"/>
    <x v="106"/>
    <x v="253"/>
  </r>
  <r>
    <x v="234"/>
    <s v="Closet"/>
    <n v="4.3499999999999996"/>
    <n v="1.89"/>
    <n v="6.83"/>
    <x v="45"/>
    <n v="8.2214999999999989"/>
    <x v="109"/>
    <x v="254"/>
  </r>
  <r>
    <x v="234"/>
    <s v="Student Room"/>
    <n v="17.690000000000001"/>
    <n v="12.13"/>
    <n v="7.83"/>
    <x v="94"/>
    <n v="214.57970000000003"/>
    <x v="110"/>
    <x v="254"/>
  </r>
  <r>
    <x v="234"/>
    <s v="Toilet/Shower"/>
    <n v="8.02"/>
    <n v="3.92"/>
    <n v="6.83"/>
    <x v="48"/>
    <n v="31.438399999999998"/>
    <x v="51"/>
    <x v="254"/>
  </r>
  <r>
    <x v="235"/>
    <s v="Closet"/>
    <n v="8.0399999999999991"/>
    <n v="4.53"/>
    <n v="7.83"/>
    <x v="8"/>
    <n v="36.421199999999999"/>
    <x v="8"/>
    <x v="255"/>
  </r>
  <r>
    <x v="235"/>
    <s v="Student Room"/>
    <n v="21.27"/>
    <n v="11.94"/>
    <n v="7.83"/>
    <x v="49"/>
    <n v="253.96379999999999"/>
    <x v="55"/>
    <x v="255"/>
  </r>
  <r>
    <x v="235"/>
    <s v="Toilet/Shower"/>
    <n v="8.02"/>
    <n v="3.92"/>
    <n v="6.83"/>
    <x v="48"/>
    <n v="31.438399999999998"/>
    <x v="51"/>
    <x v="255"/>
  </r>
  <r>
    <x v="236"/>
    <s v="Closet"/>
    <n v="8.0399999999999991"/>
    <n v="3.99"/>
    <n v="7.83"/>
    <x v="46"/>
    <n v="32.079599999999999"/>
    <x v="54"/>
    <x v="256"/>
  </r>
  <r>
    <x v="236"/>
    <s v="Student Room"/>
    <n v="21.27"/>
    <n v="11.94"/>
    <n v="7.83"/>
    <x v="49"/>
    <n v="253.96379999999999"/>
    <x v="55"/>
    <x v="256"/>
  </r>
  <r>
    <x v="236"/>
    <s v="Toilet/Shower"/>
    <n v="8.02"/>
    <n v="3.92"/>
    <n v="6.83"/>
    <x v="48"/>
    <n v="31.438399999999998"/>
    <x v="51"/>
    <x v="256"/>
  </r>
  <r>
    <x v="237"/>
    <s v="Closet"/>
    <n v="8.0399999999999991"/>
    <n v="3.99"/>
    <n v="7.83"/>
    <x v="46"/>
    <n v="32.079599999999999"/>
    <x v="54"/>
    <x v="257"/>
  </r>
  <r>
    <x v="237"/>
    <s v="Student Room"/>
    <n v="21.27"/>
    <n v="11.94"/>
    <n v="7.83"/>
    <x v="49"/>
    <n v="253.96379999999999"/>
    <x v="55"/>
    <x v="257"/>
  </r>
  <r>
    <x v="237"/>
    <s v="Toilet/Shower"/>
    <n v="8.02"/>
    <n v="3.92"/>
    <n v="6.83"/>
    <x v="48"/>
    <n v="31.438399999999998"/>
    <x v="51"/>
    <x v="257"/>
  </r>
  <r>
    <x v="238"/>
    <s v="Closet"/>
    <n v="8.0399999999999991"/>
    <n v="3.99"/>
    <n v="7.83"/>
    <x v="46"/>
    <n v="32.079599999999999"/>
    <x v="54"/>
    <x v="258"/>
  </r>
  <r>
    <x v="238"/>
    <s v="Student Room"/>
    <n v="21.27"/>
    <n v="11.94"/>
    <n v="7.83"/>
    <x v="49"/>
    <n v="253.96379999999999"/>
    <x v="55"/>
    <x v="258"/>
  </r>
  <r>
    <x v="238"/>
    <s v="Toilet/Shower"/>
    <n v="8.02"/>
    <n v="3.92"/>
    <n v="6.83"/>
    <x v="48"/>
    <n v="31.438399999999998"/>
    <x v="51"/>
    <x v="258"/>
  </r>
  <r>
    <x v="239"/>
    <s v="Closet"/>
    <n v="8.0399999999999991"/>
    <n v="3.99"/>
    <n v="7.83"/>
    <x v="46"/>
    <n v="32.079599999999999"/>
    <x v="54"/>
    <x v="259"/>
  </r>
  <r>
    <x v="239"/>
    <s v="Student Room"/>
    <n v="21.27"/>
    <n v="11.94"/>
    <n v="7.83"/>
    <x v="49"/>
    <n v="253.96379999999999"/>
    <x v="55"/>
    <x v="259"/>
  </r>
  <r>
    <x v="239"/>
    <s v="Toilet/Shower"/>
    <n v="8.02"/>
    <n v="3.92"/>
    <n v="6.83"/>
    <x v="48"/>
    <n v="31.438399999999998"/>
    <x v="51"/>
    <x v="259"/>
  </r>
  <r>
    <x v="240"/>
    <s v="Closet"/>
    <n v="8.0399999999999991"/>
    <n v="3.99"/>
    <n v="7.83"/>
    <x v="46"/>
    <n v="32.079599999999999"/>
    <x v="54"/>
    <x v="260"/>
  </r>
  <r>
    <x v="240"/>
    <s v="Student Room"/>
    <n v="21.27"/>
    <n v="11.94"/>
    <n v="7.83"/>
    <x v="49"/>
    <n v="253.96379999999999"/>
    <x v="55"/>
    <x v="260"/>
  </r>
  <r>
    <x v="240"/>
    <s v="Toilet/Shower"/>
    <n v="8.02"/>
    <n v="3.92"/>
    <n v="6.83"/>
    <x v="48"/>
    <n v="31.438399999999998"/>
    <x v="51"/>
    <x v="260"/>
  </r>
  <r>
    <x v="241"/>
    <s v="Closet"/>
    <n v="8.0399999999999991"/>
    <n v="3.99"/>
    <n v="7.83"/>
    <x v="46"/>
    <n v="32.079599999999999"/>
    <x v="54"/>
    <x v="261"/>
  </r>
  <r>
    <x v="241"/>
    <s v="Student Room"/>
    <n v="21.27"/>
    <n v="11.94"/>
    <n v="7.83"/>
    <x v="49"/>
    <n v="253.96379999999999"/>
    <x v="55"/>
    <x v="261"/>
  </r>
  <r>
    <x v="241"/>
    <s v="Toilet/Shower"/>
    <n v="8.02"/>
    <n v="3.92"/>
    <n v="6.83"/>
    <x v="48"/>
    <n v="31.438399999999998"/>
    <x v="51"/>
    <x v="261"/>
  </r>
  <r>
    <x v="242"/>
    <s v="Closet"/>
    <n v="8.0399999999999991"/>
    <n v="3.99"/>
    <n v="7.83"/>
    <x v="46"/>
    <n v="32.079599999999999"/>
    <x v="54"/>
    <x v="262"/>
  </r>
  <r>
    <x v="242"/>
    <s v="Student Room"/>
    <n v="21.27"/>
    <n v="11.94"/>
    <n v="7.83"/>
    <x v="49"/>
    <n v="253.96379999999999"/>
    <x v="55"/>
    <x v="262"/>
  </r>
  <r>
    <x v="242"/>
    <s v="Toilet/Shower"/>
    <n v="8.02"/>
    <n v="3.92"/>
    <n v="6.83"/>
    <x v="48"/>
    <n v="31.438399999999998"/>
    <x v="51"/>
    <x v="262"/>
  </r>
  <r>
    <x v="243"/>
    <s v="Closet"/>
    <n v="8.0399999999999991"/>
    <n v="3.99"/>
    <n v="7.83"/>
    <x v="46"/>
    <n v="32.079599999999999"/>
    <x v="54"/>
    <x v="263"/>
  </r>
  <r>
    <x v="243"/>
    <s v="Student Room"/>
    <n v="21.27"/>
    <n v="11.94"/>
    <n v="7.83"/>
    <x v="49"/>
    <n v="253.96379999999999"/>
    <x v="55"/>
    <x v="263"/>
  </r>
  <r>
    <x v="243"/>
    <s v="Toilet/Shower"/>
    <n v="8.02"/>
    <n v="3.92"/>
    <n v="6.83"/>
    <x v="48"/>
    <n v="31.438399999999998"/>
    <x v="51"/>
    <x v="263"/>
  </r>
  <r>
    <x v="244"/>
    <s v="Closet"/>
    <n v="8.0399999999999991"/>
    <n v="3.99"/>
    <n v="7.83"/>
    <x v="46"/>
    <n v="32.079599999999999"/>
    <x v="54"/>
    <x v="264"/>
  </r>
  <r>
    <x v="244"/>
    <s v="Student Room"/>
    <n v="21.27"/>
    <n v="11.94"/>
    <n v="7.83"/>
    <x v="49"/>
    <n v="253.96379999999999"/>
    <x v="55"/>
    <x v="264"/>
  </r>
  <r>
    <x v="244"/>
    <s v="Toilet/Shower"/>
    <n v="8.02"/>
    <n v="3.92"/>
    <n v="6.83"/>
    <x v="48"/>
    <n v="31.438399999999998"/>
    <x v="51"/>
    <x v="264"/>
  </r>
  <r>
    <x v="245"/>
    <s v="Closet"/>
    <n v="8.0399999999999991"/>
    <n v="3.99"/>
    <n v="7.83"/>
    <x v="46"/>
    <n v="32.079599999999999"/>
    <x v="54"/>
    <x v="265"/>
  </r>
  <r>
    <x v="245"/>
    <s v="Student Room"/>
    <n v="21.27"/>
    <n v="11.94"/>
    <n v="7.83"/>
    <x v="49"/>
    <n v="253.96379999999999"/>
    <x v="55"/>
    <x v="265"/>
  </r>
  <r>
    <x v="245"/>
    <s v="Toilet/Shower"/>
    <n v="8.02"/>
    <n v="3.92"/>
    <n v="6.83"/>
    <x v="48"/>
    <n v="31.438399999999998"/>
    <x v="51"/>
    <x v="265"/>
  </r>
  <r>
    <x v="246"/>
    <s v="Closet"/>
    <n v="8.0399999999999991"/>
    <n v="3.99"/>
    <n v="7.83"/>
    <x v="46"/>
    <n v="32.079599999999999"/>
    <x v="54"/>
    <x v="266"/>
  </r>
  <r>
    <x v="246"/>
    <s v="Student Room"/>
    <n v="21.27"/>
    <n v="11.94"/>
    <n v="7.83"/>
    <x v="49"/>
    <n v="253.96379999999999"/>
    <x v="55"/>
    <x v="266"/>
  </r>
  <r>
    <x v="246"/>
    <s v="Toilet/Shower"/>
    <n v="8.02"/>
    <n v="3.92"/>
    <n v="6.83"/>
    <x v="48"/>
    <n v="31.438399999999998"/>
    <x v="51"/>
    <x v="266"/>
  </r>
  <r>
    <x v="247"/>
    <s v="Closet"/>
    <n v="8.0399999999999991"/>
    <n v="2.2000000000000002"/>
    <n v="7.83"/>
    <x v="64"/>
    <n v="17.687999999999999"/>
    <x v="75"/>
    <x v="267"/>
  </r>
  <r>
    <x v="247"/>
    <s v="Student Room"/>
    <n v="17.27"/>
    <n v="10.14"/>
    <n v="7.83"/>
    <x v="95"/>
    <n v="175.11780000000002"/>
    <x v="111"/>
    <x v="267"/>
  </r>
  <r>
    <x v="247"/>
    <s v="Toilet/Shower"/>
    <n v="8.02"/>
    <n v="3.92"/>
    <n v="6.83"/>
    <x v="48"/>
    <n v="31.438399999999998"/>
    <x v="51"/>
    <x v="267"/>
  </r>
  <r>
    <x v="248"/>
    <s v="Closet"/>
    <n v="8.0399999999999991"/>
    <n v="3.99"/>
    <n v="7.83"/>
    <x v="46"/>
    <n v="32.079599999999999"/>
    <x v="54"/>
    <x v="268"/>
  </r>
  <r>
    <x v="248"/>
    <s v="Student Room"/>
    <n v="26.27"/>
    <n v="11.94"/>
    <n v="7.83"/>
    <x v="96"/>
    <n v="313.66379999999998"/>
    <x v="112"/>
    <x v="268"/>
  </r>
  <r>
    <x v="248"/>
    <s v="Toilet/Shower"/>
    <n v="8.02"/>
    <n v="3.92"/>
    <n v="6.83"/>
    <x v="48"/>
    <n v="31.438399999999998"/>
    <x v="51"/>
    <x v="268"/>
  </r>
  <r>
    <x v="249"/>
    <s v="Closet"/>
    <n v="8.0399999999999991"/>
    <n v="2.2000000000000002"/>
    <n v="7.83"/>
    <x v="97"/>
    <n v="17.687999999999999"/>
    <x v="113"/>
    <x v="269"/>
  </r>
  <r>
    <x v="249"/>
    <s v="Student Room"/>
    <n v="17.27"/>
    <n v="10.14"/>
    <n v="7.83"/>
    <x v="95"/>
    <n v="175.11780000000002"/>
    <x v="111"/>
    <x v="269"/>
  </r>
  <r>
    <x v="249"/>
    <s v="Toilet/Shower"/>
    <n v="8.02"/>
    <n v="3.92"/>
    <n v="6.83"/>
    <x v="48"/>
    <n v="31.438399999999998"/>
    <x v="51"/>
    <x v="269"/>
  </r>
  <r>
    <x v="250"/>
    <s v="Closet"/>
    <n v="8.34"/>
    <n v="7.54"/>
    <n v="7.83"/>
    <x v="98"/>
    <n v="62.883600000000001"/>
    <x v="114"/>
    <x v="270"/>
  </r>
  <r>
    <x v="250"/>
    <s v="Hall"/>
    <n v="91.29"/>
    <n v="27.95"/>
    <n v="7.83"/>
    <x v="99"/>
    <n v="2551.5554999999999"/>
    <x v="115"/>
    <x v="271"/>
  </r>
  <r>
    <x v="250"/>
    <s v="Sink Room"/>
    <n v="6.99"/>
    <n v="4.83"/>
    <n v="6.83"/>
    <x v="48"/>
    <n v="33.761700000000005"/>
    <x v="51"/>
    <x v="270"/>
  </r>
  <r>
    <x v="250"/>
    <s v="Student Room"/>
    <n v="17.64"/>
    <n v="16.12"/>
    <n v="7.83"/>
    <x v="100"/>
    <n v="284.35680000000002"/>
    <x v="116"/>
    <x v="270"/>
  </r>
  <r>
    <x v="250"/>
    <s v="Toilet/Shower"/>
    <n v="7.33"/>
    <n v="2.5"/>
    <n v="6.83"/>
    <x v="64"/>
    <n v="18.324999999999999"/>
    <x v="117"/>
    <x v="270"/>
  </r>
  <r>
    <x v="251"/>
    <s v="Closet"/>
    <n v="8.0399999999999991"/>
    <n v="2.2000000000000002"/>
    <n v="7.83"/>
    <x v="97"/>
    <n v="17.687999999999999"/>
    <x v="113"/>
    <x v="272"/>
  </r>
  <r>
    <x v="251"/>
    <s v="Student Room"/>
    <n v="17.27"/>
    <n v="10.14"/>
    <n v="7.83"/>
    <x v="95"/>
    <n v="175.11780000000002"/>
    <x v="111"/>
    <x v="272"/>
  </r>
  <r>
    <x v="251"/>
    <s v="Toilet/Shower"/>
    <n v="8.02"/>
    <n v="3.92"/>
    <n v="6.83"/>
    <x v="48"/>
    <n v="31.438399999999998"/>
    <x v="51"/>
    <x v="272"/>
  </r>
  <r>
    <x v="252"/>
    <s v="Study"/>
    <n v="6.75"/>
    <n v="5.2"/>
    <n v="7.83"/>
    <x v="8"/>
    <n v="35.1"/>
    <x v="8"/>
    <x v="273"/>
  </r>
  <r>
    <x v="253"/>
    <s v="Study"/>
    <n v="7"/>
    <n v="5.94"/>
    <n v="7.83"/>
    <x v="11"/>
    <n v="41.580000000000005"/>
    <x v="118"/>
    <x v="274"/>
  </r>
  <r>
    <x v="254"/>
    <s v="Storage"/>
    <n v="16.329999999999998"/>
    <n v="8"/>
    <n v="8"/>
    <x v="106"/>
    <n v="130.63999999999999"/>
    <x v="125"/>
    <x v="275"/>
  </r>
  <r>
    <x v="255"/>
    <s v="Stair"/>
    <n v="16.329999999999998"/>
    <n v="11.17"/>
    <n v="8"/>
    <x v="107"/>
    <n v="182.40609999999998"/>
    <x v="126"/>
    <x v="276"/>
  </r>
  <r>
    <x v="256"/>
    <s v="Stair"/>
    <n v="16.329999999999998"/>
    <n v="7.92"/>
    <n v="8"/>
    <x v="23"/>
    <n v="129.33359999999999"/>
    <x v="45"/>
    <x v="277"/>
  </r>
  <r>
    <x v="256"/>
    <s v="Vestibule"/>
    <n v="11.08"/>
    <n v="3.48"/>
    <n v="7.83"/>
    <x v="103"/>
    <n v="38.558399999999999"/>
    <x v="121"/>
    <x v="277"/>
  </r>
  <r>
    <x v="257"/>
    <s v="Closet"/>
    <n v="3.94"/>
    <n v="2"/>
    <n v="7.83"/>
    <x v="45"/>
    <n v="7.88"/>
    <x v="48"/>
    <x v="278"/>
  </r>
  <r>
    <x v="257"/>
    <s v="Hall"/>
    <n v="120.35"/>
    <n v="14.76"/>
    <n v="7.83"/>
    <x v="104"/>
    <n v="1776.366"/>
    <x v="122"/>
    <x v="279"/>
  </r>
  <r>
    <x v="257"/>
    <s v="Student Room"/>
    <n v="21.27"/>
    <n v="8.6"/>
    <n v="7.83"/>
    <x v="74"/>
    <n v="182.922"/>
    <x v="85"/>
    <x v="278"/>
  </r>
  <r>
    <x v="257"/>
    <s v="Toilet/Shower"/>
    <n v="8.02"/>
    <n v="3.92"/>
    <n v="6.83"/>
    <x v="48"/>
    <n v="31.438399999999998"/>
    <x v="51"/>
    <x v="278"/>
  </r>
  <r>
    <x v="258"/>
    <s v="Closet"/>
    <n v="6.58"/>
    <n v="2.17"/>
    <n v="7.83"/>
    <x v="13"/>
    <n v="14.278599999999999"/>
    <x v="99"/>
    <x v="280"/>
  </r>
  <r>
    <x v="258"/>
    <s v="Closet"/>
    <n v="6.58"/>
    <n v="2.17"/>
    <n v="7.83"/>
    <x v="13"/>
    <n v="14.278599999999999"/>
    <x v="99"/>
    <x v="280"/>
  </r>
  <r>
    <x v="258"/>
    <s v="Student Room"/>
    <n v="14.87"/>
    <n v="13.69"/>
    <n v="7.83"/>
    <x v="105"/>
    <n v="203.57029999999997"/>
    <x v="123"/>
    <x v="280"/>
  </r>
  <r>
    <x v="258"/>
    <s v="Toilet/Shower"/>
    <n v="7.94"/>
    <n v="3.92"/>
    <n v="7.83"/>
    <x v="48"/>
    <n v="31.1248"/>
    <x v="124"/>
    <x v="280"/>
  </r>
  <r>
    <x v="259"/>
    <s v="Closet"/>
    <n v="3.94"/>
    <n v="2"/>
    <n v="7.83"/>
    <x v="45"/>
    <n v="7.88"/>
    <x v="48"/>
    <x v="281"/>
  </r>
  <r>
    <x v="259"/>
    <s v="Student Room"/>
    <n v="21.27"/>
    <n v="8.6"/>
    <n v="7.83"/>
    <x v="38"/>
    <n v="182.922"/>
    <x v="88"/>
    <x v="281"/>
  </r>
  <r>
    <x v="259"/>
    <s v="Toilet/Shower"/>
    <n v="8.02"/>
    <n v="3.92"/>
    <n v="6.83"/>
    <x v="48"/>
    <n v="31.438399999999998"/>
    <x v="51"/>
    <x v="281"/>
  </r>
  <r>
    <x v="260"/>
    <s v="Closet"/>
    <n v="8.0399999999999991"/>
    <n v="3.99"/>
    <n v="7.83"/>
    <x v="46"/>
    <n v="32.079599999999999"/>
    <x v="54"/>
    <x v="282"/>
  </r>
  <r>
    <x v="260"/>
    <s v="Student Room"/>
    <n v="21.27"/>
    <n v="11.94"/>
    <n v="7.83"/>
    <x v="49"/>
    <n v="253.96379999999999"/>
    <x v="55"/>
    <x v="282"/>
  </r>
  <r>
    <x v="260"/>
    <s v="Toilet/Shower"/>
    <n v="8.02"/>
    <n v="3.92"/>
    <n v="6.83"/>
    <x v="48"/>
    <n v="31.438399999999998"/>
    <x v="51"/>
    <x v="282"/>
  </r>
  <r>
    <x v="261"/>
    <s v="Closet"/>
    <n v="8.0399999999999991"/>
    <n v="3.99"/>
    <n v="7.83"/>
    <x v="46"/>
    <n v="32.079599999999999"/>
    <x v="54"/>
    <x v="283"/>
  </r>
  <r>
    <x v="261"/>
    <s v="Student Room"/>
    <n v="21.27"/>
    <n v="11.94"/>
    <n v="7.83"/>
    <x v="49"/>
    <n v="253.96379999999999"/>
    <x v="55"/>
    <x v="283"/>
  </r>
  <r>
    <x v="261"/>
    <s v="Toilet/Shower"/>
    <n v="8.02"/>
    <n v="3.92"/>
    <n v="6.83"/>
    <x v="48"/>
    <n v="31.438399999999998"/>
    <x v="51"/>
    <x v="283"/>
  </r>
  <r>
    <x v="262"/>
    <s v="Closet"/>
    <n v="8.0399999999999991"/>
    <n v="3.99"/>
    <n v="7.83"/>
    <x v="46"/>
    <n v="32.079599999999999"/>
    <x v="54"/>
    <x v="284"/>
  </r>
  <r>
    <x v="262"/>
    <s v="Student Room"/>
    <n v="21.27"/>
    <n v="11.94"/>
    <n v="7.83"/>
    <x v="49"/>
    <n v="253.96379999999999"/>
    <x v="55"/>
    <x v="284"/>
  </r>
  <r>
    <x v="262"/>
    <s v="Toilet/Shower"/>
    <n v="8.02"/>
    <n v="3.92"/>
    <n v="6.83"/>
    <x v="48"/>
    <n v="31.438399999999998"/>
    <x v="51"/>
    <x v="284"/>
  </r>
  <r>
    <x v="263"/>
    <s v="Closet"/>
    <n v="8.0399999999999991"/>
    <n v="3.99"/>
    <n v="7.83"/>
    <x v="46"/>
    <n v="32.079599999999999"/>
    <x v="54"/>
    <x v="285"/>
  </r>
  <r>
    <x v="263"/>
    <s v="Student Room"/>
    <n v="21.27"/>
    <n v="11.94"/>
    <n v="7.83"/>
    <x v="49"/>
    <n v="253.96379999999999"/>
    <x v="55"/>
    <x v="285"/>
  </r>
  <r>
    <x v="263"/>
    <s v="Toilet/Shower"/>
    <n v="8.02"/>
    <n v="3.92"/>
    <n v="6.83"/>
    <x v="48"/>
    <n v="31.438399999999998"/>
    <x v="51"/>
    <x v="285"/>
  </r>
  <r>
    <x v="264"/>
    <s v="Closet"/>
    <n v="8.0399999999999991"/>
    <n v="3.99"/>
    <n v="7.83"/>
    <x v="46"/>
    <n v="32.079599999999999"/>
    <x v="54"/>
    <x v="286"/>
  </r>
  <r>
    <x v="264"/>
    <s v="Student Room"/>
    <n v="21.27"/>
    <n v="11.94"/>
    <n v="7.83"/>
    <x v="49"/>
    <n v="253.96379999999999"/>
    <x v="55"/>
    <x v="286"/>
  </r>
  <r>
    <x v="264"/>
    <s v="Toilet/Shower"/>
    <n v="8.02"/>
    <n v="3.92"/>
    <n v="6.83"/>
    <x v="48"/>
    <n v="31.438399999999998"/>
    <x v="51"/>
    <x v="286"/>
  </r>
  <r>
    <x v="265"/>
    <s v="Closet"/>
    <n v="8.0399999999999991"/>
    <n v="3.99"/>
    <n v="7.83"/>
    <x v="46"/>
    <n v="32.079599999999999"/>
    <x v="54"/>
    <x v="287"/>
  </r>
  <r>
    <x v="265"/>
    <s v="Student Room"/>
    <n v="21.27"/>
    <n v="11.94"/>
    <n v="7.83"/>
    <x v="49"/>
    <n v="253.96379999999999"/>
    <x v="55"/>
    <x v="287"/>
  </r>
  <r>
    <x v="265"/>
    <s v="Toilet/Shower"/>
    <n v="8.02"/>
    <n v="3.92"/>
    <n v="6.83"/>
    <x v="48"/>
    <n v="31.438399999999998"/>
    <x v="51"/>
    <x v="287"/>
  </r>
  <r>
    <x v="266"/>
    <s v="Closet"/>
    <n v="8.0399999999999991"/>
    <n v="3.99"/>
    <n v="7.83"/>
    <x v="46"/>
    <n v="32.079599999999999"/>
    <x v="54"/>
    <x v="288"/>
  </r>
  <r>
    <x v="266"/>
    <s v="Student Room"/>
    <n v="21.27"/>
    <n v="11.94"/>
    <n v="7.83"/>
    <x v="49"/>
    <n v="253.96379999999999"/>
    <x v="55"/>
    <x v="288"/>
  </r>
  <r>
    <x v="266"/>
    <s v="Toilet/Shower"/>
    <n v="8.02"/>
    <n v="3.92"/>
    <n v="6.83"/>
    <x v="48"/>
    <n v="31.438399999999998"/>
    <x v="51"/>
    <x v="288"/>
  </r>
  <r>
    <x v="267"/>
    <s v="Closet"/>
    <n v="8.0399999999999991"/>
    <n v="3.99"/>
    <n v="7.83"/>
    <x v="46"/>
    <n v="32.079599999999999"/>
    <x v="54"/>
    <x v="289"/>
  </r>
  <r>
    <x v="267"/>
    <s v="Student Room"/>
    <n v="21.27"/>
    <n v="11.94"/>
    <n v="7.83"/>
    <x v="49"/>
    <n v="253.96379999999999"/>
    <x v="55"/>
    <x v="289"/>
  </r>
  <r>
    <x v="267"/>
    <s v="Toilet/Shower"/>
    <n v="8.02"/>
    <n v="3.92"/>
    <n v="6.83"/>
    <x v="48"/>
    <n v="31.438399999999998"/>
    <x v="51"/>
    <x v="289"/>
  </r>
  <r>
    <x v="268"/>
    <s v="Closet"/>
    <n v="8.0399999999999991"/>
    <n v="3.99"/>
    <n v="7.83"/>
    <x v="46"/>
    <n v="32.079599999999999"/>
    <x v="54"/>
    <x v="290"/>
  </r>
  <r>
    <x v="268"/>
    <s v="Student Room"/>
    <n v="21.27"/>
    <n v="11.94"/>
    <n v="7.83"/>
    <x v="49"/>
    <n v="253.96379999999999"/>
    <x v="55"/>
    <x v="290"/>
  </r>
  <r>
    <x v="268"/>
    <s v="Toilet/Shower"/>
    <n v="8.02"/>
    <n v="3.92"/>
    <n v="6.83"/>
    <x v="48"/>
    <n v="31.438399999999998"/>
    <x v="51"/>
    <x v="290"/>
  </r>
  <r>
    <x v="269"/>
    <s v="Closet"/>
    <n v="8.0399999999999991"/>
    <n v="3.99"/>
    <n v="7.83"/>
    <x v="46"/>
    <n v="32.079599999999999"/>
    <x v="54"/>
    <x v="291"/>
  </r>
  <r>
    <x v="269"/>
    <s v="Student Room"/>
    <n v="21.27"/>
    <n v="11.94"/>
    <n v="7.83"/>
    <x v="49"/>
    <n v="253.96379999999999"/>
    <x v="55"/>
    <x v="291"/>
  </r>
  <r>
    <x v="269"/>
    <s v="Toilet/Shower"/>
    <n v="8.02"/>
    <n v="3.92"/>
    <n v="6.83"/>
    <x v="48"/>
    <n v="31.438399999999998"/>
    <x v="51"/>
    <x v="291"/>
  </r>
  <r>
    <x v="270"/>
    <s v="Closet"/>
    <n v="8.0399999999999991"/>
    <n v="3.99"/>
    <n v="7.83"/>
    <x v="46"/>
    <n v="32.079599999999999"/>
    <x v="54"/>
    <x v="292"/>
  </r>
  <r>
    <x v="270"/>
    <s v="Student Room"/>
    <n v="21.27"/>
    <n v="11.94"/>
    <n v="7.83"/>
    <x v="49"/>
    <n v="253.96379999999999"/>
    <x v="55"/>
    <x v="292"/>
  </r>
  <r>
    <x v="270"/>
    <s v="Toilet/Shower"/>
    <n v="8.02"/>
    <n v="3.92"/>
    <n v="6.83"/>
    <x v="48"/>
    <n v="31.438399999999998"/>
    <x v="51"/>
    <x v="292"/>
  </r>
  <r>
    <x v="271"/>
    <s v="Closet"/>
    <n v="8.0399999999999991"/>
    <n v="3.99"/>
    <n v="7.83"/>
    <x v="46"/>
    <n v="32.079599999999999"/>
    <x v="54"/>
    <x v="293"/>
  </r>
  <r>
    <x v="271"/>
    <s v="Student Room"/>
    <n v="26.23"/>
    <n v="11.94"/>
    <n v="7.83"/>
    <x v="53"/>
    <n v="313.18619999999999"/>
    <x v="60"/>
    <x v="293"/>
  </r>
  <r>
    <x v="271"/>
    <s v="Toilet/Shower"/>
    <n v="8.02"/>
    <n v="3.92"/>
    <n v="6.83"/>
    <x v="48"/>
    <n v="31.438399999999998"/>
    <x v="51"/>
    <x v="293"/>
  </r>
  <r>
    <x v="272"/>
    <s v="Closet"/>
    <n v="8.0399999999999991"/>
    <n v="3.99"/>
    <n v="7.83"/>
    <x v="46"/>
    <n v="32.079599999999999"/>
    <x v="54"/>
    <x v="294"/>
  </r>
  <r>
    <x v="272"/>
    <s v="Student Room"/>
    <n v="21.27"/>
    <n v="11.94"/>
    <n v="7.83"/>
    <x v="49"/>
    <n v="253.96379999999999"/>
    <x v="55"/>
    <x v="294"/>
  </r>
  <r>
    <x v="272"/>
    <s v="Toilet/Shower"/>
    <n v="8.02"/>
    <n v="3.92"/>
    <n v="6.83"/>
    <x v="48"/>
    <n v="31.438399999999998"/>
    <x v="51"/>
    <x v="294"/>
  </r>
  <r>
    <x v="273"/>
    <s v="Tub Room"/>
    <n v="8.0399999999999991"/>
    <n v="5.75"/>
    <n v="8"/>
    <x v="54"/>
    <n v="46.23"/>
    <x v="61"/>
    <x v="295"/>
  </r>
  <r>
    <x v="274"/>
    <s v="Closet"/>
    <n v="11.81"/>
    <n v="3.63"/>
    <n v="7.83"/>
    <x v="77"/>
    <n v="42.8703"/>
    <x v="89"/>
    <x v="296"/>
  </r>
  <r>
    <x v="274"/>
    <s v="Student Room"/>
    <n v="31.21"/>
    <n v="11.58"/>
    <n v="7.83"/>
    <x v="78"/>
    <n v="361.41180000000003"/>
    <x v="90"/>
    <x v="296"/>
  </r>
  <r>
    <x v="274"/>
    <s v="Toilet/Shower"/>
    <n v="7.1"/>
    <n v="3.92"/>
    <n v="6.83"/>
    <x v="79"/>
    <n v="27.831999999999997"/>
    <x v="91"/>
    <x v="296"/>
  </r>
  <r>
    <x v="275"/>
    <s v="Laundry Room"/>
    <n v="12.02"/>
    <n v="8.0399999999999991"/>
    <n v="8"/>
    <x v="80"/>
    <n v="96.640799999999984"/>
    <x v="92"/>
    <x v="297"/>
  </r>
  <r>
    <x v="276"/>
    <s v="Closet"/>
    <n v="8.0399999999999991"/>
    <n v="3.64"/>
    <n v="7.83"/>
    <x v="81"/>
    <n v="29.265599999999999"/>
    <x v="93"/>
    <x v="298"/>
  </r>
  <r>
    <x v="276"/>
    <s v="Student Room"/>
    <n v="26.27"/>
    <n v="11.6"/>
    <n v="7.83"/>
    <x v="69"/>
    <n v="304.73199999999997"/>
    <x v="80"/>
    <x v="298"/>
  </r>
  <r>
    <x v="276"/>
    <s v="Toilet/Shower"/>
    <n v="8.02"/>
    <n v="3.92"/>
    <n v="6.83"/>
    <x v="48"/>
    <n v="31.438399999999998"/>
    <x v="51"/>
    <x v="298"/>
  </r>
  <r>
    <x v="277"/>
    <s v="Conference"/>
    <n v="14.62"/>
    <n v="10.119999999999999"/>
    <n v="7.83"/>
    <x v="82"/>
    <n v="147.95439999999999"/>
    <x v="94"/>
    <x v="299"/>
  </r>
  <r>
    <x v="277"/>
    <s v="Elevator"/>
    <n v="7"/>
    <n v="5"/>
    <n v="7.83"/>
    <x v="8"/>
    <n v="35"/>
    <x v="8"/>
    <x v="299"/>
  </r>
  <r>
    <x v="277"/>
    <s v="Janitor"/>
    <n v="5.23"/>
    <n v="2.58"/>
    <n v="6.83"/>
    <x v="72"/>
    <n v="13.493400000000001"/>
    <x v="95"/>
    <x v="299"/>
  </r>
  <r>
    <x v="277"/>
    <s v="Lobby"/>
    <n v="43.48"/>
    <n v="38.119999999999997"/>
    <n v="9.25"/>
    <x v="83"/>
    <n v="1657.4575999999997"/>
    <x v="96"/>
    <x v="299"/>
  </r>
  <r>
    <x v="277"/>
    <s v="Storage"/>
    <n v="2.17"/>
    <n v="1.62"/>
    <n v="9.25"/>
    <x v="85"/>
    <n v="3.5154000000000001"/>
    <x v="98"/>
    <x v="299"/>
  </r>
  <r>
    <x v="277"/>
    <s v="Trash Chute"/>
    <n v="4.3600000000000003"/>
    <n v="3.94"/>
    <n v="7.83"/>
    <x v="13"/>
    <n v="17.1784"/>
    <x v="99"/>
    <x v="299"/>
  </r>
  <r>
    <x v="278"/>
    <s v="Closet"/>
    <n v="8.0399999999999991"/>
    <n v="4.03"/>
    <n v="7.83"/>
    <x v="86"/>
    <n v="32.401199999999996"/>
    <x v="100"/>
    <x v="300"/>
  </r>
  <r>
    <x v="278"/>
    <s v="Elevator"/>
    <n v="7"/>
    <n v="5"/>
    <n v="7.83"/>
    <x v="8"/>
    <n v="35"/>
    <x v="8"/>
    <x v="300"/>
  </r>
  <r>
    <x v="278"/>
    <s v="Student Room"/>
    <n v="26.27"/>
    <n v="11.99"/>
    <n v="7.83"/>
    <x v="87"/>
    <n v="314.97730000000001"/>
    <x v="101"/>
    <x v="300"/>
  </r>
  <r>
    <x v="278"/>
    <s v="Toilet/Shower"/>
    <n v="8.02"/>
    <n v="3.92"/>
    <n v="6.83"/>
    <x v="48"/>
    <n v="31.438399999999998"/>
    <x v="51"/>
    <x v="300"/>
  </r>
  <r>
    <x v="279"/>
    <s v="Study"/>
    <n v="8.5"/>
    <n v="4.5"/>
    <m/>
    <x v="108"/>
    <n v="38.25"/>
    <x v="127"/>
    <x v="301"/>
  </r>
  <r>
    <x v="279"/>
    <s v="Study"/>
    <n v="8.5"/>
    <n v="4.5999999999999996"/>
    <m/>
    <x v="103"/>
    <n v="39.099999999999994"/>
    <x v="127"/>
    <x v="301"/>
  </r>
  <r>
    <x v="279"/>
    <s v="Study"/>
    <n v="8.5"/>
    <n v="4.5999999999999996"/>
    <m/>
    <x v="103"/>
    <n v="39.099999999999994"/>
    <x v="127"/>
    <x v="301"/>
  </r>
  <r>
    <x v="279"/>
    <s v="Study"/>
    <n v="8.5"/>
    <n v="4.5"/>
    <m/>
    <x v="108"/>
    <n v="38.25"/>
    <x v="127"/>
    <x v="301"/>
  </r>
  <r>
    <x v="280"/>
    <s v="Closet"/>
    <n v="3.99"/>
    <n v="2"/>
    <n v="7.83"/>
    <x v="45"/>
    <n v="7.98"/>
    <x v="48"/>
    <x v="302"/>
  </r>
  <r>
    <x v="280"/>
    <s v="Hall"/>
    <n v="12.53"/>
    <n v="10.29"/>
    <n v="7.83"/>
    <x v="88"/>
    <n v="128.93369999999999"/>
    <x v="102"/>
    <x v="303"/>
  </r>
  <r>
    <x v="280"/>
    <s v="Student Room"/>
    <n v="19.670000000000002"/>
    <n v="7.99"/>
    <n v="7.83"/>
    <x v="89"/>
    <n v="157.16330000000002"/>
    <x v="103"/>
    <x v="302"/>
  </r>
  <r>
    <x v="280"/>
    <s v="Toilet/Shower"/>
    <n v="8.02"/>
    <n v="3.92"/>
    <n v="6.83"/>
    <x v="48"/>
    <n v="31.438399999999998"/>
    <x v="51"/>
    <x v="302"/>
  </r>
  <r>
    <x v="281"/>
    <s v="Closet"/>
    <n v="7.71"/>
    <n v="7.62"/>
    <n v="7.83"/>
    <x v="57"/>
    <n v="58.7502"/>
    <x v="64"/>
    <x v="304"/>
  </r>
  <r>
    <x v="281"/>
    <s v="Foyer"/>
    <n v="10.17"/>
    <n v="7.56"/>
    <n v="7.83"/>
    <x v="90"/>
    <n v="76.885199999999998"/>
    <x v="104"/>
    <x v="304"/>
  </r>
  <r>
    <x v="281"/>
    <s v="Student Room"/>
    <n v="23.92"/>
    <n v="17.77"/>
    <n v="7.83"/>
    <x v="91"/>
    <n v="425.05840000000001"/>
    <x v="105"/>
    <x v="304"/>
  </r>
  <r>
    <x v="281"/>
    <s v="Toilet/Shower"/>
    <n v="5.75"/>
    <n v="4.67"/>
    <n v="6.83"/>
    <x v="92"/>
    <n v="26.852499999999999"/>
    <x v="106"/>
    <x v="304"/>
  </r>
  <r>
    <x v="282"/>
    <s v="Electrical"/>
    <n v="10.29"/>
    <n v="9.1199999999999992"/>
    <n v="7.92"/>
    <x v="26"/>
    <n v="93.844799999999978"/>
    <x v="68"/>
    <x v="305"/>
  </r>
  <r>
    <x v="282"/>
    <s v="Storage"/>
    <n v="10.55"/>
    <n v="6.12"/>
    <n v="7.92"/>
    <x v="42"/>
    <n v="64.566000000000003"/>
    <x v="69"/>
    <x v="305"/>
  </r>
  <r>
    <x v="282"/>
    <s v="Storage"/>
    <n v="10.94"/>
    <n v="9.0399999999999991"/>
    <n v="7.83"/>
    <x v="90"/>
    <n v="98.897599999999983"/>
    <x v="104"/>
    <x v="305"/>
  </r>
  <r>
    <x v="283"/>
    <s v="Closet"/>
    <n v="6.04"/>
    <n v="5.39"/>
    <n v="7.83"/>
    <x v="41"/>
    <n v="32.555599999999998"/>
    <x v="107"/>
    <x v="306"/>
  </r>
  <r>
    <x v="283"/>
    <s v="Student Room"/>
    <n v="21.64"/>
    <n v="15.37"/>
    <n v="7.83"/>
    <x v="93"/>
    <n v="332.60679999999996"/>
    <x v="108"/>
    <x v="306"/>
  </r>
  <r>
    <x v="283"/>
    <s v="Toilet/Shower"/>
    <n v="5.75"/>
    <n v="4.67"/>
    <n v="6.83"/>
    <x v="92"/>
    <n v="26.852499999999999"/>
    <x v="106"/>
    <x v="306"/>
  </r>
  <r>
    <x v="284"/>
    <s v="Closet"/>
    <n v="4.3499999999999996"/>
    <n v="1.83"/>
    <n v="6.83"/>
    <x v="45"/>
    <n v="7.9604999999999997"/>
    <x v="109"/>
    <x v="307"/>
  </r>
  <r>
    <x v="284"/>
    <s v="Student Room"/>
    <n v="17.690000000000001"/>
    <n v="12.13"/>
    <n v="7.83"/>
    <x v="94"/>
    <n v="214.57970000000003"/>
    <x v="110"/>
    <x v="307"/>
  </r>
  <r>
    <x v="284"/>
    <s v="Toilet/Shower"/>
    <n v="8.02"/>
    <n v="3.92"/>
    <n v="6.83"/>
    <x v="48"/>
    <n v="31.438399999999998"/>
    <x v="51"/>
    <x v="307"/>
  </r>
  <r>
    <x v="285"/>
    <s v="Closet"/>
    <n v="8.0399999999999991"/>
    <n v="4.53"/>
    <n v="7.83"/>
    <x v="8"/>
    <n v="36.421199999999999"/>
    <x v="8"/>
    <x v="308"/>
  </r>
  <r>
    <x v="285"/>
    <s v="Student Room"/>
    <n v="21.27"/>
    <n v="11.94"/>
    <n v="7.83"/>
    <x v="49"/>
    <n v="253.96379999999999"/>
    <x v="55"/>
    <x v="308"/>
  </r>
  <r>
    <x v="285"/>
    <s v="Toilet/Shower"/>
    <n v="8.02"/>
    <n v="3.92"/>
    <n v="6.83"/>
    <x v="48"/>
    <n v="31.438399999999998"/>
    <x v="51"/>
    <x v="308"/>
  </r>
  <r>
    <x v="286"/>
    <s v="Closet"/>
    <n v="8.0399999999999991"/>
    <n v="3.99"/>
    <n v="7.83"/>
    <x v="46"/>
    <n v="32.079599999999999"/>
    <x v="54"/>
    <x v="309"/>
  </r>
  <r>
    <x v="286"/>
    <s v="Student Room"/>
    <n v="21.27"/>
    <n v="11.94"/>
    <n v="7.83"/>
    <x v="49"/>
    <n v="253.96379999999999"/>
    <x v="55"/>
    <x v="309"/>
  </r>
  <r>
    <x v="286"/>
    <s v="Toilet/Shower"/>
    <n v="8.02"/>
    <n v="3.92"/>
    <n v="6.83"/>
    <x v="48"/>
    <n v="31.438399999999998"/>
    <x v="51"/>
    <x v="309"/>
  </r>
  <r>
    <x v="287"/>
    <s v="Closet"/>
    <n v="8.0399999999999991"/>
    <n v="3.99"/>
    <n v="7.83"/>
    <x v="46"/>
    <n v="32.079599999999999"/>
    <x v="54"/>
    <x v="310"/>
  </r>
  <r>
    <x v="287"/>
    <s v="Student Room"/>
    <n v="21.27"/>
    <n v="11.94"/>
    <n v="7.83"/>
    <x v="49"/>
    <n v="253.96379999999999"/>
    <x v="55"/>
    <x v="310"/>
  </r>
  <r>
    <x v="287"/>
    <s v="Toilet/Shower"/>
    <n v="8.02"/>
    <n v="3.92"/>
    <n v="6.83"/>
    <x v="48"/>
    <n v="31.438399999999998"/>
    <x v="51"/>
    <x v="310"/>
  </r>
  <r>
    <x v="288"/>
    <s v="Closet"/>
    <n v="8.0399999999999991"/>
    <n v="3.99"/>
    <n v="7.83"/>
    <x v="46"/>
    <n v="32.079599999999999"/>
    <x v="54"/>
    <x v="311"/>
  </r>
  <r>
    <x v="288"/>
    <s v="Student Room"/>
    <n v="21.27"/>
    <n v="11.94"/>
    <n v="7.83"/>
    <x v="49"/>
    <n v="253.96379999999999"/>
    <x v="55"/>
    <x v="311"/>
  </r>
  <r>
    <x v="288"/>
    <s v="Toilet/Shower"/>
    <n v="8.02"/>
    <n v="3.92"/>
    <n v="6.83"/>
    <x v="48"/>
    <n v="31.438399999999998"/>
    <x v="51"/>
    <x v="311"/>
  </r>
  <r>
    <x v="289"/>
    <s v="Closet"/>
    <n v="8.0399999999999991"/>
    <n v="3.99"/>
    <n v="7.83"/>
    <x v="46"/>
    <n v="32.079599999999999"/>
    <x v="54"/>
    <x v="312"/>
  </r>
  <r>
    <x v="289"/>
    <s v="Student Room"/>
    <n v="21.27"/>
    <n v="11.94"/>
    <n v="7.83"/>
    <x v="49"/>
    <n v="253.96379999999999"/>
    <x v="55"/>
    <x v="312"/>
  </r>
  <r>
    <x v="289"/>
    <s v="Toilet/Shower"/>
    <n v="8.02"/>
    <n v="3.92"/>
    <n v="6.83"/>
    <x v="48"/>
    <n v="31.438399999999998"/>
    <x v="51"/>
    <x v="312"/>
  </r>
  <r>
    <x v="290"/>
    <s v="Closet"/>
    <n v="8.0399999999999991"/>
    <n v="3.99"/>
    <n v="7.83"/>
    <x v="46"/>
    <n v="32.079599999999999"/>
    <x v="54"/>
    <x v="313"/>
  </r>
  <r>
    <x v="290"/>
    <s v="Student Room"/>
    <n v="21.27"/>
    <n v="11.94"/>
    <n v="7.83"/>
    <x v="49"/>
    <n v="253.96379999999999"/>
    <x v="55"/>
    <x v="313"/>
  </r>
  <r>
    <x v="290"/>
    <s v="Toilet/Shower"/>
    <n v="8.02"/>
    <n v="3.92"/>
    <n v="6.83"/>
    <x v="48"/>
    <n v="31.438399999999998"/>
    <x v="51"/>
    <x v="313"/>
  </r>
  <r>
    <x v="291"/>
    <s v="Closet"/>
    <n v="8.0399999999999991"/>
    <n v="3.99"/>
    <n v="7.83"/>
    <x v="46"/>
    <n v="32.079599999999999"/>
    <x v="54"/>
    <x v="314"/>
  </r>
  <r>
    <x v="291"/>
    <s v="Student Room"/>
    <n v="21.27"/>
    <n v="11.94"/>
    <n v="7.83"/>
    <x v="49"/>
    <n v="253.96379999999999"/>
    <x v="55"/>
    <x v="314"/>
  </r>
  <r>
    <x v="291"/>
    <s v="Toilet/Shower"/>
    <n v="8.02"/>
    <n v="3.92"/>
    <n v="6.83"/>
    <x v="48"/>
    <n v="31.438399999999998"/>
    <x v="51"/>
    <x v="314"/>
  </r>
  <r>
    <x v="292"/>
    <s v="Closet"/>
    <n v="8.0399999999999991"/>
    <n v="3.99"/>
    <n v="7.83"/>
    <x v="46"/>
    <n v="32.079599999999999"/>
    <x v="54"/>
    <x v="315"/>
  </r>
  <r>
    <x v="292"/>
    <s v="Student Room"/>
    <n v="21.27"/>
    <n v="11.94"/>
    <n v="7.83"/>
    <x v="49"/>
    <n v="253.96379999999999"/>
    <x v="55"/>
    <x v="315"/>
  </r>
  <r>
    <x v="292"/>
    <s v="Toilet/Shower"/>
    <n v="8.02"/>
    <n v="3.92"/>
    <n v="6.83"/>
    <x v="48"/>
    <n v="31.438399999999998"/>
    <x v="51"/>
    <x v="315"/>
  </r>
  <r>
    <x v="293"/>
    <s v="Closet"/>
    <n v="8.0399999999999991"/>
    <n v="3.99"/>
    <n v="7.83"/>
    <x v="46"/>
    <n v="32.079599999999999"/>
    <x v="54"/>
    <x v="316"/>
  </r>
  <r>
    <x v="293"/>
    <s v="Student Room"/>
    <n v="21.27"/>
    <n v="11.94"/>
    <n v="7.83"/>
    <x v="49"/>
    <n v="253.96379999999999"/>
    <x v="55"/>
    <x v="316"/>
  </r>
  <r>
    <x v="293"/>
    <s v="Toilet/Shower"/>
    <n v="8.02"/>
    <n v="3.92"/>
    <n v="6.83"/>
    <x v="48"/>
    <n v="31.438399999999998"/>
    <x v="51"/>
    <x v="316"/>
  </r>
  <r>
    <x v="294"/>
    <s v="Closet"/>
    <n v="8.0399999999999991"/>
    <n v="3.99"/>
    <n v="7.83"/>
    <x v="46"/>
    <n v="32.079599999999999"/>
    <x v="54"/>
    <x v="317"/>
  </r>
  <r>
    <x v="294"/>
    <s v="Student Room"/>
    <n v="21.27"/>
    <n v="11.94"/>
    <n v="7.83"/>
    <x v="49"/>
    <n v="253.96379999999999"/>
    <x v="55"/>
    <x v="317"/>
  </r>
  <r>
    <x v="294"/>
    <s v="Toilet/Shower"/>
    <n v="8.02"/>
    <n v="3.92"/>
    <n v="6.83"/>
    <x v="48"/>
    <n v="31.438399999999998"/>
    <x v="51"/>
    <x v="317"/>
  </r>
  <r>
    <x v="295"/>
    <s v="Closet"/>
    <n v="8.0399999999999991"/>
    <n v="3.99"/>
    <n v="7.83"/>
    <x v="46"/>
    <n v="32.079599999999999"/>
    <x v="54"/>
    <x v="318"/>
  </r>
  <r>
    <x v="295"/>
    <s v="Student Room"/>
    <n v="21.27"/>
    <n v="11.94"/>
    <n v="7.83"/>
    <x v="49"/>
    <n v="253.96379999999999"/>
    <x v="55"/>
    <x v="318"/>
  </r>
  <r>
    <x v="295"/>
    <s v="Toilet/Shower"/>
    <n v="8.02"/>
    <n v="3.92"/>
    <n v="6.83"/>
    <x v="48"/>
    <n v="31.438399999999998"/>
    <x v="51"/>
    <x v="318"/>
  </r>
  <r>
    <x v="296"/>
    <s v="Closet"/>
    <n v="8.0399999999999991"/>
    <n v="3.99"/>
    <n v="7.83"/>
    <x v="46"/>
    <n v="32.079599999999999"/>
    <x v="54"/>
    <x v="319"/>
  </r>
  <r>
    <x v="296"/>
    <s v="Student Room"/>
    <n v="21.27"/>
    <n v="11.94"/>
    <n v="7.83"/>
    <x v="49"/>
    <n v="253.96379999999999"/>
    <x v="55"/>
    <x v="319"/>
  </r>
  <r>
    <x v="296"/>
    <s v="Toilet/Shower"/>
    <n v="8.02"/>
    <n v="3.92"/>
    <n v="6.83"/>
    <x v="48"/>
    <n v="31.438399999999998"/>
    <x v="51"/>
    <x v="319"/>
  </r>
  <r>
    <x v="297"/>
    <s v="Closet"/>
    <n v="8.0399999999999991"/>
    <n v="2.2000000000000002"/>
    <n v="7.83"/>
    <x v="64"/>
    <n v="17.687999999999999"/>
    <x v="75"/>
    <x v="320"/>
  </r>
  <r>
    <x v="297"/>
    <s v="Student Room"/>
    <n v="17.27"/>
    <n v="10.14"/>
    <n v="7.83"/>
    <x v="95"/>
    <n v="175.11780000000002"/>
    <x v="111"/>
    <x v="320"/>
  </r>
  <r>
    <x v="297"/>
    <s v="Toilet/Shower"/>
    <n v="8.02"/>
    <n v="3.92"/>
    <n v="6.83"/>
    <x v="48"/>
    <n v="31.438399999999998"/>
    <x v="51"/>
    <x v="320"/>
  </r>
  <r>
    <x v="298"/>
    <s v="Closet"/>
    <n v="8.0399999999999991"/>
    <n v="3.99"/>
    <n v="7.83"/>
    <x v="46"/>
    <n v="32.079599999999999"/>
    <x v="54"/>
    <x v="321"/>
  </r>
  <r>
    <x v="298"/>
    <s v="Student Room"/>
    <n v="26.27"/>
    <n v="11.94"/>
    <n v="7.83"/>
    <x v="96"/>
    <n v="313.66379999999998"/>
    <x v="112"/>
    <x v="321"/>
  </r>
  <r>
    <x v="298"/>
    <s v="Toilet/Shower"/>
    <n v="8.02"/>
    <n v="3.92"/>
    <n v="6.83"/>
    <x v="48"/>
    <n v="31.438399999999998"/>
    <x v="51"/>
    <x v="321"/>
  </r>
  <r>
    <x v="299"/>
    <s v="Closet"/>
    <n v="8.0399999999999991"/>
    <n v="2.2000000000000002"/>
    <n v="7.83"/>
    <x v="97"/>
    <n v="17.687999999999999"/>
    <x v="113"/>
    <x v="322"/>
  </r>
  <r>
    <x v="299"/>
    <s v="Student Room"/>
    <n v="17.27"/>
    <n v="10.14"/>
    <n v="7.83"/>
    <x v="95"/>
    <n v="175.11780000000002"/>
    <x v="111"/>
    <x v="322"/>
  </r>
  <r>
    <x v="299"/>
    <s v="Toilet/Shower"/>
    <n v="8.02"/>
    <n v="3.92"/>
    <n v="6.83"/>
    <x v="48"/>
    <n v="31.438399999999998"/>
    <x v="51"/>
    <x v="322"/>
  </r>
  <r>
    <x v="300"/>
    <s v="Closet"/>
    <n v="8.34"/>
    <n v="7.54"/>
    <n v="7.83"/>
    <x v="98"/>
    <n v="62.883600000000001"/>
    <x v="114"/>
    <x v="323"/>
  </r>
  <r>
    <x v="300"/>
    <s v="Hall"/>
    <n v="91.29"/>
    <n v="27.95"/>
    <n v="7.83"/>
    <x v="99"/>
    <n v="2551.5554999999999"/>
    <x v="115"/>
    <x v="324"/>
  </r>
  <r>
    <x v="300"/>
    <s v="Sink Room"/>
    <n v="6.99"/>
    <n v="4.83"/>
    <n v="6.83"/>
    <x v="48"/>
    <n v="33.761700000000005"/>
    <x v="51"/>
    <x v="323"/>
  </r>
  <r>
    <x v="300"/>
    <s v="Student Room"/>
    <n v="17.64"/>
    <n v="16.12"/>
    <n v="7.83"/>
    <x v="100"/>
    <n v="284.35680000000002"/>
    <x v="116"/>
    <x v="323"/>
  </r>
  <r>
    <x v="300"/>
    <s v="Toilet/Shower"/>
    <n v="7.33"/>
    <n v="2.5"/>
    <n v="6.83"/>
    <x v="64"/>
    <n v="18.324999999999999"/>
    <x v="117"/>
    <x v="323"/>
  </r>
  <r>
    <x v="301"/>
    <s v="Closet"/>
    <n v="8.0399999999999991"/>
    <n v="2.2000000000000002"/>
    <n v="7.83"/>
    <x v="97"/>
    <n v="17.687999999999999"/>
    <x v="113"/>
    <x v="325"/>
  </r>
  <r>
    <x v="301"/>
    <s v="Student Room"/>
    <n v="17.27"/>
    <n v="10.14"/>
    <n v="7.83"/>
    <x v="95"/>
    <n v="175.11780000000002"/>
    <x v="111"/>
    <x v="325"/>
  </r>
  <r>
    <x v="301"/>
    <s v="Toilet/Shower"/>
    <n v="8.02"/>
    <n v="3.92"/>
    <n v="6.83"/>
    <x v="48"/>
    <n v="31.438399999999998"/>
    <x v="51"/>
    <x v="325"/>
  </r>
  <r>
    <x v="302"/>
    <s v="Study"/>
    <n v="6.75"/>
    <n v="5.2"/>
    <n v="7.83"/>
    <x v="8"/>
    <n v="35.1"/>
    <x v="8"/>
    <x v="326"/>
  </r>
  <r>
    <x v="303"/>
    <s v="Study"/>
    <n v="7"/>
    <n v="5.94"/>
    <n v="7.83"/>
    <x v="11"/>
    <n v="41.580000000000005"/>
    <x v="118"/>
    <x v="327"/>
  </r>
  <r>
    <x v="304"/>
    <s v="Storage"/>
    <n v="16.329999999999998"/>
    <n v="8"/>
    <n v="8"/>
    <x v="106"/>
    <n v="130.63999999999999"/>
    <x v="125"/>
    <x v="328"/>
  </r>
  <r>
    <x v="305"/>
    <s v="Stair"/>
    <n v="16.329999999999998"/>
    <n v="11.17"/>
    <n v="8"/>
    <x v="107"/>
    <n v="182.40609999999998"/>
    <x v="126"/>
    <x v="329"/>
  </r>
  <r>
    <x v="306"/>
    <s v="Stair"/>
    <n v="16.329999999999998"/>
    <n v="7.92"/>
    <n v="8"/>
    <x v="23"/>
    <n v="129.33359999999999"/>
    <x v="45"/>
    <x v="330"/>
  </r>
  <r>
    <x v="306"/>
    <s v="Vestibule"/>
    <n v="11.08"/>
    <n v="3.48"/>
    <n v="7.83"/>
    <x v="103"/>
    <n v="38.558399999999999"/>
    <x v="121"/>
    <x v="330"/>
  </r>
  <r>
    <x v="307"/>
    <s v="Closet"/>
    <n v="3.94"/>
    <n v="2"/>
    <n v="7.83"/>
    <x v="45"/>
    <n v="7.88"/>
    <x v="48"/>
    <x v="331"/>
  </r>
  <r>
    <x v="307"/>
    <s v="Hall"/>
    <n v="120.35"/>
    <n v="14.76"/>
    <n v="7.83"/>
    <x v="104"/>
    <n v="1776.366"/>
    <x v="122"/>
    <x v="332"/>
  </r>
  <r>
    <x v="307"/>
    <s v="Student Room"/>
    <n v="21.27"/>
    <n v="8.6"/>
    <n v="7.83"/>
    <x v="74"/>
    <n v="182.922"/>
    <x v="85"/>
    <x v="331"/>
  </r>
  <r>
    <x v="307"/>
    <s v="Toilet/Shower"/>
    <n v="8.02"/>
    <n v="3.92"/>
    <n v="6.83"/>
    <x v="48"/>
    <n v="31.438399999999998"/>
    <x v="51"/>
    <x v="331"/>
  </r>
  <r>
    <x v="308"/>
    <s v="Closet"/>
    <n v="6.58"/>
    <n v="2.17"/>
    <n v="7.83"/>
    <x v="13"/>
    <n v="14.278599999999999"/>
    <x v="99"/>
    <x v="333"/>
  </r>
  <r>
    <x v="308"/>
    <s v="Closet"/>
    <n v="6.58"/>
    <n v="2.17"/>
    <n v="7.83"/>
    <x v="13"/>
    <n v="14.278599999999999"/>
    <x v="99"/>
    <x v="333"/>
  </r>
  <r>
    <x v="308"/>
    <s v="Student Room"/>
    <n v="14.87"/>
    <n v="13.69"/>
    <n v="7.83"/>
    <x v="105"/>
    <n v="203.57029999999997"/>
    <x v="123"/>
    <x v="333"/>
  </r>
  <r>
    <x v="308"/>
    <s v="Toilet/Shower"/>
    <n v="7.94"/>
    <n v="3.92"/>
    <n v="7.83"/>
    <x v="48"/>
    <n v="31.1248"/>
    <x v="124"/>
    <x v="333"/>
  </r>
  <r>
    <x v="309"/>
    <s v="Closet"/>
    <n v="3.94"/>
    <n v="2"/>
    <n v="7.83"/>
    <x v="45"/>
    <n v="7.88"/>
    <x v="48"/>
    <x v="334"/>
  </r>
  <r>
    <x v="309"/>
    <s v="Student Room"/>
    <n v="21.27"/>
    <n v="8.6"/>
    <n v="7.83"/>
    <x v="38"/>
    <n v="182.922"/>
    <x v="88"/>
    <x v="334"/>
  </r>
  <r>
    <x v="309"/>
    <s v="Toilet/Shower"/>
    <n v="8.02"/>
    <n v="3.92"/>
    <n v="6.83"/>
    <x v="48"/>
    <n v="31.438399999999998"/>
    <x v="51"/>
    <x v="334"/>
  </r>
  <r>
    <x v="310"/>
    <s v="Closet"/>
    <n v="8.0399999999999991"/>
    <n v="3.99"/>
    <n v="7.83"/>
    <x v="46"/>
    <n v="32.079599999999999"/>
    <x v="54"/>
    <x v="335"/>
  </r>
  <r>
    <x v="310"/>
    <s v="Student Room"/>
    <n v="21.27"/>
    <n v="11.94"/>
    <n v="7.83"/>
    <x v="49"/>
    <n v="253.96379999999999"/>
    <x v="55"/>
    <x v="335"/>
  </r>
  <r>
    <x v="310"/>
    <s v="Toilet/Shower"/>
    <n v="8.02"/>
    <n v="3.92"/>
    <n v="6.83"/>
    <x v="48"/>
    <n v="31.438399999999998"/>
    <x v="51"/>
    <x v="335"/>
  </r>
  <r>
    <x v="311"/>
    <s v="Closet"/>
    <n v="8.0399999999999991"/>
    <n v="3.99"/>
    <n v="7.83"/>
    <x v="46"/>
    <n v="32.079599999999999"/>
    <x v="54"/>
    <x v="336"/>
  </r>
  <r>
    <x v="311"/>
    <s v="Student Room"/>
    <n v="21.27"/>
    <n v="11.94"/>
    <n v="7.83"/>
    <x v="49"/>
    <n v="253.96379999999999"/>
    <x v="55"/>
    <x v="336"/>
  </r>
  <r>
    <x v="311"/>
    <s v="Toilet/Shower"/>
    <n v="8.02"/>
    <n v="3.92"/>
    <n v="6.83"/>
    <x v="48"/>
    <n v="31.438399999999998"/>
    <x v="51"/>
    <x v="336"/>
  </r>
  <r>
    <x v="312"/>
    <s v="Closet"/>
    <n v="8.0399999999999991"/>
    <n v="3.99"/>
    <n v="7.83"/>
    <x v="46"/>
    <n v="32.079599999999999"/>
    <x v="54"/>
    <x v="337"/>
  </r>
  <r>
    <x v="312"/>
    <s v="Student Room"/>
    <n v="21.27"/>
    <n v="11.94"/>
    <n v="7.83"/>
    <x v="49"/>
    <n v="253.96379999999999"/>
    <x v="55"/>
    <x v="337"/>
  </r>
  <r>
    <x v="312"/>
    <s v="Toilet/Shower"/>
    <n v="8.02"/>
    <n v="3.92"/>
    <n v="6.83"/>
    <x v="48"/>
    <n v="31.438399999999998"/>
    <x v="51"/>
    <x v="337"/>
  </r>
  <r>
    <x v="313"/>
    <s v="Closet"/>
    <n v="8.0399999999999991"/>
    <n v="3.99"/>
    <n v="7.83"/>
    <x v="46"/>
    <n v="32.079599999999999"/>
    <x v="54"/>
    <x v="338"/>
  </r>
  <r>
    <x v="313"/>
    <s v="Student Room"/>
    <n v="21.27"/>
    <n v="11.94"/>
    <n v="7.83"/>
    <x v="49"/>
    <n v="253.96379999999999"/>
    <x v="55"/>
    <x v="338"/>
  </r>
  <r>
    <x v="313"/>
    <s v="Toilet/Shower"/>
    <n v="8.02"/>
    <n v="3.92"/>
    <n v="6.83"/>
    <x v="48"/>
    <n v="31.438399999999998"/>
    <x v="51"/>
    <x v="338"/>
  </r>
  <r>
    <x v="314"/>
    <s v="Closet"/>
    <n v="8.0399999999999991"/>
    <n v="3.99"/>
    <n v="7.83"/>
    <x v="46"/>
    <n v="32.079599999999999"/>
    <x v="54"/>
    <x v="339"/>
  </r>
  <r>
    <x v="314"/>
    <s v="Student Room"/>
    <n v="21.27"/>
    <n v="11.94"/>
    <n v="7.83"/>
    <x v="49"/>
    <n v="253.96379999999999"/>
    <x v="55"/>
    <x v="339"/>
  </r>
  <r>
    <x v="314"/>
    <s v="Toilet/Shower"/>
    <n v="8.02"/>
    <n v="3.92"/>
    <n v="6.83"/>
    <x v="48"/>
    <n v="31.438399999999998"/>
    <x v="51"/>
    <x v="339"/>
  </r>
  <r>
    <x v="315"/>
    <s v="Closet"/>
    <n v="8.0399999999999991"/>
    <n v="3.99"/>
    <n v="7.83"/>
    <x v="46"/>
    <n v="32.079599999999999"/>
    <x v="54"/>
    <x v="340"/>
  </r>
  <r>
    <x v="315"/>
    <s v="Student Room"/>
    <n v="21.27"/>
    <n v="11.94"/>
    <n v="7.83"/>
    <x v="49"/>
    <n v="253.96379999999999"/>
    <x v="55"/>
    <x v="340"/>
  </r>
  <r>
    <x v="315"/>
    <s v="Toilet/Shower"/>
    <n v="8.02"/>
    <n v="3.92"/>
    <n v="6.83"/>
    <x v="48"/>
    <n v="31.438399999999998"/>
    <x v="51"/>
    <x v="340"/>
  </r>
  <r>
    <x v="316"/>
    <s v="Closet"/>
    <n v="8.0399999999999991"/>
    <n v="3.99"/>
    <n v="7.83"/>
    <x v="46"/>
    <n v="32.079599999999999"/>
    <x v="54"/>
    <x v="341"/>
  </r>
  <r>
    <x v="316"/>
    <s v="Student Room"/>
    <n v="21.27"/>
    <n v="11.94"/>
    <n v="7.83"/>
    <x v="49"/>
    <n v="253.96379999999999"/>
    <x v="55"/>
    <x v="341"/>
  </r>
  <r>
    <x v="316"/>
    <s v="Toilet/Shower"/>
    <n v="8.02"/>
    <n v="3.92"/>
    <n v="6.83"/>
    <x v="48"/>
    <n v="31.438399999999998"/>
    <x v="51"/>
    <x v="341"/>
  </r>
  <r>
    <x v="317"/>
    <s v="Closet"/>
    <n v="8.0399999999999991"/>
    <n v="3.99"/>
    <n v="7.83"/>
    <x v="46"/>
    <n v="32.079599999999999"/>
    <x v="54"/>
    <x v="342"/>
  </r>
  <r>
    <x v="317"/>
    <s v="Student Room"/>
    <n v="21.27"/>
    <n v="11.94"/>
    <n v="7.83"/>
    <x v="49"/>
    <n v="253.96379999999999"/>
    <x v="55"/>
    <x v="342"/>
  </r>
  <r>
    <x v="317"/>
    <s v="Toilet/Shower"/>
    <n v="8.02"/>
    <n v="3.92"/>
    <n v="6.83"/>
    <x v="48"/>
    <n v="31.438399999999998"/>
    <x v="51"/>
    <x v="342"/>
  </r>
  <r>
    <x v="318"/>
    <s v="Closet"/>
    <n v="8.0399999999999991"/>
    <n v="3.99"/>
    <n v="7.83"/>
    <x v="46"/>
    <n v="32.079599999999999"/>
    <x v="54"/>
    <x v="343"/>
  </r>
  <r>
    <x v="318"/>
    <s v="Student Room"/>
    <n v="21.27"/>
    <n v="11.94"/>
    <n v="7.83"/>
    <x v="49"/>
    <n v="253.96379999999999"/>
    <x v="55"/>
    <x v="343"/>
  </r>
  <r>
    <x v="318"/>
    <s v="Toilet/Shower"/>
    <n v="8.02"/>
    <n v="3.92"/>
    <n v="6.83"/>
    <x v="48"/>
    <n v="31.438399999999998"/>
    <x v="51"/>
    <x v="343"/>
  </r>
  <r>
    <x v="319"/>
    <s v="Closet"/>
    <n v="8.0399999999999991"/>
    <n v="3.99"/>
    <n v="7.83"/>
    <x v="46"/>
    <n v="32.079599999999999"/>
    <x v="54"/>
    <x v="344"/>
  </r>
  <r>
    <x v="319"/>
    <s v="Student Room"/>
    <n v="21.27"/>
    <n v="11.94"/>
    <n v="7.83"/>
    <x v="49"/>
    <n v="253.96379999999999"/>
    <x v="55"/>
    <x v="344"/>
  </r>
  <r>
    <x v="319"/>
    <s v="Toilet/Shower"/>
    <n v="8.02"/>
    <n v="3.92"/>
    <n v="6.83"/>
    <x v="48"/>
    <n v="31.438399999999998"/>
    <x v="51"/>
    <x v="344"/>
  </r>
  <r>
    <x v="320"/>
    <s v="Closet"/>
    <n v="8.0399999999999991"/>
    <n v="3.99"/>
    <n v="7.83"/>
    <x v="46"/>
    <n v="32.079599999999999"/>
    <x v="54"/>
    <x v="345"/>
  </r>
  <r>
    <x v="320"/>
    <s v="Student Room"/>
    <n v="21.27"/>
    <n v="11.94"/>
    <n v="7.83"/>
    <x v="49"/>
    <n v="253.96379999999999"/>
    <x v="55"/>
    <x v="345"/>
  </r>
  <r>
    <x v="320"/>
    <s v="Toilet/Shower"/>
    <n v="8.02"/>
    <n v="3.92"/>
    <n v="6.83"/>
    <x v="48"/>
    <n v="31.438399999999998"/>
    <x v="51"/>
    <x v="345"/>
  </r>
  <r>
    <x v="321"/>
    <s v="Closet"/>
    <n v="8.0399999999999991"/>
    <n v="3.99"/>
    <n v="7.83"/>
    <x v="46"/>
    <n v="32.079599999999999"/>
    <x v="54"/>
    <x v="346"/>
  </r>
  <r>
    <x v="321"/>
    <s v="Student Room"/>
    <n v="26.23"/>
    <n v="11.94"/>
    <n v="7.83"/>
    <x v="53"/>
    <n v="313.18619999999999"/>
    <x v="60"/>
    <x v="346"/>
  </r>
  <r>
    <x v="321"/>
    <s v="Toilet/Shower"/>
    <n v="8.02"/>
    <n v="3.92"/>
    <n v="6.83"/>
    <x v="48"/>
    <n v="31.438399999999998"/>
    <x v="51"/>
    <x v="346"/>
  </r>
  <r>
    <x v="322"/>
    <s v="Closet"/>
    <n v="8.0399999999999991"/>
    <n v="3.99"/>
    <n v="7.83"/>
    <x v="46"/>
    <n v="32.079599999999999"/>
    <x v="54"/>
    <x v="347"/>
  </r>
  <r>
    <x v="322"/>
    <s v="Student Room"/>
    <n v="21.27"/>
    <n v="11.94"/>
    <n v="7.83"/>
    <x v="49"/>
    <n v="253.96379999999999"/>
    <x v="55"/>
    <x v="347"/>
  </r>
  <r>
    <x v="322"/>
    <s v="Toilet/Shower"/>
    <n v="8.02"/>
    <n v="3.92"/>
    <n v="6.83"/>
    <x v="48"/>
    <n v="31.438399999999998"/>
    <x v="51"/>
    <x v="347"/>
  </r>
  <r>
    <x v="323"/>
    <s v="Kitchenette"/>
    <n v="8.0399999999999991"/>
    <n v="5.75"/>
    <n v="8"/>
    <x v="54"/>
    <n v="46.23"/>
    <x v="61"/>
    <x v="348"/>
  </r>
  <r>
    <x v="324"/>
    <s v="Closet"/>
    <n v="11.81"/>
    <n v="3.63"/>
    <n v="7.83"/>
    <x v="77"/>
    <n v="42.8703"/>
    <x v="89"/>
    <x v="349"/>
  </r>
  <r>
    <x v="324"/>
    <s v="Student Room"/>
    <n v="31.21"/>
    <n v="11.58"/>
    <n v="7.83"/>
    <x v="78"/>
    <n v="361.41180000000003"/>
    <x v="90"/>
    <x v="349"/>
  </r>
  <r>
    <x v="324"/>
    <s v="Toilet/Shower"/>
    <n v="7.1"/>
    <n v="3.92"/>
    <n v="6.83"/>
    <x v="79"/>
    <n v="27.831999999999997"/>
    <x v="91"/>
    <x v="349"/>
  </r>
  <r>
    <x v="325"/>
    <s v="Laundry Room"/>
    <n v="12.02"/>
    <n v="8.0399999999999991"/>
    <n v="8"/>
    <x v="80"/>
    <n v="96.640799999999984"/>
    <x v="92"/>
    <x v="350"/>
  </r>
  <r>
    <x v="326"/>
    <s v="Closet"/>
    <n v="8.0399999999999991"/>
    <n v="3.64"/>
    <n v="7.83"/>
    <x v="81"/>
    <n v="29.265599999999999"/>
    <x v="93"/>
    <x v="351"/>
  </r>
  <r>
    <x v="326"/>
    <s v="Student Room"/>
    <n v="26.27"/>
    <n v="11.6"/>
    <n v="7.83"/>
    <x v="69"/>
    <n v="304.73199999999997"/>
    <x v="80"/>
    <x v="351"/>
  </r>
  <r>
    <x v="326"/>
    <s v="Toilet/Shower"/>
    <n v="8.02"/>
    <n v="3.92"/>
    <n v="6.83"/>
    <x v="48"/>
    <n v="31.438399999999998"/>
    <x v="51"/>
    <x v="351"/>
  </r>
  <r>
    <x v="327"/>
    <s v="Elevator"/>
    <n v="7"/>
    <n v="5"/>
    <n v="7.83"/>
    <x v="8"/>
    <n v="35"/>
    <x v="8"/>
    <x v="352"/>
  </r>
  <r>
    <x v="327"/>
    <s v="Janitor"/>
    <n v="5.23"/>
    <n v="2.58"/>
    <n v="6.83"/>
    <x v="72"/>
    <n v="13.493400000000001"/>
    <x v="95"/>
    <x v="352"/>
  </r>
  <r>
    <x v="327"/>
    <s v="Lobby"/>
    <n v="43.48"/>
    <n v="38.119999999999997"/>
    <n v="9.25"/>
    <x v="102"/>
    <n v="1657.4575999999997"/>
    <x v="120"/>
    <x v="352"/>
  </r>
  <r>
    <x v="327"/>
    <s v="Storage"/>
    <n v="2.17"/>
    <n v="1.62"/>
    <n v="9.25"/>
    <x v="85"/>
    <n v="3.5154000000000001"/>
    <x v="98"/>
    <x v="352"/>
  </r>
  <r>
    <x v="327"/>
    <s v="Trash Chute"/>
    <n v="4.3600000000000003"/>
    <n v="3.94"/>
    <n v="7.83"/>
    <x v="13"/>
    <n v="17.1784"/>
    <x v="99"/>
    <x v="352"/>
  </r>
  <r>
    <x v="328"/>
    <s v="Closet"/>
    <n v="8.0399999999999991"/>
    <n v="4.03"/>
    <n v="7.83"/>
    <x v="86"/>
    <n v="32.401199999999996"/>
    <x v="100"/>
    <x v="353"/>
  </r>
  <r>
    <x v="328"/>
    <s v="Elevator"/>
    <n v="7"/>
    <n v="5"/>
    <n v="7.83"/>
    <x v="8"/>
    <n v="35"/>
    <x v="8"/>
    <x v="353"/>
  </r>
  <r>
    <x v="328"/>
    <s v="Student Room"/>
    <n v="26.27"/>
    <n v="11.99"/>
    <n v="7.83"/>
    <x v="87"/>
    <n v="314.97730000000001"/>
    <x v="101"/>
    <x v="353"/>
  </r>
  <r>
    <x v="328"/>
    <s v="Toilet/Shower"/>
    <n v="8.02"/>
    <n v="3.92"/>
    <n v="6.83"/>
    <x v="48"/>
    <n v="31.438399999999998"/>
    <x v="51"/>
    <x v="353"/>
  </r>
  <r>
    <x v="329"/>
    <s v="Mechanical"/>
    <n v="17.73"/>
    <n v="8.08"/>
    <n v="7.83"/>
    <x v="82"/>
    <n v="143.25839999999999"/>
    <x v="94"/>
    <x v="354"/>
  </r>
  <r>
    <x v="329"/>
    <s v="Mechanical"/>
    <n v="8.08"/>
    <n v="4.54"/>
    <n v="7.83"/>
    <x v="109"/>
    <n v="36.683199999999999"/>
    <x v="128"/>
    <x v="354"/>
  </r>
  <r>
    <x v="330"/>
    <s v="Closet"/>
    <n v="3.99"/>
    <n v="2"/>
    <n v="7.83"/>
    <x v="45"/>
    <n v="7.98"/>
    <x v="48"/>
    <x v="355"/>
  </r>
  <r>
    <x v="330"/>
    <s v="Hall"/>
    <n v="12.53"/>
    <n v="10.29"/>
    <n v="7.83"/>
    <x v="88"/>
    <n v="128.93369999999999"/>
    <x v="102"/>
    <x v="356"/>
  </r>
  <r>
    <x v="330"/>
    <s v="Student Room"/>
    <n v="19.670000000000002"/>
    <n v="7.99"/>
    <n v="7.83"/>
    <x v="89"/>
    <n v="157.16330000000002"/>
    <x v="103"/>
    <x v="355"/>
  </r>
  <r>
    <x v="330"/>
    <s v="Toilet/Shower"/>
    <n v="8.02"/>
    <n v="3.92"/>
    <n v="6.83"/>
    <x v="48"/>
    <n v="31.438399999999998"/>
    <x v="51"/>
    <x v="355"/>
  </r>
  <r>
    <x v="331"/>
    <s v="Closet"/>
    <n v="7.71"/>
    <n v="7.62"/>
    <n v="7.83"/>
    <x v="57"/>
    <n v="58.7502"/>
    <x v="64"/>
    <x v="357"/>
  </r>
  <r>
    <x v="331"/>
    <s v="Foyer"/>
    <n v="10.17"/>
    <n v="7.56"/>
    <n v="7.83"/>
    <x v="90"/>
    <n v="76.885199999999998"/>
    <x v="104"/>
    <x v="357"/>
  </r>
  <r>
    <x v="331"/>
    <s v="Student Room"/>
    <n v="23.92"/>
    <n v="17.77"/>
    <n v="7.83"/>
    <x v="91"/>
    <n v="425.05840000000001"/>
    <x v="105"/>
    <x v="357"/>
  </r>
  <r>
    <x v="331"/>
    <s v="Toilet/Shower"/>
    <n v="5.75"/>
    <n v="4.67"/>
    <n v="6.83"/>
    <x v="92"/>
    <n v="26.852499999999999"/>
    <x v="106"/>
    <x v="357"/>
  </r>
  <r>
    <x v="332"/>
    <s v="Electrical"/>
    <n v="10.29"/>
    <n v="9.1199999999999992"/>
    <n v="7.92"/>
    <x v="26"/>
    <n v="93.844799999999978"/>
    <x v="68"/>
    <x v="358"/>
  </r>
  <r>
    <x v="332"/>
    <s v="Storage"/>
    <n v="10.55"/>
    <n v="6.12"/>
    <n v="7.92"/>
    <x v="42"/>
    <n v="64.566000000000003"/>
    <x v="69"/>
    <x v="358"/>
  </r>
  <r>
    <x v="332"/>
    <s v="Storage"/>
    <n v="10.94"/>
    <n v="9.0399999999999991"/>
    <n v="7.83"/>
    <x v="90"/>
    <n v="98.897599999999983"/>
    <x v="104"/>
    <x v="358"/>
  </r>
  <r>
    <x v="333"/>
    <s v="Closet"/>
    <n v="6.04"/>
    <n v="5.39"/>
    <n v="7.83"/>
    <x v="41"/>
    <n v="32.555599999999998"/>
    <x v="107"/>
    <x v="359"/>
  </r>
  <r>
    <x v="333"/>
    <s v="Student Room"/>
    <n v="21.64"/>
    <n v="15.37"/>
    <n v="7.83"/>
    <x v="93"/>
    <n v="332.60679999999996"/>
    <x v="108"/>
    <x v="359"/>
  </r>
  <r>
    <x v="333"/>
    <s v="Toilet/Shower"/>
    <n v="5.75"/>
    <n v="4.67"/>
    <n v="6.83"/>
    <x v="92"/>
    <n v="26.852499999999999"/>
    <x v="106"/>
    <x v="359"/>
  </r>
  <r>
    <x v="334"/>
    <s v="Closet"/>
    <n v="4.3499999999999996"/>
    <n v="1.89"/>
    <n v="6.83"/>
    <x v="45"/>
    <n v="8.2214999999999989"/>
    <x v="109"/>
    <x v="360"/>
  </r>
  <r>
    <x v="334"/>
    <s v="Student Room"/>
    <n v="17.690000000000001"/>
    <n v="12.13"/>
    <n v="7.83"/>
    <x v="94"/>
    <n v="214.57970000000003"/>
    <x v="110"/>
    <x v="360"/>
  </r>
  <r>
    <x v="334"/>
    <s v="Toilet/Shower"/>
    <n v="8.02"/>
    <n v="3.92"/>
    <n v="6.83"/>
    <x v="48"/>
    <n v="31.438399999999998"/>
    <x v="51"/>
    <x v="360"/>
  </r>
  <r>
    <x v="335"/>
    <s v="Closet"/>
    <n v="8.0399999999999991"/>
    <n v="4.53"/>
    <n v="7.83"/>
    <x v="8"/>
    <n v="36.421199999999999"/>
    <x v="8"/>
    <x v="361"/>
  </r>
  <r>
    <x v="335"/>
    <s v="Student Room"/>
    <n v="21.27"/>
    <n v="11.94"/>
    <n v="7.83"/>
    <x v="49"/>
    <n v="253.96379999999999"/>
    <x v="55"/>
    <x v="361"/>
  </r>
  <r>
    <x v="335"/>
    <s v="Toilet/Shower"/>
    <n v="8.02"/>
    <n v="3.92"/>
    <n v="6.83"/>
    <x v="48"/>
    <n v="31.438399999999998"/>
    <x v="51"/>
    <x v="361"/>
  </r>
  <r>
    <x v="336"/>
    <s v="Closet"/>
    <n v="8.0399999999999991"/>
    <n v="3.99"/>
    <n v="7.83"/>
    <x v="46"/>
    <n v="32.079599999999999"/>
    <x v="54"/>
    <x v="362"/>
  </r>
  <r>
    <x v="336"/>
    <s v="Student Room"/>
    <n v="21.27"/>
    <n v="11.94"/>
    <n v="7.83"/>
    <x v="49"/>
    <n v="253.96379999999999"/>
    <x v="55"/>
    <x v="362"/>
  </r>
  <r>
    <x v="336"/>
    <s v="Toilet/Shower"/>
    <n v="8.02"/>
    <n v="3.92"/>
    <n v="6.83"/>
    <x v="48"/>
    <n v="31.438399999999998"/>
    <x v="51"/>
    <x v="362"/>
  </r>
  <r>
    <x v="337"/>
    <s v="Closet"/>
    <n v="8.0399999999999991"/>
    <n v="3.99"/>
    <n v="7.83"/>
    <x v="46"/>
    <n v="32.079599999999999"/>
    <x v="54"/>
    <x v="363"/>
  </r>
  <r>
    <x v="337"/>
    <s v="Student Room"/>
    <n v="21.27"/>
    <n v="11.94"/>
    <n v="7.83"/>
    <x v="49"/>
    <n v="253.96379999999999"/>
    <x v="55"/>
    <x v="363"/>
  </r>
  <r>
    <x v="337"/>
    <s v="Toilet/Shower"/>
    <n v="8.02"/>
    <n v="3.92"/>
    <n v="6.83"/>
    <x v="48"/>
    <n v="31.438399999999998"/>
    <x v="51"/>
    <x v="363"/>
  </r>
  <r>
    <x v="338"/>
    <s v="Closet"/>
    <n v="8.0399999999999991"/>
    <n v="3.99"/>
    <n v="7.83"/>
    <x v="46"/>
    <n v="32.079599999999999"/>
    <x v="54"/>
    <x v="364"/>
  </r>
  <r>
    <x v="338"/>
    <s v="Student Room"/>
    <n v="21.27"/>
    <n v="11.94"/>
    <n v="7.83"/>
    <x v="49"/>
    <n v="253.96379999999999"/>
    <x v="55"/>
    <x v="364"/>
  </r>
  <r>
    <x v="338"/>
    <s v="Toilet/Shower"/>
    <n v="8.02"/>
    <n v="3.92"/>
    <n v="6.83"/>
    <x v="48"/>
    <n v="31.438399999999998"/>
    <x v="51"/>
    <x v="364"/>
  </r>
  <r>
    <x v="339"/>
    <s v="Closet"/>
    <n v="8.0399999999999991"/>
    <n v="3.99"/>
    <n v="7.83"/>
    <x v="46"/>
    <n v="32.079599999999999"/>
    <x v="54"/>
    <x v="365"/>
  </r>
  <r>
    <x v="339"/>
    <s v="Student Room"/>
    <n v="21.27"/>
    <n v="11.94"/>
    <n v="7.83"/>
    <x v="49"/>
    <n v="253.96379999999999"/>
    <x v="55"/>
    <x v="365"/>
  </r>
  <r>
    <x v="339"/>
    <s v="Toilet/Shower"/>
    <n v="8.02"/>
    <n v="3.92"/>
    <n v="6.83"/>
    <x v="48"/>
    <n v="31.438399999999998"/>
    <x v="51"/>
    <x v="365"/>
  </r>
  <r>
    <x v="340"/>
    <s v="Closet"/>
    <n v="8.0399999999999991"/>
    <n v="3.99"/>
    <n v="7.83"/>
    <x v="46"/>
    <n v="32.079599999999999"/>
    <x v="54"/>
    <x v="366"/>
  </r>
  <r>
    <x v="340"/>
    <s v="Student Room"/>
    <n v="21.27"/>
    <n v="11.94"/>
    <n v="7.83"/>
    <x v="49"/>
    <n v="253.96379999999999"/>
    <x v="55"/>
    <x v="366"/>
  </r>
  <r>
    <x v="340"/>
    <s v="Toilet/Shower"/>
    <n v="8.02"/>
    <n v="3.92"/>
    <n v="6.83"/>
    <x v="48"/>
    <n v="31.438399999999998"/>
    <x v="51"/>
    <x v="366"/>
  </r>
  <r>
    <x v="341"/>
    <s v="Closet"/>
    <n v="8.0399999999999991"/>
    <n v="3.99"/>
    <n v="7.83"/>
    <x v="46"/>
    <n v="32.079599999999999"/>
    <x v="54"/>
    <x v="367"/>
  </r>
  <r>
    <x v="341"/>
    <s v="Student Room"/>
    <n v="21.27"/>
    <n v="11.94"/>
    <n v="7.83"/>
    <x v="49"/>
    <n v="253.96379999999999"/>
    <x v="55"/>
    <x v="367"/>
  </r>
  <r>
    <x v="341"/>
    <s v="Toilet/Shower"/>
    <n v="8.02"/>
    <n v="3.92"/>
    <n v="6.83"/>
    <x v="48"/>
    <n v="31.438399999999998"/>
    <x v="51"/>
    <x v="367"/>
  </r>
  <r>
    <x v="342"/>
    <s v="Closet"/>
    <n v="8.0399999999999991"/>
    <n v="3.99"/>
    <n v="7.83"/>
    <x v="46"/>
    <n v="32.079599999999999"/>
    <x v="54"/>
    <x v="368"/>
  </r>
  <r>
    <x v="342"/>
    <s v="Student Room"/>
    <n v="21.27"/>
    <n v="11.94"/>
    <n v="7.83"/>
    <x v="49"/>
    <n v="253.96379999999999"/>
    <x v="55"/>
    <x v="368"/>
  </r>
  <r>
    <x v="342"/>
    <s v="Toilet/Shower"/>
    <n v="8.02"/>
    <n v="3.92"/>
    <n v="6.83"/>
    <x v="48"/>
    <n v="31.438399999999998"/>
    <x v="51"/>
    <x v="368"/>
  </r>
  <r>
    <x v="343"/>
    <s v="Closet"/>
    <n v="8.0399999999999991"/>
    <n v="3.99"/>
    <n v="7.83"/>
    <x v="46"/>
    <n v="32.079599999999999"/>
    <x v="54"/>
    <x v="369"/>
  </r>
  <r>
    <x v="343"/>
    <s v="Student Room"/>
    <n v="21.27"/>
    <n v="11.94"/>
    <n v="7.83"/>
    <x v="49"/>
    <n v="253.96379999999999"/>
    <x v="55"/>
    <x v="369"/>
  </r>
  <r>
    <x v="343"/>
    <s v="Toilet/Shower"/>
    <n v="8.02"/>
    <n v="3.92"/>
    <n v="6.83"/>
    <x v="48"/>
    <n v="31.438399999999998"/>
    <x v="51"/>
    <x v="369"/>
  </r>
  <r>
    <x v="344"/>
    <s v="Closet"/>
    <n v="8.0399999999999991"/>
    <n v="3.99"/>
    <n v="7.83"/>
    <x v="46"/>
    <n v="32.079599999999999"/>
    <x v="54"/>
    <x v="370"/>
  </r>
  <r>
    <x v="344"/>
    <s v="Student Room"/>
    <n v="21.27"/>
    <n v="11.94"/>
    <n v="7.83"/>
    <x v="49"/>
    <n v="253.96379999999999"/>
    <x v="55"/>
    <x v="370"/>
  </r>
  <r>
    <x v="344"/>
    <s v="Toilet/Shower"/>
    <n v="8.02"/>
    <n v="3.92"/>
    <n v="6.83"/>
    <x v="48"/>
    <n v="31.438399999999998"/>
    <x v="51"/>
    <x v="370"/>
  </r>
  <r>
    <x v="345"/>
    <s v="Closet"/>
    <n v="8.0399999999999991"/>
    <n v="3.99"/>
    <n v="7.83"/>
    <x v="46"/>
    <n v="32.079599999999999"/>
    <x v="54"/>
    <x v="371"/>
  </r>
  <r>
    <x v="345"/>
    <s v="Student Room"/>
    <n v="21.27"/>
    <n v="11.94"/>
    <n v="7.83"/>
    <x v="49"/>
    <n v="253.96379999999999"/>
    <x v="55"/>
    <x v="371"/>
  </r>
  <r>
    <x v="345"/>
    <s v="Toilet/Shower"/>
    <n v="8.02"/>
    <n v="3.92"/>
    <n v="6.83"/>
    <x v="48"/>
    <n v="31.438399999999998"/>
    <x v="51"/>
    <x v="371"/>
  </r>
  <r>
    <x v="346"/>
    <s v="Closet"/>
    <n v="8.0399999999999991"/>
    <n v="3.99"/>
    <n v="7.83"/>
    <x v="46"/>
    <n v="32.079599999999999"/>
    <x v="54"/>
    <x v="372"/>
  </r>
  <r>
    <x v="346"/>
    <s v="Student Room"/>
    <n v="21.27"/>
    <n v="11.94"/>
    <n v="7.83"/>
    <x v="49"/>
    <n v="253.96379999999999"/>
    <x v="55"/>
    <x v="372"/>
  </r>
  <r>
    <x v="346"/>
    <s v="Toilet/Shower"/>
    <n v="8.02"/>
    <n v="3.92"/>
    <n v="6.83"/>
    <x v="48"/>
    <n v="31.438399999999998"/>
    <x v="51"/>
    <x v="372"/>
  </r>
  <r>
    <x v="347"/>
    <s v="Closet"/>
    <n v="8.0399999999999991"/>
    <n v="2.2000000000000002"/>
    <n v="7.83"/>
    <x v="64"/>
    <n v="17.687999999999999"/>
    <x v="75"/>
    <x v="373"/>
  </r>
  <r>
    <x v="347"/>
    <s v="Student Room"/>
    <n v="17.27"/>
    <n v="10.14"/>
    <n v="7.83"/>
    <x v="95"/>
    <n v="175.11780000000002"/>
    <x v="111"/>
    <x v="373"/>
  </r>
  <r>
    <x v="347"/>
    <s v="Toilet/Shower"/>
    <n v="8.02"/>
    <n v="3.92"/>
    <n v="6.83"/>
    <x v="48"/>
    <n v="31.438399999999998"/>
    <x v="51"/>
    <x v="373"/>
  </r>
  <r>
    <x v="348"/>
    <s v="Closet"/>
    <n v="8.0399999999999991"/>
    <n v="3.99"/>
    <n v="7.83"/>
    <x v="46"/>
    <n v="32.079599999999999"/>
    <x v="54"/>
    <x v="374"/>
  </r>
  <r>
    <x v="348"/>
    <s v="Student Room"/>
    <n v="26.27"/>
    <n v="11.94"/>
    <n v="7.83"/>
    <x v="96"/>
    <n v="313.66379999999998"/>
    <x v="112"/>
    <x v="374"/>
  </r>
  <r>
    <x v="348"/>
    <s v="Toilet/Shower"/>
    <n v="8.02"/>
    <n v="3.92"/>
    <n v="6.83"/>
    <x v="48"/>
    <n v="31.438399999999998"/>
    <x v="51"/>
    <x v="374"/>
  </r>
  <r>
    <x v="349"/>
    <s v="Closet"/>
    <n v="8.0399999999999991"/>
    <n v="2.2000000000000002"/>
    <n v="7.83"/>
    <x v="97"/>
    <n v="17.687999999999999"/>
    <x v="113"/>
    <x v="375"/>
  </r>
  <r>
    <x v="349"/>
    <s v="Student Room"/>
    <n v="17.27"/>
    <n v="10.14"/>
    <n v="7.83"/>
    <x v="95"/>
    <n v="175.11780000000002"/>
    <x v="111"/>
    <x v="375"/>
  </r>
  <r>
    <x v="349"/>
    <s v="Toilet/Shower"/>
    <n v="8.02"/>
    <n v="3.92"/>
    <n v="6.83"/>
    <x v="48"/>
    <n v="31.438399999999998"/>
    <x v="51"/>
    <x v="375"/>
  </r>
  <r>
    <x v="350"/>
    <s v="Closet"/>
    <n v="8.34"/>
    <n v="7.54"/>
    <n v="7.83"/>
    <x v="98"/>
    <n v="62.883600000000001"/>
    <x v="114"/>
    <x v="376"/>
  </r>
  <r>
    <x v="350"/>
    <s v="Hall"/>
    <n v="91.29"/>
    <n v="27.95"/>
    <n v="7.83"/>
    <x v="99"/>
    <n v="2551.5554999999999"/>
    <x v="115"/>
    <x v="377"/>
  </r>
  <r>
    <x v="350"/>
    <s v="Sink Room"/>
    <n v="6.99"/>
    <n v="4.83"/>
    <n v="6.83"/>
    <x v="48"/>
    <n v="33.761700000000005"/>
    <x v="51"/>
    <x v="376"/>
  </r>
  <r>
    <x v="350"/>
    <s v="Student Room"/>
    <n v="17.64"/>
    <n v="16.12"/>
    <n v="7.83"/>
    <x v="100"/>
    <n v="284.35680000000002"/>
    <x v="116"/>
    <x v="376"/>
  </r>
  <r>
    <x v="350"/>
    <s v="Toilet/Shower"/>
    <n v="7.33"/>
    <n v="2.5"/>
    <n v="6.83"/>
    <x v="64"/>
    <n v="18.324999999999999"/>
    <x v="117"/>
    <x v="376"/>
  </r>
  <r>
    <x v="351"/>
    <s v="Closet"/>
    <n v="8.0399999999999991"/>
    <n v="2.2000000000000002"/>
    <n v="7.83"/>
    <x v="97"/>
    <n v="17.687999999999999"/>
    <x v="113"/>
    <x v="378"/>
  </r>
  <r>
    <x v="351"/>
    <s v="Student Room"/>
    <n v="17.27"/>
    <n v="10.14"/>
    <n v="7.83"/>
    <x v="95"/>
    <n v="175.11780000000002"/>
    <x v="111"/>
    <x v="378"/>
  </r>
  <r>
    <x v="351"/>
    <s v="Toilet/Shower"/>
    <n v="8.02"/>
    <n v="3.92"/>
    <n v="6.83"/>
    <x v="48"/>
    <n v="31.438399999999998"/>
    <x v="51"/>
    <x v="378"/>
  </r>
  <r>
    <x v="352"/>
    <s v="Study"/>
    <n v="6.75"/>
    <n v="5.2"/>
    <n v="7.83"/>
    <x v="8"/>
    <n v="35.1"/>
    <x v="8"/>
    <x v="379"/>
  </r>
  <r>
    <x v="353"/>
    <s v="Study"/>
    <n v="7"/>
    <n v="5.94"/>
    <n v="7.83"/>
    <x v="11"/>
    <n v="41.580000000000005"/>
    <x v="118"/>
    <x v="380"/>
  </r>
  <r>
    <x v="354"/>
    <s v="Storage"/>
    <n v="16.329999999999998"/>
    <n v="8"/>
    <n v="8"/>
    <x v="106"/>
    <n v="130.63999999999999"/>
    <x v="125"/>
    <x v="381"/>
  </r>
  <r>
    <x v="355"/>
    <s v="Stair"/>
    <n v="16.329999999999998"/>
    <n v="11.17"/>
    <n v="8"/>
    <x v="107"/>
    <n v="182.40609999999998"/>
    <x v="126"/>
    <x v="382"/>
  </r>
  <r>
    <x v="356"/>
    <s v="Stair"/>
    <n v="20.48"/>
    <n v="12.69"/>
    <n v="8"/>
    <x v="110"/>
    <n v="259.89119999999997"/>
    <x v="129"/>
    <x v="383"/>
  </r>
  <r>
    <x v="357"/>
    <s v="Storage"/>
    <n v="20.48"/>
    <n v="7.94"/>
    <n v="8.5299999999999994"/>
    <x v="111"/>
    <n v="162.61120000000003"/>
    <x v="130"/>
    <x v="384"/>
  </r>
  <r>
    <x v="358"/>
    <s v="Mechanical"/>
    <n v="23.6"/>
    <n v="12"/>
    <n v="8.17"/>
    <x v="112"/>
    <n v="283.20000000000005"/>
    <x v="131"/>
    <x v="385"/>
  </r>
  <r>
    <x v="359"/>
    <s v="Mechanical"/>
    <n v="21.01"/>
    <n v="5.42"/>
    <n v="8.08"/>
    <x v="0"/>
    <n v="113.8742"/>
    <x v="132"/>
    <x v="386"/>
  </r>
  <r>
    <x v="360"/>
    <s v="Storage"/>
    <n v="16.329999999999998"/>
    <n v="8"/>
    <n v="8.08"/>
    <x v="106"/>
    <n v="130.63999999999999"/>
    <x v="133"/>
    <x v="387"/>
  </r>
  <r>
    <x v="361"/>
    <s v="Stair"/>
    <n v="16.329999999999998"/>
    <n v="11.17"/>
    <n v="8"/>
    <x v="107"/>
    <n v="182.40609999999998"/>
    <x v="126"/>
    <x v="38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
  <r>
    <n v="1"/>
    <n v="1"/>
    <n v="101"/>
    <x v="0"/>
    <n v="240"/>
    <n v="0.25"/>
    <n v="975"/>
    <x v="0"/>
    <s v="crf-a100"/>
    <s v="1966 Mechanical Details M5"/>
    <n v="30"/>
    <s v="North"/>
    <n v="422"/>
    <n v="3644.89"/>
    <m/>
    <m/>
    <n v="0"/>
    <n v="0"/>
    <n v="0"/>
    <n v="0"/>
    <s v="Not collect from apartment"/>
  </r>
  <r>
    <n v="1"/>
    <n v="5"/>
    <n v="105"/>
    <x v="1"/>
    <n v="560"/>
    <n v="0.25"/>
    <n v="1475"/>
    <x v="1"/>
    <s v="crf-a100"/>
    <s v="1966 Mechanical Details M5"/>
    <n v="40"/>
    <s v="North"/>
    <n v="230"/>
    <n v="2050.7999999999997"/>
    <n v="455"/>
    <n v="530"/>
    <n v="20.101284244453442"/>
    <n v="23.414682746286427"/>
    <n v="0.58810076783070353"/>
    <n v="0.68504045483576448"/>
    <s v=""/>
  </r>
  <r>
    <n v="1"/>
    <n v="6"/>
    <n v="106"/>
    <x v="0"/>
    <n v="240"/>
    <n v="0.25"/>
    <n v="975"/>
    <x v="0"/>
    <s v="crf-a100"/>
    <s v="1966 Mechanical Details M5"/>
    <n v="30"/>
    <s v="North"/>
    <n v="222"/>
    <n v="2053.5"/>
    <m/>
    <m/>
    <n v="0"/>
    <n v="0"/>
    <n v="0"/>
    <n v="0"/>
    <s v="Not collect from apartment"/>
  </r>
  <r>
    <n v="1"/>
    <n v="7"/>
    <n v="107"/>
    <x v="1"/>
    <n v="560"/>
    <n v="0.25"/>
    <n v="1475"/>
    <x v="1"/>
    <s v="crf-a100"/>
    <s v="1966 Mechanical Details M5"/>
    <n v="40"/>
    <s v="North"/>
    <n v="249"/>
    <n v="1922.67"/>
    <n v="422"/>
    <n v="497"/>
    <n v="18.64338890364693"/>
    <n v="21.956787405479915"/>
    <n v="0.58179684200555248"/>
    <n v="0.68519675468426444"/>
    <s v=""/>
  </r>
  <r>
    <n v="1"/>
    <n v="8"/>
    <n v="108"/>
    <x v="2"/>
    <n v="480"/>
    <n v="0.25"/>
    <n v="1300"/>
    <x v="1"/>
    <s v="crf-a100"/>
    <s v="1966 Mechanical Details M5"/>
    <n v="36.92307692307692"/>
    <s v="North"/>
    <n v="255"/>
    <n v="2358.75"/>
    <m/>
    <m/>
    <n v="0"/>
    <n v="0"/>
    <n v="0"/>
    <n v="0"/>
    <s v="Not collect from apartment"/>
  </r>
  <r>
    <n v="1"/>
    <n v="9"/>
    <n v="109"/>
    <x v="3"/>
    <n v="560"/>
    <n v="0.25"/>
    <n v="1475"/>
    <x v="1"/>
    <s v="crf-a100"/>
    <s v="1966 Mechanical Details M5"/>
    <n v="40"/>
    <s v="North"/>
    <n v="249"/>
    <n v="1922.67"/>
    <n v="466"/>
    <n v="506"/>
    <n v="20.587249358055612"/>
    <n v="22.354395225699871"/>
    <n v="0.64245812411039682"/>
    <n v="0.69760474420570984"/>
    <s v=""/>
  </r>
  <r>
    <n v="1"/>
    <n v="10"/>
    <n v="110"/>
    <x v="4"/>
    <n v="560"/>
    <n v="0.25"/>
    <n v="1475"/>
    <x v="1"/>
    <s v="crf-a100"/>
    <s v="1966 Mechanical Details M5"/>
    <n v="40"/>
    <s v="North"/>
    <n v="249"/>
    <n v="1922.67"/>
    <n v="402"/>
    <n v="448"/>
    <n v="17.7598159698248"/>
    <n v="19.792033717615695"/>
    <n v="0.55422353195789609"/>
    <n v="0.61764214506750592"/>
    <s v=""/>
  </r>
  <r>
    <n v="1"/>
    <n v="11"/>
    <n v="111"/>
    <x v="3"/>
    <n v="560"/>
    <n v="0.25"/>
    <n v="1475"/>
    <x v="1"/>
    <s v="crf-a100"/>
    <s v="1966 Mechanical Details M5"/>
    <n v="40"/>
    <s v="North"/>
    <n v="249"/>
    <n v="1922.67"/>
    <n v="430"/>
    <n v="476"/>
    <n v="18.996818077175782"/>
    <n v="21.029035824966677"/>
    <n v="0.59282616602461524"/>
    <n v="0.65624477913422508"/>
    <s v=""/>
  </r>
  <r>
    <n v="1"/>
    <n v="12"/>
    <n v="112"/>
    <x v="4"/>
    <n v="560"/>
    <n v="0.25"/>
    <n v="1475"/>
    <x v="1"/>
    <s v="crf-a100"/>
    <s v="1966 Mechanical Details M5"/>
    <n v="40"/>
    <s v="North"/>
    <n v="249"/>
    <n v="1922.67"/>
    <n v="425"/>
    <n v="484"/>
    <n v="18.775924843720247"/>
    <n v="21.382464998495529"/>
    <n v="0.58593283851270095"/>
    <n v="0.66727410315328761"/>
    <s v=""/>
  </r>
  <r>
    <n v="1"/>
    <n v="13"/>
    <n v="113"/>
    <x v="5"/>
    <n v="560"/>
    <n v="0.25"/>
    <n v="1475"/>
    <x v="1"/>
    <s v="crf-a100"/>
    <s v="1966 Mechanical Details M5"/>
    <n v="40"/>
    <s v="North"/>
    <n v="249"/>
    <n v="1922.67"/>
    <n v="430"/>
    <n v="510"/>
    <n v="18.996818077175782"/>
    <n v="22.531109812464297"/>
    <n v="0.59282616602461524"/>
    <n v="0.70311940621524116"/>
    <s v=""/>
  </r>
  <r>
    <n v="1"/>
    <n v="14"/>
    <n v="114"/>
    <x v="6"/>
    <n v="560"/>
    <n v="0.25"/>
    <n v="1475"/>
    <x v="1"/>
    <s v="crf-a100"/>
    <s v="1966 Mechanical Details M5"/>
    <n v="40"/>
    <s v="North"/>
    <n v="249"/>
    <n v="1922.67"/>
    <n v="380"/>
    <n v="404"/>
    <n v="16.787885742620457"/>
    <n v="17.848173263207013"/>
    <n v="0.52389289090547386"/>
    <n v="0.55698086296266169"/>
    <s v=""/>
  </r>
  <r>
    <n v="1"/>
    <n v="15"/>
    <n v="115"/>
    <x v="5"/>
    <n v="560"/>
    <n v="0.25"/>
    <n v="1475"/>
    <x v="1"/>
    <s v="crf-a100"/>
    <s v="1966 Mechanical Details M5"/>
    <n v="40"/>
    <s v="North"/>
    <n v="249"/>
    <n v="1922.67"/>
    <n v="408"/>
    <n v="430"/>
    <n v="18.024887849971439"/>
    <n v="18.996818077175782"/>
    <n v="0.56249552497219302"/>
    <n v="0.59282616602461524"/>
    <s v=""/>
  </r>
  <r>
    <n v="1"/>
    <n v="16"/>
    <n v="116"/>
    <x v="6"/>
    <n v="560"/>
    <n v="0.25"/>
    <n v="1475"/>
    <x v="1"/>
    <s v="crf-a100"/>
    <s v="1966 Mechanical Details M5"/>
    <n v="40"/>
    <s v="North"/>
    <n v="299"/>
    <n v="2314.1699999999996"/>
    <n v="369"/>
    <n v="437"/>
    <n v="16.301920629018287"/>
    <n v="19.306068604013525"/>
    <n v="0.42266351985424466"/>
    <n v="0.5005527321851081"/>
    <s v=""/>
  </r>
  <r>
    <n v="1"/>
    <n v="17"/>
    <n v="117"/>
    <x v="7"/>
    <n v="560"/>
    <n v="0.25"/>
    <n v="1475"/>
    <x v="1"/>
    <s v="crf-a100"/>
    <s v="1966 Mechanical Details M5"/>
    <n v="40"/>
    <s v="North"/>
    <n v="249"/>
    <n v="1922.67"/>
    <n v="133"/>
    <n v="208"/>
    <n v="5.8757600099171601"/>
    <n v="9.1891585117501453"/>
    <n v="0.18336251181691585"/>
    <n v="0.28676242449562778"/>
    <m/>
  </r>
  <r>
    <n v="1"/>
    <n v="19"/>
    <n v="119"/>
    <x v="7"/>
    <n v="560"/>
    <n v="0.25"/>
    <n v="1475"/>
    <x v="1"/>
    <s v="crf-a100"/>
    <s v="1966 Mechanical Details M5"/>
    <n v="40"/>
    <s v="North"/>
    <n v="249"/>
    <n v="1922.67"/>
    <n v="352"/>
    <n v="412"/>
    <n v="15.550883635269475"/>
    <n v="18.201602436735865"/>
    <n v="0.48529025683875465"/>
    <n v="0.56801018698172423"/>
    <s v=""/>
  </r>
  <r>
    <n v="2"/>
    <n v="2"/>
    <n v="202"/>
    <x v="8"/>
    <n v="240"/>
    <n v="0.25"/>
    <n v="975"/>
    <x v="0"/>
    <s v="crf-a100"/>
    <s v="1966 Mechanical Details M5"/>
    <n v="40"/>
    <s v="North"/>
    <n v="176"/>
    <n v="1351.0800000000002"/>
    <n v="192"/>
    <n v="265"/>
    <n v="8.4823001646924414"/>
    <n v="11.707341373143214"/>
    <n v="0.3766897666174811"/>
    <n v="0.51991035496683602"/>
    <m/>
  </r>
  <r>
    <n v="2"/>
    <n v="4"/>
    <n v="204"/>
    <x v="0"/>
    <n v="240"/>
    <n v="0.25"/>
    <n v="975"/>
    <x v="0"/>
    <s v="crf-a100"/>
    <s v="1966 Mechanical Details M5"/>
    <n v="30"/>
    <s v="North"/>
    <n v="175"/>
    <n v="1343.2500000000002"/>
    <n v="294"/>
    <n v="335"/>
    <n v="12.9885221271853"/>
    <n v="14.799846641520666"/>
    <n v="0.58016849255992398"/>
    <n v="0.66107634356317868"/>
    <m/>
  </r>
  <r>
    <n v="2"/>
    <n v="5"/>
    <n v="205"/>
    <x v="1"/>
    <n v="560"/>
    <n v="0.25"/>
    <n v="1475"/>
    <x v="1"/>
    <s v="crf-a100"/>
    <s v="1966 Mechanical Details M5"/>
    <n v="40"/>
    <s v="North"/>
    <n v="249"/>
    <n v="1922.67"/>
    <n v="210"/>
    <n v="204"/>
    <n v="9.2775158051323583"/>
    <n v="9.0124439249857193"/>
    <n v="0.28951975550039344"/>
    <n v="0.28124776248609651"/>
    <m/>
  </r>
  <r>
    <n v="2"/>
    <n v="6"/>
    <n v="206"/>
    <x v="2"/>
    <n v="480"/>
    <n v="0.25"/>
    <n v="1300"/>
    <x v="1"/>
    <s v="crf-a100"/>
    <s v="1966 Mechanical Details M5"/>
    <n v="36.92307692307692"/>
    <s v="North"/>
    <n v="249"/>
    <n v="1922.67"/>
    <n v="206"/>
    <n v="266"/>
    <n v="9.1008012183679323"/>
    <n v="11.75152001983432"/>
    <n v="0.28400509349086211"/>
    <n v="0.36672502363383169"/>
    <m/>
  </r>
  <r>
    <n v="2"/>
    <n v="7"/>
    <n v="207"/>
    <x v="1"/>
    <n v="560"/>
    <n v="0.25"/>
    <n v="1475"/>
    <x v="1"/>
    <s v="crf-a100"/>
    <s v="1966 Mechanical Details M5"/>
    <n v="40"/>
    <s v="North"/>
    <n v="249"/>
    <n v="1922.67"/>
    <n v="223"/>
    <n v="221"/>
    <n v="9.8518382121167427"/>
    <n v="9.7634809187345297"/>
    <n v="0.30744240703137021"/>
    <n v="0.30468507602660455"/>
    <m/>
  </r>
  <r>
    <n v="2"/>
    <n v="8"/>
    <n v="208"/>
    <x v="2"/>
    <n v="480"/>
    <n v="0.25"/>
    <n v="1300"/>
    <x v="1"/>
    <s v="crf-a100"/>
    <s v="1966 Mechanical Details M5"/>
    <n v="36.92307692307692"/>
    <s v="North"/>
    <n v="249"/>
    <n v="1922.67"/>
    <n v="244"/>
    <n v="378"/>
    <n v="10.779589792629977"/>
    <n v="16.699528449238244"/>
    <n v="0.33639438258140952"/>
    <n v="0.52113555990070815"/>
    <m/>
  </r>
  <r>
    <n v="2"/>
    <n v="9"/>
    <n v="209"/>
    <x v="3"/>
    <n v="560"/>
    <n v="0.25"/>
    <n v="1475"/>
    <x v="1"/>
    <s v="crf-a100"/>
    <s v="1966 Mechanical Details M5"/>
    <n v="40"/>
    <s v="North"/>
    <n v="249"/>
    <n v="1922.67"/>
    <n v="236"/>
    <n v="286"/>
    <n v="10.426160619101125"/>
    <n v="12.63509295365645"/>
    <n v="0.32536505856234688"/>
    <n v="0.3942983336814882"/>
    <m/>
  </r>
  <r>
    <n v="2"/>
    <n v="10"/>
    <n v="210"/>
    <x v="4"/>
    <n v="560"/>
    <n v="0.25"/>
    <n v="1475"/>
    <x v="1"/>
    <s v="crf-a100"/>
    <s v="1966 Mechanical Details M5"/>
    <n v="40"/>
    <s v="North"/>
    <n v="249"/>
    <n v="1922.67"/>
    <n v="208"/>
    <n v="306"/>
    <n v="9.1891585117501453"/>
    <n v="13.518665887478578"/>
    <n v="0.28676242449562778"/>
    <n v="0.42187164372914471"/>
    <m/>
  </r>
  <r>
    <n v="2"/>
    <n v="11"/>
    <n v="211"/>
    <x v="3"/>
    <n v="560"/>
    <n v="0.25"/>
    <n v="1475"/>
    <x v="1"/>
    <s v="crf-a100"/>
    <s v="1966 Mechanical Details M5"/>
    <n v="40"/>
    <s v="North"/>
    <n v="249"/>
    <n v="1922.67"/>
    <n v="282"/>
    <n v="261"/>
    <n v="12.458378366892024"/>
    <n v="11.530626786378788"/>
    <n v="0.38878367167195693"/>
    <n v="0.35983169612191757"/>
    <m/>
  </r>
  <r>
    <n v="2"/>
    <n v="12"/>
    <n v="212"/>
    <x v="4"/>
    <n v="560"/>
    <n v="0.25"/>
    <n v="1475"/>
    <x v="1"/>
    <s v="crf-a100"/>
    <s v="1966 Mechanical Details M5"/>
    <n v="40"/>
    <s v="North"/>
    <n v="249"/>
    <n v="1922.67"/>
    <n v="284"/>
    <n v="486"/>
    <n v="12.546735660274237"/>
    <n v="21.470822291877742"/>
    <n v="0.39154100267672259"/>
    <n v="0.67003143415805333"/>
    <s v=""/>
  </r>
  <r>
    <n v="2"/>
    <n v="13"/>
    <n v="213"/>
    <x v="5"/>
    <n v="560"/>
    <n v="0.25"/>
    <n v="1475"/>
    <x v="1"/>
    <s v="crf-a100"/>
    <s v="1966 Mechanical Details M5"/>
    <n v="40"/>
    <s v="North"/>
    <n v="249"/>
    <n v="1922.67"/>
    <n v="389"/>
    <n v="459"/>
    <n v="17.185493562840414"/>
    <n v="20.277998831217868"/>
    <n v="0.53630088042691926"/>
    <n v="0.63280746559371703"/>
    <s v=""/>
  </r>
  <r>
    <n v="2"/>
    <n v="14"/>
    <n v="214"/>
    <x v="6"/>
    <n v="560"/>
    <n v="0.25"/>
    <n v="1475"/>
    <x v="1"/>
    <s v="crf-a100"/>
    <s v="1966 Mechanical Details M5"/>
    <n v="40"/>
    <s v="North"/>
    <n v="249"/>
    <n v="1922.67"/>
    <n v="256"/>
    <n v="395"/>
    <n v="11.309733552923255"/>
    <n v="17.450565442987052"/>
    <n v="0.35293836861000344"/>
    <n v="0.54457287344121619"/>
    <s v=""/>
  </r>
  <r>
    <n v="2"/>
    <n v="15"/>
    <n v="215"/>
    <x v="5"/>
    <n v="560"/>
    <n v="0.25"/>
    <n v="1475"/>
    <x v="1"/>
    <s v="crf-a100"/>
    <s v="1966 Mechanical Details M5"/>
    <n v="40"/>
    <s v="North"/>
    <n v="249"/>
    <n v="1922.67"/>
    <n v="306"/>
    <n v="400"/>
    <n v="13.518665887478578"/>
    <n v="17.671458676442587"/>
    <n v="0.42187164372914471"/>
    <n v="0.55146620095313037"/>
    <s v=""/>
  </r>
  <r>
    <n v="2"/>
    <n v="16"/>
    <n v="216"/>
    <x v="6"/>
    <n v="560"/>
    <n v="0.25"/>
    <n v="1475"/>
    <x v="1"/>
    <s v="crf-a100"/>
    <s v="1966 Mechanical Details M5"/>
    <n v="40"/>
    <s v="North"/>
    <n v="299"/>
    <n v="2314.1699999999996"/>
    <n v="311"/>
    <n v="405"/>
    <n v="13.739559120934111"/>
    <n v="17.892351909898117"/>
    <n v="0.35622860345439045"/>
    <n v="0.46389898520587819"/>
    <s v=""/>
  </r>
  <r>
    <n v="2"/>
    <n v="17"/>
    <n v="217"/>
    <x v="7"/>
    <n v="560"/>
    <n v="0.25"/>
    <n v="1475"/>
    <x v="1"/>
    <s v="crf-a100"/>
    <s v="1966 Mechanical Details M5"/>
    <n v="40"/>
    <s v="North"/>
    <n v="249"/>
    <n v="1922.67"/>
    <n v="331"/>
    <n v="305"/>
    <n v="14.62313205475624"/>
    <n v="13.474487240787472"/>
    <n v="0.4563382812887154"/>
    <n v="0.42049297822676185"/>
    <s v="original"/>
  </r>
  <r>
    <n v="2"/>
    <n v="17"/>
    <n v="217"/>
    <x v="7"/>
    <n v="560"/>
    <n v="0.25"/>
    <n v="1475"/>
    <x v="1"/>
    <s v="crf-a100"/>
    <s v="1966 Mechanical Details M5"/>
    <n v="40"/>
    <s v="North"/>
    <n v="249"/>
    <n v="1922.67"/>
    <n v="261"/>
    <n v="274"/>
    <n v="11.530626786378788"/>
    <n v="12.104949193363172"/>
    <n v="0.35983169612191757"/>
    <n v="0.37775434765289428"/>
    <s v="check"/>
  </r>
  <r>
    <n v="2"/>
    <n v="19"/>
    <n v="219"/>
    <x v="7"/>
    <n v="560"/>
    <n v="0.25"/>
    <n v="1475"/>
    <x v="1"/>
    <s v="crf-a100"/>
    <s v="1966 Mechanical Details M5"/>
    <n v="40"/>
    <s v="North"/>
    <n v="346"/>
    <n v="2685.1800000000003"/>
    <n v="296"/>
    <n v="334"/>
    <n v="13.076879420567513"/>
    <n v="14.75566799482956"/>
    <n v="0.29220118026875319"/>
    <n v="0.32971349395190397"/>
    <s v=""/>
  </r>
  <r>
    <n v="2"/>
    <n v="21"/>
    <n v="221"/>
    <x v="9"/>
    <n v="240"/>
    <n v="0.5"/>
    <n v="1000"/>
    <x v="2"/>
    <s v="csp-a410"/>
    <s v="2010 M2.3"/>
    <n v="20"/>
    <s v="North"/>
    <n v="301"/>
    <n v="2329.83"/>
    <n v="328"/>
    <n v="435"/>
    <n v="14.490596114682921"/>
    <n v="19.217711310631312"/>
    <n v="0.37317562520912484"/>
    <n v="0.49491279562795515"/>
    <s v=""/>
  </r>
  <r>
    <n v="2"/>
    <n v="23"/>
    <n v="223"/>
    <x v="9"/>
    <n v="240"/>
    <n v="0.5"/>
    <n v="1000"/>
    <x v="2"/>
    <s v="csp-a410"/>
    <s v="2010 M2.3"/>
    <n v="20"/>
    <s v="North"/>
    <n v="342"/>
    <n v="2650.8599999999997"/>
    <n v="366"/>
    <n v="455"/>
    <n v="16.169384688944966"/>
    <n v="20.101284244453442"/>
    <n v="0.36598050494431922"/>
    <n v="0.45497576434334769"/>
    <s v=""/>
  </r>
  <r>
    <n v="2"/>
    <n v="25"/>
    <n v="225"/>
    <x v="10"/>
    <n v="480"/>
    <n v="0.5"/>
    <n v="1080"/>
    <x v="2"/>
    <s v="csp-a710"/>
    <s v="2010 M2.3"/>
    <n v="80"/>
    <s v="North"/>
    <n v="158"/>
    <n v="1210.1400000000001"/>
    <n v="345"/>
    <n v="448"/>
    <n v="15.241633108431731"/>
    <n v="19.792033717615695"/>
    <n v="0.75569602401862912"/>
    <n v="0.98130961959520513"/>
    <s v=""/>
  </r>
  <r>
    <n v="2"/>
    <n v="27"/>
    <n v="227"/>
    <x v="11"/>
    <n v="480"/>
    <n v="0.25"/>
    <n v="1300"/>
    <x v="1"/>
    <s v="crf-a100"/>
    <s v="1966 Mechanical Details M5"/>
    <n v="40"/>
    <s v="North"/>
    <n v="499"/>
    <n v="3885.17"/>
    <n v="203"/>
    <n v="243"/>
    <n v="8.9682652782946128"/>
    <n v="10.735411145938871"/>
    <n v="0.13849996697639402"/>
    <n v="0.16579060086336819"/>
    <s v="original"/>
  </r>
  <r>
    <n v="2"/>
    <n v="27"/>
    <n v="227"/>
    <x v="11"/>
    <n v="480"/>
    <n v="0.25"/>
    <n v="1300"/>
    <x v="1"/>
    <s v="crf-a100"/>
    <s v="1966 Mechanical Details M5"/>
    <n v="40"/>
    <s v="North"/>
    <n v="499"/>
    <n v="3885.17"/>
    <n v="77"/>
    <n v="180"/>
    <n v="3.4017557952151978"/>
    <n v="7.9521564043991635"/>
    <n v="5.2534470232425322E-2"/>
    <n v="0.12280785249138386"/>
    <s v="check"/>
  </r>
  <r>
    <n v="2"/>
    <n v="29"/>
    <n v="229"/>
    <x v="11"/>
    <n v="480"/>
    <n v="0.25"/>
    <n v="1300"/>
    <x v="1"/>
    <s v="crf-a100"/>
    <s v="1966 Mechanical Details M5"/>
    <n v="40"/>
    <s v="North"/>
    <n v="299"/>
    <n v="2319.17"/>
    <n v="214"/>
    <n v="279"/>
    <n v="9.4542303918967843"/>
    <n v="12.325842426818705"/>
    <n v="0.24459346383137376"/>
    <n v="0.31888587106987515"/>
    <s v=""/>
  </r>
  <r>
    <n v="2"/>
    <n v="30"/>
    <n v="230"/>
    <x v="12"/>
    <n v="240"/>
    <n v="0.25"/>
    <n v="975"/>
    <x v="0"/>
    <s v="crf-a100"/>
    <s v="1966 Mechanical Details M5"/>
    <n v="40"/>
    <s v="South"/>
    <n v="179"/>
    <n v="1366.5700000000002"/>
    <n v="197"/>
    <n v="256"/>
    <n v="8.7031933981479739"/>
    <n v="11.309733552923255"/>
    <n v="0.38211844536970546"/>
    <n v="0.49656001022662227"/>
    <m/>
  </r>
  <r>
    <n v="2"/>
    <n v="31"/>
    <n v="231"/>
    <x v="13"/>
    <n v="480"/>
    <n v="0.25"/>
    <n v="1300"/>
    <x v="1"/>
    <s v="crf-a100"/>
    <s v="1966 Mechanical Details M5"/>
    <n v="40"/>
    <s v="South"/>
    <n v="253"/>
    <n v="1953.99"/>
    <n v="310"/>
    <n v="523"/>
    <n v="13.695380474243004"/>
    <n v="23.10543221944868"/>
    <n v="0.42053584125536991"/>
    <n v="0.70948466121470466"/>
    <s v=""/>
  </r>
  <r>
    <n v="2"/>
    <n v="32"/>
    <n v="232"/>
    <x v="14"/>
    <n v="480"/>
    <n v="0.25"/>
    <n v="1300"/>
    <x v="1"/>
    <s v="crf-a100"/>
    <s v="1966 Mechanical Details M5"/>
    <n v="40"/>
    <s v="South"/>
    <n v="249"/>
    <n v="1922.67"/>
    <n v="345"/>
    <n v="544"/>
    <n v="15.241633108431731"/>
    <n v="24.033183799961918"/>
    <n v="0.47563959832207497"/>
    <n v="0.74999403329625725"/>
    <s v=""/>
  </r>
  <r>
    <n v="2"/>
    <n v="33"/>
    <n v="233"/>
    <x v="13"/>
    <n v="480"/>
    <n v="0.25"/>
    <n v="1300"/>
    <x v="1"/>
    <s v="crf-a100"/>
    <s v="1966 Mechanical Details M5"/>
    <n v="40"/>
    <s v="South"/>
    <n v="249"/>
    <n v="1922.67"/>
    <n v="309"/>
    <n v="537"/>
    <n v="13.651201827551898"/>
    <n v="23.723933273124171"/>
    <n v="0.42600764023629323"/>
    <n v="0.74034337477957757"/>
    <s v=""/>
  </r>
  <r>
    <n v="2"/>
    <n v="34"/>
    <n v="234"/>
    <x v="14"/>
    <n v="480"/>
    <n v="0.25"/>
    <n v="1300"/>
    <x v="1"/>
    <s v="crf-a100"/>
    <s v="1966 Mechanical Details M5"/>
    <n v="40"/>
    <s v="South"/>
    <n v="249"/>
    <n v="1922.67"/>
    <n v="383"/>
    <n v="562"/>
    <n v="16.920421682693778"/>
    <n v="24.828399440401835"/>
    <n v="0.52802888741262233"/>
    <n v="0.77481001233914826"/>
    <s v=""/>
  </r>
  <r>
    <n v="2"/>
    <n v="35"/>
    <n v="235"/>
    <x v="15"/>
    <n v="480"/>
    <n v="0.25"/>
    <n v="1300"/>
    <x v="1"/>
    <s v="crf-a100"/>
    <s v="1966 Mechanical Details M5"/>
    <n v="40"/>
    <s v="South"/>
    <n v="249"/>
    <n v="1922.67"/>
    <n v="324"/>
    <n v="546"/>
    <n v="14.313881527918495"/>
    <n v="24.121541093344131"/>
    <n v="0.44668762277203561"/>
    <n v="0.75275136430102296"/>
    <s v=""/>
  </r>
  <r>
    <n v="2"/>
    <n v="36"/>
    <n v="236"/>
    <x v="16"/>
    <n v="480"/>
    <n v="0.25"/>
    <n v="1300"/>
    <x v="1"/>
    <s v="crf-a100"/>
    <s v="1966 Mechanical Details M5"/>
    <n v="40"/>
    <s v="South"/>
    <n v="249"/>
    <n v="1922.67"/>
    <n v="329"/>
    <n v="613"/>
    <n v="14.534774761374027"/>
    <n v="27.081510421648264"/>
    <n v="0.45358095028394974"/>
    <n v="0.84512195296067227"/>
    <s v=""/>
  </r>
  <r>
    <n v="2"/>
    <n v="37"/>
    <n v="237"/>
    <x v="15"/>
    <n v="480"/>
    <n v="0.25"/>
    <n v="1300"/>
    <x v="1"/>
    <s v="crf-a100"/>
    <s v="1966 Mechanical Details M5"/>
    <n v="40"/>
    <s v="South"/>
    <n v="249"/>
    <n v="1922.67"/>
    <n v="309"/>
    <n v="541"/>
    <n v="13.651201827551898"/>
    <n v="23.900647859888597"/>
    <n v="0.42600764023629323"/>
    <n v="0.74585803678910878"/>
    <s v=""/>
  </r>
  <r>
    <n v="2"/>
    <n v="38"/>
    <n v="238"/>
    <x v="16"/>
    <n v="480"/>
    <n v="0.25"/>
    <n v="1300"/>
    <x v="1"/>
    <s v="crf-a100"/>
    <s v="1966 Mechanical Details M5"/>
    <n v="40"/>
    <s v="South"/>
    <n v="249"/>
    <n v="1922.67"/>
    <n v="309"/>
    <n v="561"/>
    <n v="13.651201827551898"/>
    <n v="24.784220793710727"/>
    <n v="0.42600764023629323"/>
    <n v="0.77343134683676529"/>
    <s v=""/>
  </r>
  <r>
    <n v="2"/>
    <n v="39"/>
    <n v="239"/>
    <x v="17"/>
    <n v="480"/>
    <n v="0.25"/>
    <n v="1300"/>
    <x v="1"/>
    <s v="crf-a100"/>
    <s v="1966 Mechanical Details M5"/>
    <n v="40"/>
    <s v="South"/>
    <n v="249"/>
    <n v="1922.67"/>
    <n v="363"/>
    <n v="605"/>
    <n v="16.036848748871648"/>
    <n v="26.728081248119413"/>
    <n v="0.50045557736496582"/>
    <n v="0.83409262894160974"/>
    <s v=""/>
  </r>
  <r>
    <n v="2"/>
    <n v="40"/>
    <n v="240"/>
    <x v="18"/>
    <n v="480"/>
    <n v="0.25"/>
    <n v="1300"/>
    <x v="1"/>
    <s v="crf-a100"/>
    <s v="1966 Mechanical Details M5"/>
    <n v="40"/>
    <s v="South"/>
    <n v="249"/>
    <n v="1922.67"/>
    <n v="240"/>
    <n v="494"/>
    <n v="10.602875205865551"/>
    <n v="21.824251465406594"/>
    <n v="0.3308797205718782"/>
    <n v="0.68106075817711598"/>
    <s v=""/>
  </r>
  <r>
    <n v="2"/>
    <n v="41"/>
    <n v="241"/>
    <x v="17"/>
    <n v="480"/>
    <n v="0.25"/>
    <n v="1300"/>
    <x v="1"/>
    <s v="crf-a100"/>
    <s v="1966 Mechanical Details M5"/>
    <n v="40"/>
    <s v="South"/>
    <n v="249"/>
    <n v="1922.67"/>
    <n v="392"/>
    <n v="622"/>
    <n v="17.318029502913735"/>
    <n v="27.479118241868221"/>
    <n v="0.54043687693406772"/>
    <n v="0.85752994248211767"/>
    <s v=""/>
  </r>
  <r>
    <n v="2"/>
    <n v="42"/>
    <n v="242"/>
    <x v="18"/>
    <n v="480"/>
    <n v="0.25"/>
    <n v="1300"/>
    <x v="1"/>
    <s v="crf-a100"/>
    <s v="1966 Mechanical Details M5"/>
    <n v="40"/>
    <s v="South"/>
    <n v="249"/>
    <n v="1922.67"/>
    <n v="212"/>
    <n v="502"/>
    <n v="9.3658730985145713"/>
    <n v="22.177680638935446"/>
    <n v="0.2922770865051591"/>
    <n v="0.69209008219617862"/>
    <s v=""/>
  </r>
  <r>
    <n v="2"/>
    <n v="43"/>
    <n v="243"/>
    <x v="19"/>
    <n v="240"/>
    <n v="0.25"/>
    <n v="600"/>
    <x v="3"/>
    <s v="bca-1225"/>
    <s v="1966 Mechanical Details M5"/>
    <n v="10"/>
    <s v="South"/>
    <n v="171"/>
    <n v="1311.93"/>
    <n v="240"/>
    <n v="431"/>
    <n v="10.602875205865551"/>
    <n v="19.040996723866886"/>
    <n v="0.48491345754112875"/>
    <n v="0.87082375083427699"/>
    <s v=""/>
  </r>
  <r>
    <n v="2"/>
    <n v="44"/>
    <n v="244"/>
    <x v="20"/>
    <n v="960"/>
    <n v="0.5"/>
    <n v="1100"/>
    <x v="3"/>
    <s v="bca-1225"/>
    <s v="1966 Mechanical Details M5"/>
    <n v="160"/>
    <s v="South"/>
    <n v="307"/>
    <n v="2376.81"/>
    <n v="233"/>
    <n v="460"/>
    <n v="10.293624679027806"/>
    <n v="20.322177477908973"/>
    <n v="0.25985143143190598"/>
    <n v="0.51301140969389158"/>
    <s v=""/>
  </r>
  <r>
    <n v="2"/>
    <n v="45"/>
    <n v="245"/>
    <x v="19"/>
    <n v="240"/>
    <n v="0.25"/>
    <n v="600"/>
    <x v="3"/>
    <s v="bca-1225"/>
    <s v="1966 Mechanical Details M5"/>
    <n v="10"/>
    <s v="South"/>
    <n v="170"/>
    <n v="1304.1000000000001"/>
    <n v="242"/>
    <n v="439"/>
    <n v="10.691232499247764"/>
    <n v="19.394425897395738"/>
    <n v="0.49189015409467507"/>
    <n v="0.89231313077505103"/>
    <s v=""/>
  </r>
  <r>
    <n v="2"/>
    <n v="46"/>
    <n v="246"/>
    <x v="19"/>
    <n v="240"/>
    <n v="0.25"/>
    <n v="600"/>
    <x v="3"/>
    <s v="bca-1225"/>
    <s v="1966 Mechanical Details M5"/>
    <n v="10"/>
    <s v="South"/>
    <n v="328"/>
    <n v="2523.2400000000002"/>
    <n v="155"/>
    <n v="326"/>
    <n v="6.847690237121502"/>
    <n v="14.402238821300708"/>
    <n v="0.16283088973989399"/>
    <n v="0.3424701293884222"/>
    <m/>
  </r>
  <r>
    <n v="2"/>
    <n v="47"/>
    <n v="247"/>
    <x v="19"/>
    <n v="240"/>
    <n v="0.25"/>
    <n v="600"/>
    <x v="3"/>
    <s v="bca-1225"/>
    <s v="1966 Mechanical Details M5"/>
    <n v="10"/>
    <s v="South"/>
    <n v="170"/>
    <n v="1304.1000000000001"/>
    <n v="263"/>
    <n v="414"/>
    <n v="11.618984079761001"/>
    <n v="18.289959730118078"/>
    <n v="0.53457483688801477"/>
    <n v="0.84149803221155162"/>
    <s v=""/>
  </r>
  <r>
    <n v="3"/>
    <n v="2"/>
    <n v="302"/>
    <x v="8"/>
    <n v="240"/>
    <n v="0.25"/>
    <n v="975"/>
    <x v="0"/>
    <s v="crf-a100"/>
    <s v="1966 Mechanical Details M5"/>
    <n v="40"/>
    <s v="North"/>
    <n v="176"/>
    <n v="1351.0800000000002"/>
    <n v="275"/>
    <n v="442"/>
    <n v="12.149127840054279"/>
    <n v="19.526961837469059"/>
    <n v="0.53952961364482976"/>
    <n v="0.8671712335673265"/>
    <s v=""/>
  </r>
  <r>
    <n v="3"/>
    <n v="4"/>
    <n v="304"/>
    <x v="0"/>
    <n v="240"/>
    <n v="0.25"/>
    <n v="975"/>
    <x v="0"/>
    <s v="crf-a100"/>
    <s v="1966 Mechanical Details M5"/>
    <n v="30"/>
    <s v="North"/>
    <n v="175"/>
    <n v="1343.2500000000002"/>
    <n v="301"/>
    <n v="459"/>
    <n v="13.297772654023046"/>
    <n v="20.277998831217868"/>
    <n v="0.59398202809706502"/>
    <n v="0.90577325879253445"/>
    <s v=""/>
  </r>
  <r>
    <n v="3"/>
    <n v="5"/>
    <n v="305"/>
    <x v="1"/>
    <n v="560"/>
    <n v="0.25"/>
    <n v="1475"/>
    <x v="1"/>
    <s v="crf-a100"/>
    <s v="1966 Mechanical Details M5"/>
    <n v="40"/>
    <s v="North"/>
    <n v="249"/>
    <n v="1922.67"/>
    <n v="246"/>
    <n v="407"/>
    <n v="10.86794708601219"/>
    <n v="17.98070920328033"/>
    <n v="0.33915171358617519"/>
    <n v="0.56111685946981005"/>
    <s v=""/>
  </r>
  <r>
    <n v="3"/>
    <n v="6"/>
    <n v="306"/>
    <x v="2"/>
    <n v="480"/>
    <n v="0.25"/>
    <n v="1300"/>
    <x v="1"/>
    <s v="crf-a100"/>
    <s v="1966 Mechanical Details M5"/>
    <n v="36.92307692307692"/>
    <s v="North"/>
    <n v="249"/>
    <n v="1922.67"/>
    <n v="356"/>
    <n v="466"/>
    <n v="15.727598222033901"/>
    <n v="20.587249358055612"/>
    <n v="0.49080491884828603"/>
    <n v="0.64245812411039682"/>
    <s v=""/>
  </r>
  <r>
    <n v="3"/>
    <n v="7"/>
    <n v="307"/>
    <x v="1"/>
    <n v="560"/>
    <n v="0.25"/>
    <n v="1475"/>
    <x v="1"/>
    <s v="crf-a100"/>
    <s v="1966 Mechanical Details M5"/>
    <n v="40"/>
    <s v="North"/>
    <n v="249"/>
    <n v="1922.67"/>
    <n v="298"/>
    <n v="466"/>
    <n v="13.165236713949726"/>
    <n v="20.587249358055612"/>
    <n v="0.41084231971008212"/>
    <n v="0.64245812411039682"/>
    <s v=""/>
  </r>
  <r>
    <n v="3"/>
    <n v="8"/>
    <n v="308"/>
    <x v="2"/>
    <n v="480"/>
    <n v="0.25"/>
    <n v="1300"/>
    <x v="1"/>
    <s v="crf-a100"/>
    <s v="1966 Mechanical Details M5"/>
    <n v="36.92307692307692"/>
    <s v="North"/>
    <n v="249"/>
    <n v="1922.67"/>
    <n v="339"/>
    <n v="507"/>
    <n v="14.976561228285092"/>
    <n v="22.39857387239098"/>
    <n v="0.46736760530777799"/>
    <n v="0.69898340970809281"/>
    <s v=""/>
  </r>
  <r>
    <n v="3"/>
    <n v="9"/>
    <n v="309"/>
    <x v="3"/>
    <n v="560"/>
    <n v="0.25"/>
    <n v="1475"/>
    <x v="1"/>
    <s v="crf-a100"/>
    <s v="1966 Mechanical Details M5"/>
    <n v="40"/>
    <s v="North"/>
    <n v="249"/>
    <n v="1922.67"/>
    <n v="355"/>
    <n v="479"/>
    <n v="15.683419575342795"/>
    <n v="21.161571765039998"/>
    <n v="0.48942625334590317"/>
    <n v="0.66038077564137365"/>
    <s v=""/>
  </r>
  <r>
    <n v="3"/>
    <n v="10"/>
    <n v="310"/>
    <x v="4"/>
    <n v="560"/>
    <n v="0.25"/>
    <n v="1475"/>
    <x v="1"/>
    <s v="crf-a100"/>
    <s v="1966 Mechanical Details M5"/>
    <n v="40"/>
    <s v="North"/>
    <n v="249"/>
    <n v="1922.67"/>
    <n v="334"/>
    <n v="485"/>
    <n v="14.75566799482956"/>
    <n v="21.426643645186637"/>
    <n v="0.46047427779586386"/>
    <n v="0.66865276865567058"/>
    <s v=""/>
  </r>
  <r>
    <n v="3"/>
    <n v="11"/>
    <n v="311"/>
    <x v="3"/>
    <n v="560"/>
    <n v="0.25"/>
    <n v="1475"/>
    <x v="1"/>
    <s v="crf-a100"/>
    <s v="1966 Mechanical Details M5"/>
    <n v="40"/>
    <s v="North"/>
    <n v="249"/>
    <n v="1922.67"/>
    <n v="379"/>
    <n v="539"/>
    <n v="16.743707095929352"/>
    <n v="23.812290566506384"/>
    <n v="0.52251422540309111"/>
    <n v="0.74310070578434317"/>
    <s v=""/>
  </r>
  <r>
    <n v="3"/>
    <n v="12"/>
    <n v="312"/>
    <x v="4"/>
    <n v="560"/>
    <n v="0.25"/>
    <n v="1475"/>
    <x v="1"/>
    <s v="crf-a100"/>
    <s v="1966 Mechanical Details M5"/>
    <n v="40"/>
    <s v="North"/>
    <n v="249"/>
    <n v="1922.67"/>
    <n v="279"/>
    <n v="567"/>
    <n v="12.325842426818705"/>
    <n v="25.049292673857366"/>
    <n v="0.38464767516480847"/>
    <n v="0.78170333985106222"/>
    <s v=""/>
  </r>
  <r>
    <n v="3"/>
    <n v="13"/>
    <n v="313"/>
    <x v="5"/>
    <n v="560"/>
    <n v="0.25"/>
    <n v="1475"/>
    <x v="1"/>
    <s v="crf-a100"/>
    <s v="1966 Mechanical Details M5"/>
    <n v="40"/>
    <s v="North"/>
    <n v="249"/>
    <n v="1922.67"/>
    <n v="296"/>
    <n v="418"/>
    <n v="13.076879420567513"/>
    <n v="18.466674316882504"/>
    <n v="0.40808498870531645"/>
    <n v="0.57628217999602127"/>
    <s v=""/>
  </r>
  <r>
    <n v="3"/>
    <n v="14"/>
    <n v="314"/>
    <x v="6"/>
    <n v="560"/>
    <n v="0.25"/>
    <n v="1475"/>
    <x v="1"/>
    <s v="crf-a100"/>
    <s v="1966 Mechanical Details M5"/>
    <n v="40"/>
    <s v="North"/>
    <n v="249"/>
    <n v="1922.67"/>
    <n v="224"/>
    <n v="398"/>
    <n v="9.8960168588078474"/>
    <n v="17.583101383060374"/>
    <n v="0.30882107253375296"/>
    <n v="0.54870886994836476"/>
    <s v=""/>
  </r>
  <r>
    <n v="3"/>
    <n v="15"/>
    <n v="315"/>
    <x v="5"/>
    <n v="560"/>
    <n v="0.25"/>
    <n v="1475"/>
    <x v="1"/>
    <s v="crf-a100"/>
    <s v="1966 Mechanical Details M5"/>
    <n v="40"/>
    <s v="North"/>
    <n v="249"/>
    <n v="1922.67"/>
    <n v="319"/>
    <n v="446"/>
    <n v="14.092988294462963"/>
    <n v="19.703676424233485"/>
    <n v="0.43979429526012143"/>
    <n v="0.61488481406274043"/>
    <s v=""/>
  </r>
  <r>
    <n v="3"/>
    <n v="16"/>
    <n v="316"/>
    <x v="6"/>
    <n v="560"/>
    <n v="0.25"/>
    <n v="1475"/>
    <x v="1"/>
    <s v="crf-a100"/>
    <s v="1966 Mechanical Details M5"/>
    <n v="40"/>
    <s v="North"/>
    <n v="299"/>
    <n v="2314.1699999999996"/>
    <n v="257"/>
    <n v="440"/>
    <n v="11.353912199614362"/>
    <n v="19.438604544086846"/>
    <n v="0.29437540542694002"/>
    <n v="0.50398902096441101"/>
    <s v=""/>
  </r>
  <r>
    <n v="3"/>
    <n v="17"/>
    <n v="317"/>
    <x v="7"/>
    <n v="560"/>
    <n v="0.25"/>
    <n v="1475"/>
    <x v="1"/>
    <s v="crf-a100"/>
    <s v="1966 Mechanical Details M5"/>
    <n v="40"/>
    <s v="North"/>
    <n v="249"/>
    <n v="1922.67"/>
    <n v="337"/>
    <n v="431"/>
    <n v="14.888203934902879"/>
    <n v="19.040996723866886"/>
    <n v="0.46461027430301233"/>
    <n v="0.59420483152699788"/>
    <s v=""/>
  </r>
  <r>
    <n v="3"/>
    <n v="19"/>
    <n v="319"/>
    <x v="7"/>
    <n v="560"/>
    <n v="0.25"/>
    <n v="1475"/>
    <x v="1"/>
    <s v="crf-a100"/>
    <s v="1966 Mechanical Details M5"/>
    <n v="40"/>
    <s v="North"/>
    <n v="346"/>
    <n v="2685.1800000000003"/>
    <n v="295"/>
    <n v="393"/>
    <n v="13.032700773876407"/>
    <n v="17.362208149604839"/>
    <n v="0.29121401411919662"/>
    <n v="0.38795629677574323"/>
    <s v=""/>
  </r>
  <r>
    <n v="3"/>
    <n v="21"/>
    <n v="321"/>
    <x v="9"/>
    <n v="240"/>
    <n v="0.5"/>
    <n v="1000"/>
    <x v="2"/>
    <s v="csp-a410"/>
    <s v="2010 M2.3"/>
    <n v="20"/>
    <s v="North"/>
    <n v="301"/>
    <n v="2329.83"/>
    <n v="276"/>
    <n v="410"/>
    <n v="12.193306486745385"/>
    <n v="18.113245143353652"/>
    <n v="0.31401363584670261"/>
    <n v="0.46646953151140602"/>
    <s v=""/>
  </r>
  <r>
    <n v="3"/>
    <n v="23"/>
    <n v="323"/>
    <x v="9"/>
    <n v="240"/>
    <n v="0.5"/>
    <n v="1000"/>
    <x v="2"/>
    <s v="csp-a410"/>
    <s v="2010 M2.3"/>
    <n v="20"/>
    <s v="North"/>
    <n v="342"/>
    <n v="2650.8599999999997"/>
    <n v="264"/>
    <n v="385"/>
    <n v="11.663162726452107"/>
    <n v="17.008778976075988"/>
    <n v="0.26398593799262371"/>
    <n v="0.38497949290590955"/>
    <s v=""/>
  </r>
  <r>
    <n v="3"/>
    <n v="25"/>
    <n v="325"/>
    <x v="10"/>
    <n v="480"/>
    <n v="0.5"/>
    <n v="1080"/>
    <x v="2"/>
    <s v="csp-a710"/>
    <s v="2010 M2.3"/>
    <n v="80"/>
    <s v="North"/>
    <n v="158"/>
    <n v="1210.1400000000001"/>
    <n v="297"/>
    <n v="409"/>
    <n v="13.12105806725862"/>
    <n v="18.069066496662543"/>
    <n v="0.65055570763342851"/>
    <n v="0.89588311253222963"/>
    <s v=""/>
  </r>
  <r>
    <n v="3"/>
    <n v="27"/>
    <n v="327"/>
    <x v="11"/>
    <n v="480"/>
    <n v="0.25"/>
    <n v="1300"/>
    <x v="1"/>
    <s v="crf-a100"/>
    <s v="1966 Mechanical Details M5"/>
    <n v="40"/>
    <s v="North"/>
    <n v="499"/>
    <n v="3885.17"/>
    <n v="65"/>
    <n v="210"/>
    <n v="2.8716120349219203"/>
    <n v="9.2775158051323583"/>
    <n v="4.4347280066333053E-2"/>
    <n v="0.1432758279066145"/>
    <s v="orignial"/>
  </r>
  <r>
    <n v="3"/>
    <n v="27"/>
    <n v="327"/>
    <x v="11"/>
    <n v="480"/>
    <n v="0.25"/>
    <n v="1300"/>
    <x v="1"/>
    <s v="crf-a100"/>
    <s v="1966 Mechanical Details M5"/>
    <n v="40"/>
    <s v="North"/>
    <n v="499"/>
    <n v="3885.17"/>
    <n v="190"/>
    <n v="203"/>
    <n v="8.3939428713102284"/>
    <n v="8.9682652782946128"/>
    <n v="0.12963051096312742"/>
    <n v="0.13849996697639402"/>
    <s v="check"/>
  </r>
  <r>
    <n v="3"/>
    <n v="29"/>
    <n v="329"/>
    <x v="11"/>
    <n v="480"/>
    <n v="0.25"/>
    <n v="1300"/>
    <x v="1"/>
    <s v="crf-a100"/>
    <s v="1966 Mechanical Details M5"/>
    <n v="40"/>
    <s v="North"/>
    <n v="299"/>
    <n v="2319.17"/>
    <n v="116"/>
    <n v="292"/>
    <n v="5.1247230161683497"/>
    <n v="12.900164833803087"/>
    <n v="0.13258337291794089"/>
    <n v="0.33374435251757534"/>
    <s v="original"/>
  </r>
  <r>
    <n v="3"/>
    <n v="29"/>
    <n v="329"/>
    <x v="11"/>
    <n v="480"/>
    <n v="0.25"/>
    <n v="1300"/>
    <x v="1"/>
    <s v="crf-a100"/>
    <s v="1966 Mechanical Details M5"/>
    <n v="40"/>
    <s v="North"/>
    <n v="299"/>
    <n v="2319.17"/>
    <n v="202"/>
    <n v="209"/>
    <n v="8.9240866316035063"/>
    <n v="9.2333371584412518"/>
    <n v="0.23087794249503502"/>
    <n v="0.23887866327456592"/>
    <s v="check"/>
  </r>
  <r>
    <n v="3"/>
    <n v="30"/>
    <n v="330"/>
    <x v="12"/>
    <n v="240"/>
    <n v="0.25"/>
    <n v="975"/>
    <x v="0"/>
    <s v="crf-a100"/>
    <s v="1966 Mechanical Details M5"/>
    <n v="40"/>
    <s v="South"/>
    <n v="175"/>
    <n v="1335.2500000000002"/>
    <n v="256"/>
    <n v="314"/>
    <n v="11.309733552923255"/>
    <n v="13.87209506100743"/>
    <n v="0.50820746165541675"/>
    <n v="0.62334821468672208"/>
    <m/>
  </r>
  <r>
    <n v="3"/>
    <n v="31"/>
    <n v="331"/>
    <x v="13"/>
    <n v="480"/>
    <n v="0.25"/>
    <n v="1300"/>
    <x v="1"/>
    <s v="crf-a100"/>
    <s v="1966 Mechanical Details M5"/>
    <n v="40"/>
    <s v="South"/>
    <n v="253"/>
    <n v="1953.99"/>
    <n v="308"/>
    <n v="450"/>
    <n v="13.607023180860791"/>
    <n v="19.880391010997908"/>
    <n v="0.41782270679565786"/>
    <n v="0.61045525343521434"/>
    <s v=""/>
  </r>
  <r>
    <n v="3"/>
    <n v="32"/>
    <n v="332"/>
    <x v="14"/>
    <n v="480"/>
    <n v="0.25"/>
    <n v="1300"/>
    <x v="1"/>
    <s v="crf-a100"/>
    <s v="1966 Mechanical Details M5"/>
    <n v="40"/>
    <s v="South"/>
    <n v="249"/>
    <n v="1922.67"/>
    <n v="354"/>
    <n v="477"/>
    <n v="15.639240928651688"/>
    <n v="21.073214471657785"/>
    <n v="0.48804758784352031"/>
    <n v="0.65762344463660805"/>
    <s v=""/>
  </r>
  <r>
    <n v="3"/>
    <n v="33"/>
    <n v="333"/>
    <x v="13"/>
    <n v="480"/>
    <n v="0.25"/>
    <n v="1300"/>
    <x v="1"/>
    <s v="crf-a100"/>
    <s v="1966 Mechanical Details M5"/>
    <n v="40"/>
    <s v="South"/>
    <n v="249"/>
    <n v="1922.67"/>
    <n v="355"/>
    <n v="473"/>
    <n v="15.683419575342795"/>
    <n v="20.896499884893359"/>
    <n v="0.48942625334590317"/>
    <n v="0.65210878262707661"/>
    <s v=""/>
  </r>
  <r>
    <n v="3"/>
    <n v="34"/>
    <n v="334"/>
    <x v="14"/>
    <n v="480"/>
    <n v="0.25"/>
    <n v="1300"/>
    <x v="1"/>
    <s v="crf-a100"/>
    <s v="1966 Mechanical Details M5"/>
    <n v="40"/>
    <s v="South"/>
    <n v="249"/>
    <n v="1922.67"/>
    <n v="382"/>
    <n v="532"/>
    <n v="16.87624303600267"/>
    <n v="23.50304003966864"/>
    <n v="0.52665022191023947"/>
    <n v="0.73345004726766339"/>
    <s v=""/>
  </r>
  <r>
    <n v="3"/>
    <n v="35"/>
    <n v="335"/>
    <x v="15"/>
    <n v="480"/>
    <n v="0.25"/>
    <n v="1300"/>
    <x v="1"/>
    <s v="crf-a100"/>
    <s v="1966 Mechanical Details M5"/>
    <n v="40"/>
    <s v="South"/>
    <n v="249"/>
    <n v="1922.67"/>
    <n v="367"/>
    <n v="456"/>
    <n v="16.213563335636074"/>
    <n v="20.145462891144547"/>
    <n v="0.50597023937449714"/>
    <n v="0.62867146908656846"/>
    <s v=""/>
  </r>
  <r>
    <n v="3"/>
    <n v="36"/>
    <n v="336"/>
    <x v="16"/>
    <n v="480"/>
    <n v="0.25"/>
    <n v="1300"/>
    <x v="1"/>
    <s v="crf-a100"/>
    <s v="1966 Mechanical Details M5"/>
    <n v="40"/>
    <s v="South"/>
    <n v="249"/>
    <n v="1922.67"/>
    <n v="305"/>
    <n v="445"/>
    <n v="13.474487240787472"/>
    <n v="19.659497777542377"/>
    <n v="0.42049297822676185"/>
    <n v="0.61350614856035757"/>
    <s v=""/>
  </r>
  <r>
    <n v="3"/>
    <n v="37"/>
    <n v="337"/>
    <x v="15"/>
    <n v="480"/>
    <n v="0.25"/>
    <n v="1300"/>
    <x v="1"/>
    <s v="crf-a100"/>
    <s v="1966 Mechanical Details M5"/>
    <n v="40"/>
    <s v="South"/>
    <n v="249"/>
    <n v="1922.67"/>
    <n v="382"/>
    <n v="521"/>
    <n v="16.87624303600267"/>
    <n v="23.017074926066467"/>
    <n v="0.52665022191023947"/>
    <n v="0.71828472674145227"/>
    <s v=""/>
  </r>
  <r>
    <n v="3"/>
    <n v="38"/>
    <n v="338"/>
    <x v="16"/>
    <n v="480"/>
    <n v="0.25"/>
    <n v="1300"/>
    <x v="1"/>
    <s v="crf-a100"/>
    <s v="1966 Mechanical Details M5"/>
    <n v="40"/>
    <s v="South"/>
    <n v="249"/>
    <n v="1922.67"/>
    <n v="297"/>
    <n v="459"/>
    <n v="13.12105806725862"/>
    <n v="20.277998831217868"/>
    <n v="0.40946365420769926"/>
    <n v="0.63280746559371703"/>
    <s v=""/>
  </r>
  <r>
    <n v="3"/>
    <n v="39"/>
    <n v="339"/>
    <x v="17"/>
    <n v="480"/>
    <n v="0.25"/>
    <n v="1300"/>
    <x v="1"/>
    <s v="crf-a100"/>
    <s v="1966 Mechanical Details M5"/>
    <n v="40"/>
    <s v="South"/>
    <n v="249"/>
    <n v="1922.67"/>
    <n v="366"/>
    <n v="544"/>
    <n v="16.169384688944966"/>
    <n v="24.033183799961918"/>
    <n v="0.50459157387211429"/>
    <n v="0.74999403329625725"/>
    <s v=""/>
  </r>
  <r>
    <n v="3"/>
    <n v="40"/>
    <n v="340"/>
    <x v="18"/>
    <n v="480"/>
    <n v="0.25"/>
    <n v="1300"/>
    <x v="1"/>
    <s v="crf-a100"/>
    <s v="1966 Mechanical Details M5"/>
    <n v="40"/>
    <s v="South"/>
    <n v="249"/>
    <n v="1922.67"/>
    <n v="252"/>
    <n v="459"/>
    <n v="11.133018966158829"/>
    <n v="20.277998831217868"/>
    <n v="0.34742370660047212"/>
    <n v="0.63280746559371703"/>
    <s v=""/>
  </r>
  <r>
    <n v="3"/>
    <n v="41"/>
    <n v="341"/>
    <x v="17"/>
    <n v="480"/>
    <n v="0.25"/>
    <n v="1300"/>
    <x v="1"/>
    <s v="crf-a100"/>
    <s v="1966 Mechanical Details M5"/>
    <n v="40"/>
    <s v="South"/>
    <n v="249"/>
    <n v="1922.67"/>
    <n v="415"/>
    <n v="556"/>
    <n v="18.334138376809182"/>
    <n v="24.563327560255196"/>
    <n v="0.57214618348887269"/>
    <n v="0.76653801932485133"/>
    <s v="original"/>
  </r>
  <r>
    <n v="3"/>
    <n v="41"/>
    <n v="341"/>
    <x v="17"/>
    <n v="480"/>
    <n v="0.25"/>
    <n v="1300"/>
    <x v="1"/>
    <s v="crf-a100"/>
    <s v="1966 Mechanical Details M5"/>
    <n v="40"/>
    <s v="South"/>
    <n v="249"/>
    <n v="1922.67"/>
    <n v="379"/>
    <n v="397"/>
    <n v="16.743707095929352"/>
    <n v="17.538922736369265"/>
    <n v="0.52251422540309111"/>
    <n v="0.54733020444598179"/>
    <s v="check"/>
  </r>
  <r>
    <n v="3"/>
    <n v="42"/>
    <n v="342"/>
    <x v="18"/>
    <n v="480"/>
    <n v="0.25"/>
    <n v="1300"/>
    <x v="1"/>
    <s v="crf-a100"/>
    <s v="1966 Mechanical Details M5"/>
    <n v="40"/>
    <s v="South"/>
    <n v="249"/>
    <n v="1922.67"/>
    <n v="242"/>
    <n v="426"/>
    <n v="10.691232499247764"/>
    <n v="18.820103490411356"/>
    <n v="0.33363705157664381"/>
    <n v="0.58731150401508381"/>
    <s v=""/>
  </r>
  <r>
    <n v="3"/>
    <n v="43"/>
    <n v="343"/>
    <x v="19"/>
    <n v="240"/>
    <n v="0.25"/>
    <n v="600"/>
    <x v="3"/>
    <s v="bca-1225"/>
    <s v="1966 Mechanical Details M5"/>
    <n v="10"/>
    <s v="South"/>
    <n v="171"/>
    <n v="1311.93"/>
    <n v="232"/>
    <n v="386"/>
    <n v="10.249446032336699"/>
    <n v="17.052957622767096"/>
    <n v="0.46874967562309117"/>
    <n v="0.77990247754531539"/>
    <s v=""/>
  </r>
  <r>
    <n v="3"/>
    <n v="44"/>
    <n v="344"/>
    <x v="20"/>
    <n v="960"/>
    <n v="0.5"/>
    <n v="1100"/>
    <x v="3"/>
    <s v="bca-1225"/>
    <s v="1966 Mechanical Details M5"/>
    <n v="160"/>
    <s v="South"/>
    <n v="307"/>
    <n v="2376.81"/>
    <n v="234"/>
    <n v="416"/>
    <n v="10.337803325718912"/>
    <n v="18.378317023500291"/>
    <n v="0.26096667362689269"/>
    <n v="0.46394075311447586"/>
    <s v=""/>
  </r>
  <r>
    <n v="3"/>
    <n v="45"/>
    <n v="345"/>
    <x v="19"/>
    <n v="240"/>
    <n v="0.25"/>
    <n v="600"/>
    <x v="3"/>
    <s v="bca-1225"/>
    <s v="1966 Mechanical Details M5"/>
    <n v="10"/>
    <s v="South"/>
    <n v="170"/>
    <n v="1304.1000000000001"/>
    <n v="226"/>
    <n v="447"/>
    <n v="9.9843741521900604"/>
    <n v="19.74785507092459"/>
    <n v="0.45936849101403537"/>
    <n v="0.90857396231537102"/>
    <s v=""/>
  </r>
  <r>
    <n v="3"/>
    <n v="46"/>
    <n v="346"/>
    <x v="19"/>
    <n v="240"/>
    <n v="0.25"/>
    <n v="600"/>
    <x v="3"/>
    <s v="bca-1225"/>
    <s v="1966 Mechanical Details M5"/>
    <n v="10"/>
    <s v="South"/>
    <n v="328"/>
    <n v="2523.2400000000002"/>
    <n v="260"/>
    <n v="426"/>
    <n v="11.486448139687681"/>
    <n v="18.820103490411356"/>
    <n v="0.27313568601530602"/>
    <n v="0.44752231631738604"/>
    <s v=""/>
  </r>
  <r>
    <n v="3"/>
    <n v="47"/>
    <n v="347"/>
    <x v="19"/>
    <n v="240"/>
    <n v="0.25"/>
    <n v="600"/>
    <x v="3"/>
    <s v="bca-1225"/>
    <s v="1966 Mechanical Details M5"/>
    <n v="10"/>
    <s v="South"/>
    <n v="170"/>
    <n v="1304.1000000000001"/>
    <n v="273"/>
    <n v="457"/>
    <n v="12.060770546672066"/>
    <n v="20.189641537835655"/>
    <n v="0.55490087631341445"/>
    <n v="0.92890000174077081"/>
    <s v=""/>
  </r>
  <r>
    <n v="4"/>
    <n v="2"/>
    <n v="402"/>
    <x v="8"/>
    <n v="240"/>
    <n v="0.25"/>
    <n v="975"/>
    <x v="0"/>
    <s v="crf-a100"/>
    <s v="1966 Mechanical Details M5"/>
    <n v="40"/>
    <s v="North"/>
    <n v="176"/>
    <n v="1351.0800000000002"/>
    <n v="364"/>
    <n v="444"/>
    <n v="16.081027395562753"/>
    <n v="19.615319130851272"/>
    <n v="0.71414101587897461"/>
    <n v="0.87109508530292523"/>
    <m/>
  </r>
  <r>
    <n v="4"/>
    <n v="3"/>
    <n v="403"/>
    <x v="21"/>
    <n v="150"/>
    <n v="0.25"/>
    <n v="1550"/>
    <x v="4"/>
    <s v="crf-a67"/>
    <s v="1966 Mechanical Details M5"/>
    <n v="37.5"/>
    <s v="North"/>
    <n v="238"/>
    <n v="1863.5400000000002"/>
    <n v="640"/>
    <n v="810"/>
    <n v="28.274333882308138"/>
    <n v="35.784703819796235"/>
    <n v="0.91034269880898078"/>
    <n v="1.1521524781801162"/>
    <m/>
  </r>
  <r>
    <n v="4"/>
    <n v="4"/>
    <n v="404"/>
    <x v="0"/>
    <n v="240"/>
    <n v="0.25"/>
    <n v="975"/>
    <x v="0"/>
    <s v="crf-a100"/>
    <s v="1966 Mechanical Details M5"/>
    <n v="30"/>
    <s v="North"/>
    <n v="175"/>
    <n v="1343.2500000000002"/>
    <n v="275"/>
    <n v="363"/>
    <n v="12.149127840054279"/>
    <n v="16.036848748871648"/>
    <n v="0.54267461038768405"/>
    <n v="0.71633048571174296"/>
    <m/>
  </r>
  <r>
    <n v="4"/>
    <n v="5"/>
    <n v="405"/>
    <x v="1"/>
    <n v="560"/>
    <n v="0.25"/>
    <n v="1475"/>
    <x v="1"/>
    <s v="crf-a100"/>
    <s v="1966 Mechanical Details M5"/>
    <n v="40"/>
    <s v="North"/>
    <n v="249"/>
    <n v="1922.67"/>
    <n v="370"/>
    <n v="488"/>
    <n v="16.346099275709392"/>
    <n v="21.559179585259955"/>
    <n v="0.51010623588164561"/>
    <n v="0.67278876516281905"/>
    <s v=""/>
  </r>
  <r>
    <n v="4"/>
    <n v="6"/>
    <n v="406"/>
    <x v="2"/>
    <n v="480"/>
    <n v="0.25"/>
    <n v="1300"/>
    <x v="1"/>
    <s v="crf-a100"/>
    <s v="1966 Mechanical Details M5"/>
    <n v="36.92307692307692"/>
    <s v="North"/>
    <n v="249"/>
    <n v="1922.67"/>
    <n v="305"/>
    <n v="460"/>
    <n v="13.474487240787472"/>
    <n v="20.322177477908973"/>
    <n v="0.42049297822676185"/>
    <n v="0.63418613109609989"/>
    <s v=""/>
  </r>
  <r>
    <n v="4"/>
    <n v="7"/>
    <n v="407"/>
    <x v="1"/>
    <n v="560"/>
    <n v="0.25"/>
    <n v="1475"/>
    <x v="1"/>
    <s v="crf-a100"/>
    <s v="1966 Mechanical Details M5"/>
    <n v="40"/>
    <s v="North"/>
    <n v="249"/>
    <n v="1922.67"/>
    <n v="310"/>
    <n v="460"/>
    <n v="13.695380474243004"/>
    <n v="20.322177477908973"/>
    <n v="0.42738630573867603"/>
    <n v="0.63418613109609989"/>
    <s v=""/>
  </r>
  <r>
    <n v="4"/>
    <n v="8"/>
    <n v="408"/>
    <x v="2"/>
    <n v="480"/>
    <n v="0.25"/>
    <n v="1300"/>
    <x v="1"/>
    <s v="crf-a100"/>
    <s v="1966 Mechanical Details M5"/>
    <n v="36.92307692307692"/>
    <s v="North"/>
    <n v="249"/>
    <n v="1922.67"/>
    <n v="340"/>
    <n v="495"/>
    <n v="15.020739874976199"/>
    <n v="21.868430112097702"/>
    <n v="0.46874627081016085"/>
    <n v="0.68243942367949884"/>
    <s v=""/>
  </r>
  <r>
    <n v="4"/>
    <n v="9"/>
    <n v="409"/>
    <x v="3"/>
    <n v="560"/>
    <n v="0.25"/>
    <n v="1475"/>
    <x v="1"/>
    <s v="crf-a100"/>
    <s v="1966 Mechanical Details M5"/>
    <n v="40"/>
    <s v="North"/>
    <n v="249"/>
    <n v="1922.67"/>
    <n v="360"/>
    <n v="515"/>
    <n v="15.904312808798327"/>
    <n v="22.752003045919828"/>
    <n v="0.4963195808578173"/>
    <n v="0.71001273372715534"/>
    <s v=""/>
  </r>
  <r>
    <n v="4"/>
    <n v="10"/>
    <n v="410"/>
    <x v="4"/>
    <n v="560"/>
    <n v="0.25"/>
    <n v="1475"/>
    <x v="1"/>
    <s v="crf-a100"/>
    <s v="1966 Mechanical Details M5"/>
    <n v="40"/>
    <s v="North"/>
    <n v="249"/>
    <n v="1922.67"/>
    <n v="240"/>
    <n v="449"/>
    <n v="10.602875205865551"/>
    <n v="19.836212364306803"/>
    <n v="0.3308797205718782"/>
    <n v="0.61902081056988889"/>
    <s v=""/>
  </r>
  <r>
    <n v="4"/>
    <n v="11"/>
    <n v="411"/>
    <x v="3"/>
    <n v="560"/>
    <n v="0.25"/>
    <n v="1475"/>
    <x v="1"/>
    <s v="crf-a100"/>
    <s v="1966 Mechanical Details M5"/>
    <n v="40"/>
    <s v="North"/>
    <n v="249"/>
    <n v="1922.67"/>
    <n v="453"/>
    <n v="570"/>
    <n v="20.012926951071229"/>
    <n v="25.181828613930687"/>
    <n v="0.6245354725794201"/>
    <n v="0.78583933635821079"/>
    <s v=""/>
  </r>
  <r>
    <n v="4"/>
    <n v="12"/>
    <n v="412"/>
    <x v="4"/>
    <n v="560"/>
    <n v="0.25"/>
    <n v="1475"/>
    <x v="1"/>
    <s v="crf-a100"/>
    <s v="1966 Mechanical Details M5"/>
    <n v="40"/>
    <s v="North"/>
    <n v="249"/>
    <n v="1922.67"/>
    <n v="220"/>
    <n v="456"/>
    <n v="9.7193022720434232"/>
    <n v="20.145462891144547"/>
    <n v="0.30330641052422175"/>
    <n v="0.62867146908656846"/>
    <s v=""/>
  </r>
  <r>
    <n v="4"/>
    <n v="13"/>
    <n v="413"/>
    <x v="5"/>
    <n v="560"/>
    <n v="0.25"/>
    <n v="1475"/>
    <x v="1"/>
    <s v="crf-a100"/>
    <s v="1966 Mechanical Details M5"/>
    <n v="40"/>
    <s v="North"/>
    <n v="249"/>
    <n v="1922.67"/>
    <n v="205"/>
    <n v="385"/>
    <n v="9.0566225716768258"/>
    <n v="17.008778976075988"/>
    <n v="0.28262642798847931"/>
    <n v="0.53078621841738793"/>
    <s v=""/>
  </r>
  <r>
    <n v="4"/>
    <n v="14"/>
    <n v="414"/>
    <x v="6"/>
    <n v="560"/>
    <n v="0.25"/>
    <n v="1475"/>
    <x v="1"/>
    <s v="crf-a100"/>
    <s v="1966 Mechanical Details M5"/>
    <n v="40"/>
    <s v="North"/>
    <n v="249"/>
    <n v="1922.67"/>
    <n v="140"/>
    <n v="450"/>
    <n v="6.1850105367549055"/>
    <n v="19.880391010997908"/>
    <n v="0.19301317033359564"/>
    <n v="0.62039947607227153"/>
    <s v=""/>
  </r>
  <r>
    <n v="4"/>
    <n v="15"/>
    <n v="415"/>
    <x v="5"/>
    <n v="560"/>
    <n v="0.25"/>
    <n v="1475"/>
    <x v="1"/>
    <s v="crf-a100"/>
    <s v="1966 Mechanical Details M5"/>
    <n v="40"/>
    <s v="North"/>
    <n v="249"/>
    <n v="1922.67"/>
    <n v="310"/>
    <n v="550"/>
    <n v="13.695380474243004"/>
    <n v="24.298255680108557"/>
    <n v="0.42738630573867603"/>
    <n v="0.75826602631055418"/>
    <s v=""/>
  </r>
  <r>
    <n v="4"/>
    <n v="16"/>
    <n v="416"/>
    <x v="6"/>
    <n v="560"/>
    <n v="0.25"/>
    <n v="1475"/>
    <x v="1"/>
    <s v="crf-a100"/>
    <s v="1966 Mechanical Details M5"/>
    <n v="40"/>
    <s v="North"/>
    <n v="299"/>
    <n v="2314.1699999999996"/>
    <n v="200"/>
    <n v="450"/>
    <n v="8.8357293382212934"/>
    <n v="19.880391010997908"/>
    <n v="0.22908591862018682"/>
    <n v="0.51544331689542022"/>
    <s v=""/>
  </r>
  <r>
    <n v="4"/>
    <n v="17"/>
    <n v="417"/>
    <x v="7"/>
    <n v="560"/>
    <n v="0.25"/>
    <n v="1475"/>
    <x v="1"/>
    <s v="crf-a100"/>
    <s v="1966 Mechanical Details M5"/>
    <n v="40"/>
    <s v="North"/>
    <n v="249"/>
    <n v="1922.67"/>
    <n v="327"/>
    <n v="604"/>
    <n v="14.446417467991814"/>
    <n v="26.683902601428304"/>
    <n v="0.45082361927918407"/>
    <n v="0.83271396343922677"/>
    <s v=""/>
  </r>
  <r>
    <n v="4"/>
    <n v="19"/>
    <n v="419"/>
    <x v="7"/>
    <n v="560"/>
    <n v="0.25"/>
    <n v="1475"/>
    <x v="1"/>
    <s v="crf-a100"/>
    <s v="1966 Mechanical Details M5"/>
    <n v="40"/>
    <s v="North"/>
    <n v="346"/>
    <n v="2685.1800000000003"/>
    <n v="284"/>
    <n v="465"/>
    <n v="12.546735660274237"/>
    <n v="20.543070711364507"/>
    <n v="0.28035518647407404"/>
    <n v="0.45903225954381838"/>
    <s v=""/>
  </r>
  <r>
    <n v="4"/>
    <n v="21"/>
    <n v="421"/>
    <x v="9"/>
    <n v="240"/>
    <n v="0.5"/>
    <n v="1000"/>
    <x v="2"/>
    <s v="csp-a410"/>
    <s v="2010 M2.3"/>
    <n v="20"/>
    <s v="North"/>
    <n v="301"/>
    <n v="2329.83"/>
    <n v="90"/>
    <n v="305"/>
    <n v="3.9760782021995817"/>
    <n v="13.474487240787472"/>
    <n v="0.10239575081957693"/>
    <n v="0.34700782222189958"/>
    <s v=""/>
  </r>
  <r>
    <n v="4"/>
    <n v="23"/>
    <n v="423"/>
    <x v="9"/>
    <n v="240"/>
    <n v="0.5"/>
    <n v="1000"/>
    <x v="2"/>
    <s v="csp-a410"/>
    <s v="2010 M2.3"/>
    <n v="20"/>
    <s v="North"/>
    <n v="342"/>
    <n v="2650.8599999999997"/>
    <n v="100"/>
    <n v="380"/>
    <n v="4.4178646691106467"/>
    <n v="16.787885742620457"/>
    <n v="9.9994673482054444E-2"/>
    <n v="0.37997975923180688"/>
    <s v=""/>
  </r>
  <r>
    <n v="4"/>
    <n v="25"/>
    <n v="425"/>
    <x v="10"/>
    <n v="480"/>
    <n v="0.5"/>
    <n v="1080"/>
    <x v="2"/>
    <s v="csp-a710"/>
    <s v="2010 M2.3"/>
    <n v="80"/>
    <s v="North"/>
    <n v="158"/>
    <n v="1210.1400000000001"/>
    <n v="370"/>
    <n v="580"/>
    <n v="16.346099275709392"/>
    <n v="25.623615080841748"/>
    <n v="0.81045660546925435"/>
    <n v="1.2704454896545065"/>
    <s v=""/>
  </r>
  <r>
    <n v="4"/>
    <n v="27"/>
    <n v="427"/>
    <x v="11"/>
    <n v="480"/>
    <n v="0.25"/>
    <n v="1300"/>
    <x v="1"/>
    <s v="crf-a100"/>
    <s v="1966 Mechanical Details M5"/>
    <n v="40"/>
    <s v="North"/>
    <n v="499"/>
    <n v="3885.17"/>
    <n v="208"/>
    <n v="300"/>
    <n v="9.1891585117501453"/>
    <n v="13.253594007331939"/>
    <n v="0.14191129621226578"/>
    <n v="0.20467975415230641"/>
    <s v=""/>
  </r>
  <r>
    <n v="4"/>
    <n v="29"/>
    <n v="429"/>
    <x v="11"/>
    <n v="480"/>
    <n v="0.25"/>
    <n v="1300"/>
    <x v="1"/>
    <s v="crf-a100"/>
    <s v="1966 Mechanical Details M5"/>
    <n v="40"/>
    <s v="North"/>
    <n v="299"/>
    <n v="2319.17"/>
    <n v="134"/>
    <n v="230"/>
    <n v="5.9199386566082666"/>
    <n v="10.161088738954486"/>
    <n v="0.15315665492244898"/>
    <n v="0.26288082561315868"/>
    <s v=""/>
  </r>
  <r>
    <n v="4"/>
    <n v="30"/>
    <n v="430"/>
    <x v="12"/>
    <n v="240"/>
    <n v="0.25"/>
    <n v="975"/>
    <x v="0"/>
    <s v="crf-a100"/>
    <s v="1966 Mechanical Details M5"/>
    <n v="40"/>
    <s v="South"/>
    <n v="179"/>
    <n v="1366.5700000000002"/>
    <n v="235"/>
    <m/>
    <n v="10.381981972410019"/>
    <n v="0"/>
    <n v="0.45582657188771969"/>
    <n v="0"/>
    <s v="Couldn't reach window"/>
  </r>
  <r>
    <n v="4"/>
    <n v="31"/>
    <n v="431"/>
    <x v="13"/>
    <n v="480"/>
    <n v="0.25"/>
    <n v="1300"/>
    <x v="1"/>
    <s v="crf-a100"/>
    <s v="1966 Mechanical Details M5"/>
    <n v="40"/>
    <s v="South"/>
    <n v="253"/>
    <n v="1953.99"/>
    <n v="270"/>
    <n v="390"/>
    <n v="11.928234606598746"/>
    <n v="17.229672209531522"/>
    <n v="0.36627315206112865"/>
    <n v="0.52906121964385244"/>
    <s v=""/>
  </r>
  <r>
    <n v="4"/>
    <n v="32"/>
    <n v="432"/>
    <x v="14"/>
    <n v="480"/>
    <n v="0.25"/>
    <n v="1300"/>
    <x v="1"/>
    <s v="crf-a100"/>
    <s v="1966 Mechanical Details M5"/>
    <n v="40"/>
    <s v="South"/>
    <n v="249"/>
    <n v="1922.67"/>
    <n v="350"/>
    <n v="530"/>
    <n v="15.462526341887264"/>
    <n v="23.414682746286427"/>
    <n v="0.4825329258339891"/>
    <n v="0.73069271626289778"/>
    <s v=""/>
  </r>
  <r>
    <n v="4"/>
    <n v="33"/>
    <n v="433"/>
    <x v="13"/>
    <n v="480"/>
    <n v="0.25"/>
    <n v="1300"/>
    <x v="1"/>
    <s v="crf-a100"/>
    <s v="1966 Mechanical Details M5"/>
    <n v="40"/>
    <s v="South"/>
    <n v="249"/>
    <n v="1922.67"/>
    <n v="378"/>
    <n v="520"/>
    <n v="16.699528449238244"/>
    <n v="22.972896279375362"/>
    <n v="0.52113555990070815"/>
    <n v="0.71690606123906941"/>
    <s v=""/>
  </r>
  <r>
    <n v="4"/>
    <n v="34"/>
    <n v="434"/>
    <x v="14"/>
    <n v="480"/>
    <n v="0.25"/>
    <n v="1300"/>
    <x v="1"/>
    <s v="crf-a100"/>
    <s v="1966 Mechanical Details M5"/>
    <n v="40"/>
    <s v="South"/>
    <n v="249"/>
    <n v="1922.67"/>
    <n v="390"/>
    <n v="480"/>
    <n v="17.229672209531522"/>
    <n v="21.205750411731103"/>
    <n v="0.53767954592930201"/>
    <n v="0.6617594411437564"/>
    <s v=""/>
  </r>
  <r>
    <n v="4"/>
    <n v="35"/>
    <n v="435"/>
    <x v="15"/>
    <n v="480"/>
    <n v="0.25"/>
    <n v="1300"/>
    <x v="1"/>
    <s v="crf-a100"/>
    <s v="1966 Mechanical Details M5"/>
    <n v="40"/>
    <s v="South"/>
    <n v="249"/>
    <n v="1922.67"/>
    <n v="405"/>
    <n v="545"/>
    <n v="17.892351909898117"/>
    <n v="24.077362446653023"/>
    <n v="0.55835952846504444"/>
    <n v="0.7513726987986401"/>
    <s v=""/>
  </r>
  <r>
    <n v="4"/>
    <n v="36"/>
    <n v="436"/>
    <x v="16"/>
    <n v="480"/>
    <n v="0.25"/>
    <n v="1300"/>
    <x v="1"/>
    <s v="crf-a100"/>
    <s v="1966 Mechanical Details M5"/>
    <n v="40"/>
    <s v="South"/>
    <n v="249"/>
    <n v="1922.67"/>
    <n v="343"/>
    <n v="535"/>
    <n v="15.153275815049518"/>
    <n v="23.635575979741958"/>
    <n v="0.47288226731730931"/>
    <n v="0.73758604377481185"/>
    <s v=""/>
  </r>
  <r>
    <n v="4"/>
    <n v="37"/>
    <n v="437"/>
    <x v="15"/>
    <n v="480"/>
    <n v="0.25"/>
    <n v="1300"/>
    <x v="1"/>
    <s v="crf-a100"/>
    <s v="1966 Mechanical Details M5"/>
    <n v="40"/>
    <s v="South"/>
    <n v="249"/>
    <n v="1922.67"/>
    <n v="440"/>
    <n v="580"/>
    <n v="19.438604544086846"/>
    <n v="25.623615080841748"/>
    <n v="0.6066128210484435"/>
    <n v="0.79962599138203894"/>
    <s v=""/>
  </r>
  <r>
    <n v="4"/>
    <n v="38"/>
    <n v="438"/>
    <x v="16"/>
    <n v="480"/>
    <n v="0.25"/>
    <n v="1300"/>
    <x v="1"/>
    <s v="crf-a100"/>
    <s v="1966 Mechanical Details M5"/>
    <n v="40"/>
    <s v="South"/>
    <n v="249"/>
    <n v="1922.67"/>
    <n v="270"/>
    <n v="400"/>
    <n v="11.928234606598746"/>
    <n v="17.671458676442587"/>
    <n v="0.37223968564336302"/>
    <n v="0.55146620095313037"/>
    <s v=""/>
  </r>
  <r>
    <n v="4"/>
    <n v="39"/>
    <n v="439"/>
    <x v="17"/>
    <n v="480"/>
    <n v="0.25"/>
    <n v="1300"/>
    <x v="1"/>
    <s v="crf-a100"/>
    <s v="1966 Mechanical Details M5"/>
    <n v="40"/>
    <s v="South"/>
    <n v="249"/>
    <n v="1922.67"/>
    <n v="362"/>
    <n v="527"/>
    <n v="15.99267010218054"/>
    <n v="23.282146806213106"/>
    <n v="0.49907691186258296"/>
    <n v="0.7265567197557492"/>
    <s v=""/>
  </r>
  <r>
    <n v="4"/>
    <n v="40"/>
    <n v="440"/>
    <x v="18"/>
    <n v="480"/>
    <n v="0.25"/>
    <n v="1300"/>
    <x v="1"/>
    <s v="crf-a100"/>
    <s v="1966 Mechanical Details M5"/>
    <n v="40"/>
    <s v="South"/>
    <n v="249"/>
    <n v="1922.67"/>
    <n v="300"/>
    <n v="476"/>
    <n v="13.253594007331939"/>
    <n v="21.029035824966677"/>
    <n v="0.41359965071484772"/>
    <n v="0.65624477913422508"/>
    <s v=""/>
  </r>
  <r>
    <n v="4"/>
    <n v="41"/>
    <n v="441"/>
    <x v="17"/>
    <n v="480"/>
    <n v="0.25"/>
    <n v="1300"/>
    <x v="1"/>
    <s v="crf-a100"/>
    <s v="1966 Mechanical Details M5"/>
    <n v="40"/>
    <s v="South"/>
    <n v="249"/>
    <n v="1922.67"/>
    <n v="500"/>
    <n v="638"/>
    <n v="22.089323345553233"/>
    <n v="28.185976588925925"/>
    <n v="0.68933275119141291"/>
    <n v="0.87958859052024285"/>
    <s v=""/>
  </r>
  <r>
    <n v="4"/>
    <n v="42"/>
    <n v="442"/>
    <x v="18"/>
    <n v="480"/>
    <n v="0.25"/>
    <n v="1300"/>
    <x v="1"/>
    <s v="crf-a100"/>
    <s v="1966 Mechanical Details M5"/>
    <n v="40"/>
    <s v="South"/>
    <n v="249"/>
    <n v="1922.67"/>
    <n v="96"/>
    <n v="350"/>
    <n v="4.2411500823462207"/>
    <n v="15.462526341887264"/>
    <n v="0.13235188822875127"/>
    <n v="0.4825329258339891"/>
    <s v=""/>
  </r>
  <r>
    <n v="4"/>
    <n v="43"/>
    <n v="443"/>
    <x v="19"/>
    <n v="240"/>
    <n v="0.25"/>
    <n v="600"/>
    <x v="3"/>
    <s v="bca-1225"/>
    <s v="1966 Mechanical Details M5"/>
    <n v="10"/>
    <s v="South"/>
    <n v="171"/>
    <n v="1311.93"/>
    <n v="157"/>
    <n v="397"/>
    <n v="6.936047530503715"/>
    <n v="17.538922736369265"/>
    <n v="0.31721422014148842"/>
    <n v="0.80212767768261706"/>
    <s v=""/>
  </r>
  <r>
    <n v="4"/>
    <n v="44"/>
    <n v="444"/>
    <x v="20"/>
    <n v="960"/>
    <n v="0.5"/>
    <n v="1100"/>
    <x v="3"/>
    <s v="bca-1225"/>
    <s v="1966 Mechanical Details M5"/>
    <n v="160"/>
    <s v="South"/>
    <n v="307"/>
    <n v="2376.81"/>
    <n v="80"/>
    <n v="300"/>
    <n v="3.5342917352885173"/>
    <n v="13.253594007331939"/>
    <n v="8.9219375598937667E-2"/>
    <n v="0.33457265849601625"/>
    <s v=""/>
  </r>
  <r>
    <n v="4"/>
    <n v="45"/>
    <n v="445"/>
    <x v="19"/>
    <n v="240"/>
    <n v="0.25"/>
    <n v="600"/>
    <x v="3"/>
    <s v="bca-1225"/>
    <s v="1966 Mechanical Details M5"/>
    <n v="10"/>
    <s v="South"/>
    <n v="170"/>
    <n v="1304.1000000000001"/>
    <n v="90"/>
    <n v="340"/>
    <n v="3.9760782021995817"/>
    <n v="15.020739874976199"/>
    <n v="0.18293435482859818"/>
    <n v="0.69108534046359316"/>
    <s v=""/>
  </r>
  <r>
    <n v="4"/>
    <n v="46"/>
    <n v="446"/>
    <x v="19"/>
    <n v="240"/>
    <n v="0.25"/>
    <n v="600"/>
    <x v="3"/>
    <s v="bca-1225"/>
    <s v="1966 Mechanical Details M5"/>
    <n v="10"/>
    <s v="South"/>
    <n v="328"/>
    <n v="2523.2400000000002"/>
    <n v="295"/>
    <n v="434"/>
    <n v="13.032700773876407"/>
    <n v="19.173532663940207"/>
    <n v="0.30990395144044336"/>
    <n v="0.4559264912717032"/>
    <s v=""/>
  </r>
  <r>
    <n v="4"/>
    <n v="47"/>
    <n v="447"/>
    <x v="19"/>
    <n v="240"/>
    <n v="0.25"/>
    <n v="600"/>
    <x v="3"/>
    <s v="bca-1225"/>
    <s v="1966 Mechanical Details M5"/>
    <n v="10"/>
    <s v="South"/>
    <n v="170"/>
    <n v="1304.1000000000001"/>
    <n v="154"/>
    <n v="260"/>
    <n v="6.8035115904303956"/>
    <n v="11.486448139687681"/>
    <n v="0.31302100715115688"/>
    <n v="0.52847702506039473"/>
    <s v=""/>
  </r>
  <r>
    <n v="5"/>
    <n v="2"/>
    <n v="502"/>
    <x v="8"/>
    <n v="240"/>
    <n v="0.25"/>
    <n v="975"/>
    <x v="0"/>
    <s v="crf-a100"/>
    <s v="1966 Mechanical Details M5"/>
    <n v="40"/>
    <s v="North"/>
    <n v="176"/>
    <n v="1351.0800000000002"/>
    <n v="360"/>
    <n v="470"/>
    <n v="15.904312808798327"/>
    <n v="20.763963944820038"/>
    <n v="0.70629331240777715"/>
    <n v="0.92210515786570901"/>
    <s v=""/>
  </r>
  <r>
    <n v="5"/>
    <n v="3"/>
    <n v="503"/>
    <x v="21"/>
    <n v="150"/>
    <n v="0.25"/>
    <n v="1550"/>
    <x v="4"/>
    <s v="crf-a67"/>
    <s v="1966 Mechanical Details M5"/>
    <n v="37.5"/>
    <s v="North"/>
    <n v="238"/>
    <n v="1863.5400000000002"/>
    <n v="880"/>
    <n v="1080"/>
    <n v="38.877209088173693"/>
    <n v="47.712938426394985"/>
    <n v="1.2517212108623488"/>
    <n v="1.5362033042401551"/>
    <s v="original"/>
  </r>
  <r>
    <n v="5"/>
    <n v="3"/>
    <n v="503"/>
    <x v="21"/>
    <n v="150"/>
    <n v="0.25"/>
    <n v="1550"/>
    <x v="4"/>
    <s v="crf-a67"/>
    <s v="1966 Mechanical Details M5"/>
    <n v="37.5"/>
    <s v="North"/>
    <n v="238"/>
    <n v="1863.5400000000002"/>
    <n v="881"/>
    <n v="802"/>
    <n v="38.921387734864794"/>
    <n v="35.431274646267383"/>
    <n v="1.2531436213292377"/>
    <n v="1.1407731944450039"/>
    <s v="check"/>
  </r>
  <r>
    <n v="5"/>
    <n v="4"/>
    <n v="504"/>
    <x v="0"/>
    <n v="240"/>
    <n v="0.25"/>
    <n v="975"/>
    <x v="0"/>
    <s v="crf-a100"/>
    <s v="1966 Mechanical Details M5"/>
    <n v="30"/>
    <s v="North"/>
    <n v="175"/>
    <n v="1343.2500000000002"/>
    <n v="268"/>
    <n v="402"/>
    <n v="11.839877313216533"/>
    <n v="17.7598159698248"/>
    <n v="0.52886107485054301"/>
    <n v="0.79329161227581457"/>
    <s v=""/>
  </r>
  <r>
    <n v="5"/>
    <n v="5"/>
    <n v="505"/>
    <x v="1"/>
    <n v="560"/>
    <n v="0.25"/>
    <n v="1475"/>
    <x v="1"/>
    <s v="crf-a100"/>
    <s v="1966 Mechanical Details M5"/>
    <n v="40"/>
    <s v="North"/>
    <n v="249"/>
    <n v="1922.67"/>
    <n v="469"/>
    <n v="575"/>
    <n v="20.719785298128933"/>
    <n v="25.402721847386218"/>
    <n v="0.64659412061754529"/>
    <n v="0.79273266387012487"/>
    <s v=""/>
  </r>
  <r>
    <n v="5"/>
    <n v="6"/>
    <n v="506"/>
    <x v="2"/>
    <n v="480"/>
    <n v="0.25"/>
    <n v="1300"/>
    <x v="1"/>
    <s v="crf-a100"/>
    <s v="1966 Mechanical Details M5"/>
    <n v="36.92307692307692"/>
    <s v="North"/>
    <n v="249"/>
    <n v="1922.67"/>
    <n v="567"/>
    <n v="623"/>
    <n v="25.049292673857366"/>
    <n v="27.523296888559329"/>
    <n v="0.78170333985106222"/>
    <n v="0.85890860798450053"/>
    <s v=""/>
  </r>
  <r>
    <n v="5"/>
    <n v="7"/>
    <n v="507"/>
    <x v="1"/>
    <n v="560"/>
    <n v="0.25"/>
    <n v="1475"/>
    <x v="1"/>
    <s v="crf-a100"/>
    <s v="1966 Mechanical Details M5"/>
    <n v="40"/>
    <s v="North"/>
    <n v="249"/>
    <n v="1922.67"/>
    <n v="445"/>
    <n v="575"/>
    <n v="19.659497777542377"/>
    <n v="25.402721847386218"/>
    <n v="0.61350614856035757"/>
    <n v="0.79273266387012487"/>
    <s v=""/>
  </r>
  <r>
    <n v="5"/>
    <n v="8"/>
    <n v="508"/>
    <x v="2"/>
    <n v="480"/>
    <n v="0.25"/>
    <n v="1300"/>
    <x v="1"/>
    <s v="crf-a100"/>
    <s v="1966 Mechanical Details M5"/>
    <n v="36.92307692307692"/>
    <s v="North"/>
    <n v="249"/>
    <n v="1922.67"/>
    <n v="495"/>
    <n v="599"/>
    <n v="21.868430112097702"/>
    <n v="26.463009367972774"/>
    <n v="0.68243942367949884"/>
    <n v="0.82582063592731281"/>
    <s v=""/>
  </r>
  <r>
    <n v="5"/>
    <n v="9"/>
    <n v="509"/>
    <x v="3"/>
    <n v="560"/>
    <n v="0.25"/>
    <n v="1475"/>
    <x v="1"/>
    <s v="crf-a100"/>
    <s v="1966 Mechanical Details M5"/>
    <n v="40"/>
    <s v="North"/>
    <n v="249"/>
    <n v="1922.67"/>
    <n v="500"/>
    <n v="663"/>
    <n v="22.089323345553233"/>
    <n v="29.290442756203586"/>
    <n v="0.68933275119141291"/>
    <n v="0.91405522807981354"/>
    <s v=""/>
  </r>
  <r>
    <n v="5"/>
    <n v="10"/>
    <n v="510"/>
    <x v="4"/>
    <n v="560"/>
    <n v="0.25"/>
    <n v="1475"/>
    <x v="1"/>
    <s v="crf-a100"/>
    <s v="1966 Mechanical Details M5"/>
    <n v="40"/>
    <s v="North"/>
    <n v="249"/>
    <n v="1922.67"/>
    <n v="391"/>
    <n v="455"/>
    <n v="17.273850856222627"/>
    <n v="20.101284244453442"/>
    <n v="0.53905821143168486"/>
    <n v="0.62729280358418582"/>
    <s v=""/>
  </r>
  <r>
    <n v="5"/>
    <n v="11"/>
    <n v="511"/>
    <x v="3"/>
    <n v="560"/>
    <n v="0.25"/>
    <n v="1475"/>
    <x v="1"/>
    <s v="crf-a100"/>
    <s v="1966 Mechanical Details M5"/>
    <n v="40"/>
    <s v="North"/>
    <n v="249"/>
    <n v="1922.67"/>
    <n v="543"/>
    <n v="670"/>
    <n v="23.98900515327081"/>
    <n v="29.599693283041333"/>
    <n v="0.7486153677938745"/>
    <n v="0.92370588659649333"/>
    <s v=""/>
  </r>
  <r>
    <n v="5"/>
    <n v="12"/>
    <n v="512"/>
    <x v="4"/>
    <n v="560"/>
    <n v="0.25"/>
    <n v="1475"/>
    <x v="1"/>
    <s v="crf-a100"/>
    <s v="1966 Mechanical Details M5"/>
    <n v="40"/>
    <s v="North"/>
    <n v="249"/>
    <n v="1922.67"/>
    <n v="410"/>
    <n v="480"/>
    <n v="18.113245143353652"/>
    <n v="21.205750411731103"/>
    <n v="0.56525285597695862"/>
    <n v="0.6617594411437564"/>
    <s v=""/>
  </r>
  <r>
    <n v="5"/>
    <n v="13"/>
    <n v="513"/>
    <x v="5"/>
    <n v="560"/>
    <n v="0.25"/>
    <n v="1475"/>
    <x v="1"/>
    <s v="crf-a100"/>
    <s v="1966 Mechanical Details M5"/>
    <n v="40"/>
    <s v="North"/>
    <n v="249"/>
    <n v="1922.67"/>
    <n v="355"/>
    <n v="530"/>
    <n v="15.683419575342795"/>
    <n v="23.414682746286427"/>
    <n v="0.48942625334590317"/>
    <n v="0.73069271626289778"/>
    <s v=""/>
  </r>
  <r>
    <n v="5"/>
    <n v="14"/>
    <n v="514"/>
    <x v="6"/>
    <n v="560"/>
    <n v="0.25"/>
    <n v="1475"/>
    <x v="1"/>
    <s v="crf-a100"/>
    <s v="1966 Mechanical Details M5"/>
    <n v="40"/>
    <s v="North"/>
    <n v="249"/>
    <n v="1922.67"/>
    <n v="361"/>
    <n v="428"/>
    <n v="15.948491455489433"/>
    <n v="18.908460783793569"/>
    <n v="0.4976982463602001"/>
    <n v="0.59006883501984952"/>
    <s v=""/>
  </r>
  <r>
    <n v="5"/>
    <n v="15"/>
    <n v="515"/>
    <x v="5"/>
    <n v="560"/>
    <n v="0.25"/>
    <n v="1475"/>
    <x v="1"/>
    <s v="crf-a100"/>
    <s v="1966 Mechanical Details M5"/>
    <n v="40"/>
    <s v="North"/>
    <n v="249"/>
    <n v="1922.67"/>
    <n v="500"/>
    <n v="701"/>
    <n v="22.089323345553233"/>
    <n v="30.969231330465632"/>
    <n v="0.68933275119141291"/>
    <n v="0.96644451717036095"/>
    <s v=""/>
  </r>
  <r>
    <n v="5"/>
    <n v="16"/>
    <n v="516"/>
    <x v="6"/>
    <n v="560"/>
    <n v="0.25"/>
    <n v="1475"/>
    <x v="1"/>
    <s v="crf-a100"/>
    <s v="1966 Mechanical Details M5"/>
    <n v="40"/>
    <s v="North"/>
    <n v="299"/>
    <n v="2314.1699999999996"/>
    <n v="320"/>
    <n v="360"/>
    <n v="14.137166941154069"/>
    <n v="15.904312808798327"/>
    <n v="0.36653746979229884"/>
    <n v="0.41235465351633621"/>
    <s v=""/>
  </r>
  <r>
    <n v="5"/>
    <n v="17"/>
    <n v="517"/>
    <x v="7"/>
    <n v="560"/>
    <n v="0.25"/>
    <n v="1475"/>
    <x v="1"/>
    <s v="crf-a100"/>
    <s v="1966 Mechanical Details M5"/>
    <n v="40"/>
    <s v="North"/>
    <n v="249"/>
    <n v="1922.67"/>
    <n v="391"/>
    <n v="480"/>
    <n v="17.273850856222627"/>
    <n v="21.205750411731103"/>
    <n v="0.53905821143168486"/>
    <n v="0.6617594411437564"/>
    <s v=""/>
  </r>
  <r>
    <n v="5"/>
    <n v="19"/>
    <n v="519"/>
    <x v="7"/>
    <n v="560"/>
    <n v="0.25"/>
    <n v="1475"/>
    <x v="1"/>
    <s v="crf-a100"/>
    <s v="1966 Mechanical Details M5"/>
    <n v="40"/>
    <s v="North"/>
    <n v="346"/>
    <n v="2685.1800000000003"/>
    <n v="338"/>
    <n v="500"/>
    <n v="14.932382581593986"/>
    <n v="22.089323345553233"/>
    <n v="0.33366215855013037"/>
    <n v="0.49358307477829932"/>
    <s v=""/>
  </r>
  <r>
    <n v="5"/>
    <n v="21"/>
    <n v="521"/>
    <x v="9"/>
    <n v="240"/>
    <n v="0.5"/>
    <n v="1000"/>
    <x v="2"/>
    <s v="csp-a410"/>
    <s v="2010 M2.3"/>
    <n v="20"/>
    <s v="North"/>
    <n v="301"/>
    <n v="2329.83"/>
    <n v="140"/>
    <n v="248"/>
    <n v="6.1850105367549055"/>
    <n v="10.956304379394403"/>
    <n v="0.15928227905267525"/>
    <n v="0.28215718003616758"/>
    <s v=""/>
  </r>
  <r>
    <n v="5"/>
    <n v="23"/>
    <n v="523"/>
    <x v="9"/>
    <n v="240"/>
    <n v="0.5"/>
    <n v="1000"/>
    <x v="2"/>
    <s v="csp-a410"/>
    <s v="2010 M2.3"/>
    <n v="20"/>
    <s v="North"/>
    <n v="342"/>
    <n v="2650.8599999999997"/>
    <n v="134"/>
    <n v="328"/>
    <n v="5.9199386566082666"/>
    <n v="14.490596114682921"/>
    <n v="0.13399286246595296"/>
    <n v="0.32798252902113856"/>
    <s v=""/>
  </r>
  <r>
    <n v="5"/>
    <n v="25"/>
    <n v="525"/>
    <x v="10"/>
    <n v="480"/>
    <n v="0.5"/>
    <n v="1080"/>
    <x v="2"/>
    <s v="csp-a710"/>
    <s v="2010 M2.3"/>
    <n v="80"/>
    <s v="North"/>
    <n v="158"/>
    <n v="1210.1400000000001"/>
    <n v="432"/>
    <n v="695"/>
    <n v="19.085175370557995"/>
    <n v="30.704159450318993"/>
    <n v="0.94626284746680522"/>
    <n v="1.5223441643273832"/>
    <s v="original"/>
  </r>
  <r>
    <n v="5"/>
    <n v="25"/>
    <n v="525"/>
    <x v="10"/>
    <n v="480"/>
    <n v="0.5"/>
    <n v="1080"/>
    <x v="2"/>
    <s v="csp-a710"/>
    <s v="2010 M2.3"/>
    <n v="80"/>
    <s v="North"/>
    <n v="158"/>
    <n v="1210.1400000000001"/>
    <n v="491"/>
    <n v="567"/>
    <n v="21.691715525333276"/>
    <n v="25.049292673857366"/>
    <n v="1.0754978196902809"/>
    <n v="1.2419699873001815"/>
    <s v="check"/>
  </r>
  <r>
    <n v="5"/>
    <n v="27"/>
    <n v="527"/>
    <x v="11"/>
    <n v="480"/>
    <n v="0.25"/>
    <n v="1300"/>
    <x v="1"/>
    <s v="crf-a100"/>
    <s v="1966 Mechanical Details M5"/>
    <n v="40"/>
    <s v="North"/>
    <n v="499"/>
    <n v="3885.17"/>
    <n v="319"/>
    <n v="334"/>
    <n v="14.092988294462963"/>
    <n v="14.75566799482956"/>
    <n v="0.21764280524861915"/>
    <n v="0.2278767929562345"/>
    <m/>
  </r>
  <r>
    <n v="5"/>
    <n v="29"/>
    <n v="529"/>
    <x v="11"/>
    <n v="480"/>
    <n v="0.25"/>
    <n v="1300"/>
    <x v="1"/>
    <s v="crf-a100"/>
    <s v="1966 Mechanical Details M5"/>
    <n v="40"/>
    <s v="North"/>
    <n v="299"/>
    <n v="2319.17"/>
    <n v="300"/>
    <n v="370"/>
    <n v="13.253594007331939"/>
    <n v="16.346099275709392"/>
    <n v="0.3428880334084678"/>
    <n v="0.42289524120377703"/>
    <s v=""/>
  </r>
  <r>
    <n v="5"/>
    <n v="30"/>
    <n v="530"/>
    <x v="12"/>
    <n v="240"/>
    <n v="0.25"/>
    <n v="975"/>
    <x v="0"/>
    <s v="crf-a100"/>
    <s v="1966 Mechanical Details M5"/>
    <n v="40"/>
    <s v="South"/>
    <n v="179"/>
    <n v="1366.5700000000002"/>
    <m/>
    <m/>
    <n v="0"/>
    <n v="0"/>
    <n v="0"/>
    <n v="0"/>
    <s v="Not collected"/>
  </r>
  <r>
    <n v="5"/>
    <n v="31"/>
    <n v="531"/>
    <x v="13"/>
    <n v="480"/>
    <n v="0.25"/>
    <n v="1300"/>
    <x v="1"/>
    <s v="crf-a100"/>
    <s v="1966 Mechanical Details M5"/>
    <n v="40"/>
    <s v="South"/>
    <n v="253"/>
    <n v="1953.99"/>
    <n v="432"/>
    <n v="555"/>
    <n v="19.085175370557995"/>
    <n v="24.519148913564088"/>
    <n v="0.58603704329780593"/>
    <n v="0.75289481257009772"/>
    <s v=""/>
  </r>
  <r>
    <n v="5"/>
    <n v="32"/>
    <n v="532"/>
    <x v="14"/>
    <n v="480"/>
    <n v="0.25"/>
    <n v="1300"/>
    <x v="1"/>
    <s v="crf-a100"/>
    <s v="1966 Mechanical Details M5"/>
    <n v="40"/>
    <s v="South"/>
    <n v="249"/>
    <n v="1922.67"/>
    <n v="567"/>
    <n v="760"/>
    <n v="25.049292673857366"/>
    <n v="33.575771485240914"/>
    <n v="0.78170333985106222"/>
    <n v="1.0477857818109477"/>
    <m/>
  </r>
  <r>
    <n v="5"/>
    <n v="33"/>
    <n v="533"/>
    <x v="13"/>
    <n v="480"/>
    <n v="0.25"/>
    <n v="1300"/>
    <x v="1"/>
    <s v="crf-a100"/>
    <s v="1966 Mechanical Details M5"/>
    <n v="40"/>
    <s v="South"/>
    <n v="249"/>
    <n v="1922.67"/>
    <n v="280"/>
    <n v="354"/>
    <n v="12.370021073509811"/>
    <n v="15.639240928651688"/>
    <n v="0.38602634066719127"/>
    <n v="0.48804758784352031"/>
    <s v=""/>
  </r>
  <r>
    <n v="5"/>
    <n v="34"/>
    <n v="534"/>
    <x v="14"/>
    <n v="480"/>
    <n v="0.25"/>
    <n v="1300"/>
    <x v="1"/>
    <s v="crf-a100"/>
    <s v="1966 Mechanical Details M5"/>
    <n v="40"/>
    <s v="South"/>
    <n v="249"/>
    <n v="1922.67"/>
    <n v="340"/>
    <n v="550"/>
    <n v="15.020739874976199"/>
    <n v="24.298255680108557"/>
    <n v="0.46874627081016085"/>
    <n v="0.75826602631055418"/>
    <s v=""/>
  </r>
  <r>
    <n v="5"/>
    <n v="35"/>
    <n v="535"/>
    <x v="15"/>
    <n v="480"/>
    <n v="0.25"/>
    <n v="1300"/>
    <x v="1"/>
    <s v="crf-a100"/>
    <s v="1966 Mechanical Details M5"/>
    <n v="40"/>
    <s v="South"/>
    <n v="249"/>
    <n v="1922.67"/>
    <n v="470"/>
    <n v="590"/>
    <n v="20.763963944820038"/>
    <n v="26.065401547752813"/>
    <n v="0.64797278611992815"/>
    <n v="0.8134126464058673"/>
    <s v=""/>
  </r>
  <r>
    <n v="5"/>
    <n v="36"/>
    <n v="536"/>
    <x v="16"/>
    <n v="480"/>
    <n v="0.25"/>
    <n v="1300"/>
    <x v="1"/>
    <s v="crf-a100"/>
    <s v="1966 Mechanical Details M5"/>
    <n v="40"/>
    <s v="South"/>
    <n v="249"/>
    <n v="1922.67"/>
    <n v="400"/>
    <n v="410"/>
    <n v="17.671458676442587"/>
    <n v="18.113245143353652"/>
    <n v="0.55146620095313037"/>
    <n v="0.56525285597695862"/>
    <s v=""/>
  </r>
  <r>
    <n v="5"/>
    <n v="37"/>
    <n v="537"/>
    <x v="15"/>
    <n v="480"/>
    <n v="0.25"/>
    <n v="1300"/>
    <x v="1"/>
    <s v="crf-a100"/>
    <s v="1966 Mechanical Details M5"/>
    <n v="40"/>
    <s v="South"/>
    <n v="249"/>
    <n v="1922.67"/>
    <n v="580"/>
    <n v="640"/>
    <n v="25.623615080841748"/>
    <n v="28.274333882308138"/>
    <n v="0.79962599138203894"/>
    <n v="0.88234592152500857"/>
    <s v=""/>
  </r>
  <r>
    <n v="5"/>
    <n v="38"/>
    <n v="538"/>
    <x v="16"/>
    <n v="480"/>
    <n v="0.25"/>
    <n v="1300"/>
    <x v="1"/>
    <s v="crf-a100"/>
    <s v="1966 Mechanical Details M5"/>
    <n v="40"/>
    <s v="South"/>
    <n v="249"/>
    <n v="1922.67"/>
    <n v="380"/>
    <n v="660"/>
    <n v="16.787885742620457"/>
    <n v="29.157906816130268"/>
    <n v="0.52389289090547386"/>
    <n v="0.90991923157266508"/>
    <m/>
  </r>
  <r>
    <n v="5"/>
    <n v="39"/>
    <n v="539"/>
    <x v="17"/>
    <n v="480"/>
    <n v="0.25"/>
    <n v="1300"/>
    <x v="1"/>
    <s v="crf-a100"/>
    <s v="1966 Mechanical Details M5"/>
    <n v="40"/>
    <s v="South"/>
    <n v="249"/>
    <n v="1922.67"/>
    <n v="555"/>
    <n v="570"/>
    <n v="24.519148913564088"/>
    <n v="25.181828613930687"/>
    <n v="0.76515935382246836"/>
    <n v="0.78583933635821079"/>
    <m/>
  </r>
  <r>
    <n v="5"/>
    <n v="40"/>
    <n v="540"/>
    <x v="18"/>
    <n v="480"/>
    <n v="0.25"/>
    <n v="1300"/>
    <x v="1"/>
    <s v="crf-a100"/>
    <s v="1966 Mechanical Details M5"/>
    <n v="40"/>
    <s v="South"/>
    <n v="249"/>
    <n v="1922.67"/>
    <n v="582"/>
    <n v="532"/>
    <n v="25.711972374223961"/>
    <n v="23.50304003966864"/>
    <n v="0.80238332238680465"/>
    <n v="0.73345004726766339"/>
    <s v="original"/>
  </r>
  <r>
    <n v="5"/>
    <n v="40"/>
    <n v="540"/>
    <x v="18"/>
    <n v="480"/>
    <n v="0.25"/>
    <n v="1300"/>
    <x v="1"/>
    <s v="crf-a100"/>
    <s v="1966 Mechanical Details M5"/>
    <n v="40"/>
    <s v="South"/>
    <n v="249"/>
    <n v="1922.67"/>
    <n v="493"/>
    <n v="572"/>
    <n v="21.780072818715489"/>
    <n v="25.2701859073129"/>
    <n v="0.67968209267473323"/>
    <n v="0.7885966673629764"/>
    <s v="check"/>
  </r>
  <r>
    <n v="5"/>
    <n v="41"/>
    <n v="541"/>
    <x v="17"/>
    <n v="480"/>
    <n v="0.25"/>
    <n v="1300"/>
    <x v="1"/>
    <s v="crf-a100"/>
    <s v="1966 Mechanical Details M5"/>
    <n v="40"/>
    <s v="South"/>
    <n v="249"/>
    <n v="1922.67"/>
    <n v="467"/>
    <n v="650"/>
    <n v="20.63142800474672"/>
    <n v="28.716120349219203"/>
    <n v="0.64383678961277968"/>
    <n v="0.89613257654883682"/>
    <m/>
  </r>
  <r>
    <n v="5"/>
    <n v="42"/>
    <n v="542"/>
    <x v="18"/>
    <n v="480"/>
    <n v="0.25"/>
    <n v="1300"/>
    <x v="1"/>
    <s v="crf-a100"/>
    <s v="1966 Mechanical Details M5"/>
    <n v="40"/>
    <s v="South"/>
    <n v="249"/>
    <n v="1922.67"/>
    <n v="200"/>
    <n v="355"/>
    <n v="8.8357293382212934"/>
    <n v="15.683419575342795"/>
    <n v="0.27573310047656518"/>
    <n v="0.48942625334590317"/>
    <m/>
  </r>
  <r>
    <n v="5"/>
    <n v="43"/>
    <n v="543"/>
    <x v="19"/>
    <n v="240"/>
    <n v="0.25"/>
    <n v="600"/>
    <x v="3"/>
    <s v="bca-1225"/>
    <s v="1966 Mechanical Details M5"/>
    <n v="10"/>
    <s v="South"/>
    <n v="171"/>
    <n v="1311.93"/>
    <n v="128"/>
    <n v="300"/>
    <n v="5.6548667764616276"/>
    <n v="13.253594007331939"/>
    <n v="0.25862051068860198"/>
    <n v="0.60614182192641097"/>
    <s v="original"/>
  </r>
  <r>
    <n v="5"/>
    <n v="43"/>
    <n v="543"/>
    <x v="19"/>
    <n v="240"/>
    <n v="0.25"/>
    <n v="600"/>
    <x v="3"/>
    <s v="bca-1225"/>
    <s v="1966 Mechanical Details M5"/>
    <n v="10"/>
    <s v="South"/>
    <n v="171"/>
    <n v="1311.93"/>
    <n v="249"/>
    <n v="294"/>
    <n v="11.00048302608551"/>
    <n v="12.9885221271853"/>
    <n v="0.50309771219892108"/>
    <n v="0.59401898548788279"/>
    <s v="check"/>
  </r>
  <r>
    <n v="5"/>
    <n v="44"/>
    <n v="544"/>
    <x v="20"/>
    <n v="960"/>
    <n v="0.5"/>
    <n v="1100"/>
    <x v="3"/>
    <s v="bca-1225"/>
    <s v="1966 Mechanical Details M5"/>
    <n v="160"/>
    <s v="South"/>
    <n v="307"/>
    <n v="2376.81"/>
    <n v="270"/>
    <n v="500"/>
    <n v="11.928234606598746"/>
    <n v="22.089323345553233"/>
    <n v="0.30111539264641463"/>
    <n v="0.55762109749336042"/>
    <m/>
  </r>
  <r>
    <n v="5"/>
    <n v="45"/>
    <n v="545"/>
    <x v="19"/>
    <n v="240"/>
    <n v="0.25"/>
    <n v="600"/>
    <x v="3"/>
    <s v="bca-1225"/>
    <s v="1966 Mechanical Details M5"/>
    <n v="10"/>
    <s v="South"/>
    <n v="170"/>
    <n v="1304.1000000000001"/>
    <n v="105"/>
    <n v="380"/>
    <n v="4.6387579025661791"/>
    <n v="16.787885742620457"/>
    <n v="0.21342341396669787"/>
    <n v="0.77238949816519231"/>
    <s v="original"/>
  </r>
  <r>
    <n v="5"/>
    <n v="45"/>
    <n v="545"/>
    <x v="19"/>
    <n v="240"/>
    <n v="0.25"/>
    <n v="600"/>
    <x v="3"/>
    <s v="bca-1225"/>
    <s v="1966 Mechanical Details M5"/>
    <n v="10"/>
    <s v="South"/>
    <n v="170"/>
    <n v="1304.1000000000001"/>
    <n v="246"/>
    <n v="306"/>
    <n v="10.86794708601219"/>
    <n v="13.518665887478578"/>
    <n v="0.50002056986483501"/>
    <n v="0.62197680641723374"/>
    <s v="check"/>
  </r>
  <r>
    <n v="5"/>
    <n v="46"/>
    <n v="546"/>
    <x v="19"/>
    <n v="240"/>
    <n v="0.25"/>
    <n v="600"/>
    <x v="3"/>
    <s v="bca-1225"/>
    <s v="1966 Mechanical Details M5"/>
    <n v="10"/>
    <s v="South"/>
    <n v="328"/>
    <n v="2523.2400000000002"/>
    <n v="435"/>
    <n v="586"/>
    <n v="19.217711310631312"/>
    <n v="25.888686960988387"/>
    <n v="0.45697701314099276"/>
    <n v="0.61560581540372816"/>
    <m/>
  </r>
  <r>
    <n v="5"/>
    <n v="47"/>
    <n v="547"/>
    <x v="19"/>
    <n v="240"/>
    <n v="0.25"/>
    <n v="600"/>
    <x v="3"/>
    <s v="bca-1225"/>
    <s v="1966 Mechanical Details M5"/>
    <n v="10"/>
    <s v="South"/>
    <n v="170"/>
    <n v="1304.1000000000001"/>
    <n v="182"/>
    <n v="300"/>
    <n v="8.0405136977813765"/>
    <n v="13.253594007331939"/>
    <n v="0.36993391754227628"/>
    <n v="0.60978118276199389"/>
    <s v="original"/>
  </r>
  <r>
    <n v="5"/>
    <n v="47"/>
    <n v="547"/>
    <x v="19"/>
    <n v="240"/>
    <n v="0.25"/>
    <n v="600"/>
    <x v="3"/>
    <s v="bca-1225"/>
    <s v="1966 Mechanical Details M5"/>
    <n v="10"/>
    <s v="South"/>
    <n v="170"/>
    <n v="1304.1000000000001"/>
    <n v="293"/>
    <n v="357"/>
    <n v="12.944343480494194"/>
    <n v="15.771776868725008"/>
    <n v="0.59555295516421403"/>
    <n v="0.72563960748677281"/>
    <s v="check"/>
  </r>
  <r>
    <n v="6"/>
    <n v="2"/>
    <n v="602"/>
    <x v="8"/>
    <n v="240"/>
    <n v="0.25"/>
    <n v="975"/>
    <x v="0"/>
    <s v="crf-a100"/>
    <s v="1966 Mechanical Details M5"/>
    <n v="40"/>
    <s v="North"/>
    <n v="176"/>
    <n v="1351.0800000000002"/>
    <n v="677"/>
    <n v="773"/>
    <n v="29.908943809879077"/>
    <n v="34.1500938922253"/>
    <n v="1.3282238125001808"/>
    <n v="1.5165686958089215"/>
    <s v=""/>
  </r>
  <r>
    <n v="6"/>
    <n v="3"/>
    <n v="603"/>
    <x v="21"/>
    <n v="150"/>
    <n v="0.25"/>
    <n v="1550"/>
    <x v="4"/>
    <s v="crf-a67"/>
    <s v="1966 Mechanical Details M5"/>
    <n v="37.5"/>
    <s v="North"/>
    <n v="238"/>
    <n v="1863.5400000000002"/>
    <n v="830"/>
    <n v="944"/>
    <n v="36.668276753618365"/>
    <n v="41.704642476404501"/>
    <n v="1.1806006875178969"/>
    <n v="1.3427554807432467"/>
    <s v=""/>
  </r>
  <r>
    <n v="6"/>
    <n v="4"/>
    <n v="604"/>
    <x v="0"/>
    <n v="240"/>
    <n v="0.25"/>
    <n v="975"/>
    <x v="0"/>
    <s v="crf-a100"/>
    <s v="1966 Mechanical Details M5"/>
    <n v="30"/>
    <s v="North"/>
    <n v="175"/>
    <n v="1343.2500000000002"/>
    <n v="525"/>
    <n v="570"/>
    <n v="23.193789512830893"/>
    <n v="25.181828613930687"/>
    <n v="1.0360151652855785"/>
    <n v="1.1248164651671997"/>
    <s v=""/>
  </r>
  <r>
    <n v="6"/>
    <n v="5"/>
    <n v="605"/>
    <x v="1"/>
    <n v="560"/>
    <n v="0.25"/>
    <n v="1475"/>
    <x v="1"/>
    <s v="crf-a100"/>
    <s v="1966 Mechanical Details M5"/>
    <n v="40"/>
    <s v="North"/>
    <n v="249"/>
    <n v="1922.67"/>
    <n v="580"/>
    <n v="591"/>
    <n v="25.623615080841748"/>
    <n v="26.109580194443922"/>
    <n v="0.79962599138203894"/>
    <n v="0.81479131190825005"/>
    <s v=""/>
  </r>
  <r>
    <n v="6"/>
    <n v="6"/>
    <n v="606"/>
    <x v="2"/>
    <n v="480"/>
    <n v="0.25"/>
    <n v="1300"/>
    <x v="1"/>
    <s v="crf-a100"/>
    <s v="1966 Mechanical Details M5"/>
    <n v="36.92307692307692"/>
    <s v="North"/>
    <n v="249"/>
    <n v="1922.67"/>
    <n v="650"/>
    <n v="800"/>
    <n v="28.716120349219203"/>
    <n v="35.342917352885173"/>
    <n v="0.89613257654883682"/>
    <n v="1.1029324019062607"/>
    <s v=""/>
  </r>
  <r>
    <n v="6"/>
    <n v="7"/>
    <n v="607"/>
    <x v="1"/>
    <n v="560"/>
    <n v="0.25"/>
    <n v="1475"/>
    <x v="1"/>
    <s v="crf-a100"/>
    <s v="1966 Mechanical Details M5"/>
    <n v="40"/>
    <s v="North"/>
    <n v="249"/>
    <n v="1922.67"/>
    <n v="667"/>
    <n v="651"/>
    <n v="29.467157342968012"/>
    <n v="28.760298995910308"/>
    <n v="0.91956989008934487"/>
    <n v="0.89751124205121957"/>
    <s v="original"/>
  </r>
  <r>
    <n v="6"/>
    <n v="7"/>
    <n v="607"/>
    <x v="1"/>
    <n v="560"/>
    <n v="0.25"/>
    <n v="1475"/>
    <x v="1"/>
    <s v="crf-a100"/>
    <s v="1966 Mechanical Details M5"/>
    <n v="40"/>
    <s v="North"/>
    <n v="249"/>
    <n v="1922.67"/>
    <n v="464"/>
    <n v="642"/>
    <n v="20.498892064673399"/>
    <n v="28.362691175690351"/>
    <n v="0.63970079310563122"/>
    <n v="0.88510325252977418"/>
    <s v="check"/>
  </r>
  <r>
    <n v="6"/>
    <n v="8"/>
    <n v="608"/>
    <x v="2"/>
    <n v="480"/>
    <n v="0.25"/>
    <n v="1300"/>
    <x v="1"/>
    <s v="crf-a100"/>
    <s v="1966 Mechanical Details M5"/>
    <n v="36.92307692307692"/>
    <s v="North"/>
    <n v="249"/>
    <n v="1922.67"/>
    <n v="320"/>
    <n v="580"/>
    <n v="14.137166941154069"/>
    <n v="25.623615080841748"/>
    <n v="0.44117296076250428"/>
    <n v="0.79962599138203894"/>
    <s v=""/>
  </r>
  <r>
    <n v="6"/>
    <n v="9"/>
    <n v="609"/>
    <x v="3"/>
    <n v="560"/>
    <n v="0.25"/>
    <n v="1475"/>
    <x v="1"/>
    <s v="crf-a100"/>
    <s v="1966 Mechanical Details M5"/>
    <n v="40"/>
    <s v="North"/>
    <n v="249"/>
    <n v="1922.67"/>
    <n v="555"/>
    <n v="665"/>
    <n v="24.519148913564088"/>
    <n v="29.378800049585799"/>
    <n v="0.76515935382246836"/>
    <n v="0.91681255908457926"/>
    <s v=""/>
  </r>
  <r>
    <n v="6"/>
    <n v="10"/>
    <n v="610"/>
    <x v="4"/>
    <n v="560"/>
    <n v="0.25"/>
    <n v="1475"/>
    <x v="1"/>
    <s v="crf-a100"/>
    <s v="1966 Mechanical Details M5"/>
    <n v="40"/>
    <s v="North"/>
    <n v="249"/>
    <n v="1922.67"/>
    <n v="609"/>
    <n v="711"/>
    <n v="26.904795834883839"/>
    <n v="31.411017797376697"/>
    <n v="0.83960729095114106"/>
    <n v="0.9802311721941892"/>
    <s v=""/>
  </r>
  <r>
    <n v="6"/>
    <n v="11"/>
    <n v="611"/>
    <x v="3"/>
    <n v="560"/>
    <n v="0.25"/>
    <n v="1475"/>
    <x v="1"/>
    <s v="crf-a100"/>
    <s v="1966 Mechanical Details M5"/>
    <n v="40"/>
    <s v="North"/>
    <n v="249"/>
    <n v="1922.67"/>
    <n v="560"/>
    <n v="571"/>
    <n v="24.740042147019622"/>
    <n v="25.226007260621792"/>
    <n v="0.77205268133438254"/>
    <n v="0.78721800186059365"/>
    <s v=""/>
  </r>
  <r>
    <n v="6"/>
    <n v="12"/>
    <n v="612"/>
    <x v="4"/>
    <n v="560"/>
    <n v="0.25"/>
    <n v="1475"/>
    <x v="1"/>
    <s v="crf-a100"/>
    <s v="1966 Mechanical Details M5"/>
    <n v="40"/>
    <s v="North"/>
    <n v="249"/>
    <n v="1922.67"/>
    <n v="422"/>
    <n v="444"/>
    <n v="18.64338890364693"/>
    <n v="19.615319130851272"/>
    <n v="0.58179684200555248"/>
    <n v="0.61212748305797471"/>
    <s v=""/>
  </r>
  <r>
    <n v="6"/>
    <n v="13"/>
    <n v="613"/>
    <x v="5"/>
    <n v="560"/>
    <n v="0.25"/>
    <n v="1475"/>
    <x v="1"/>
    <s v="crf-a100"/>
    <s v="1966 Mechanical Details M5"/>
    <n v="40"/>
    <s v="North"/>
    <n v="249"/>
    <n v="1922.67"/>
    <n v="365"/>
    <n v="383"/>
    <n v="16.125206042253861"/>
    <n v="16.920421682693778"/>
    <n v="0.50321290836973143"/>
    <n v="0.52802888741262233"/>
    <s v=""/>
  </r>
  <r>
    <n v="6"/>
    <n v="14"/>
    <n v="614"/>
    <x v="6"/>
    <n v="560"/>
    <n v="0.25"/>
    <n v="1475"/>
    <x v="1"/>
    <s v="crf-a100"/>
    <s v="1966 Mechanical Details M5"/>
    <n v="40"/>
    <s v="North"/>
    <n v="249"/>
    <n v="1922.67"/>
    <n v="545"/>
    <n v="660"/>
    <n v="24.077362446653023"/>
    <n v="29.157906816130268"/>
    <n v="0.7513726987986401"/>
    <n v="0.90991923157266508"/>
    <s v=""/>
  </r>
  <r>
    <n v="6"/>
    <n v="15"/>
    <n v="615"/>
    <x v="5"/>
    <n v="560"/>
    <n v="0.25"/>
    <n v="1475"/>
    <x v="1"/>
    <s v="crf-a100"/>
    <s v="1966 Mechanical Details M5"/>
    <n v="40"/>
    <s v="North"/>
    <n v="249"/>
    <n v="1922.67"/>
    <n v="504"/>
    <n v="520"/>
    <n v="22.266037932317658"/>
    <n v="22.972896279375362"/>
    <n v="0.69484741320094423"/>
    <n v="0.71690606123906941"/>
    <s v=""/>
  </r>
  <r>
    <n v="6"/>
    <n v="16"/>
    <n v="616"/>
    <x v="6"/>
    <n v="560"/>
    <n v="0.25"/>
    <n v="1475"/>
    <x v="1"/>
    <s v="crf-a100"/>
    <s v="1966 Mechanical Details M5"/>
    <n v="40"/>
    <s v="North"/>
    <n v="299"/>
    <n v="2314.1699999999996"/>
    <n v="402"/>
    <n v="622"/>
    <n v="17.7598159698248"/>
    <n v="27.479118241868221"/>
    <n v="0.4604626964265755"/>
    <n v="0.71245720690878089"/>
    <s v=""/>
  </r>
  <r>
    <n v="6"/>
    <n v="17"/>
    <n v="617"/>
    <x v="7"/>
    <n v="560"/>
    <n v="0.25"/>
    <n v="1475"/>
    <x v="1"/>
    <s v="crf-a100"/>
    <s v="1966 Mechanical Details M5"/>
    <n v="40"/>
    <s v="North"/>
    <n v="249"/>
    <n v="1922.67"/>
    <n v="344"/>
    <n v="479"/>
    <n v="15.197454461740625"/>
    <n v="21.161571765039998"/>
    <n v="0.47426093281969212"/>
    <n v="0.66038077564137365"/>
    <s v=""/>
  </r>
  <r>
    <n v="6"/>
    <n v="19"/>
    <n v="619"/>
    <x v="7"/>
    <n v="560"/>
    <n v="0.25"/>
    <n v="1475"/>
    <x v="1"/>
    <s v="crf-a100"/>
    <s v="1966 Mechanical Details M5"/>
    <n v="40"/>
    <s v="North"/>
    <n v="346"/>
    <n v="2685.1800000000003"/>
    <n v="508"/>
    <n v="762"/>
    <n v="22.442752519082084"/>
    <n v="33.66412877862313"/>
    <n v="0.50148040397475213"/>
    <n v="0.75222060596212825"/>
    <s v=""/>
  </r>
  <r>
    <n v="6"/>
    <n v="21"/>
    <n v="621"/>
    <x v="9"/>
    <n v="240"/>
    <n v="0.5"/>
    <n v="1000"/>
    <x v="2"/>
    <s v="csp-a410"/>
    <s v="2010 M2.3"/>
    <n v="20"/>
    <s v="North"/>
    <n v="301"/>
    <n v="2329.83"/>
    <n v="239"/>
    <n v="392"/>
    <n v="10.558696559174445"/>
    <n v="17.318029502913735"/>
    <n v="0.27191760495420986"/>
    <n v="0.44599038134749058"/>
    <s v=""/>
  </r>
  <r>
    <n v="6"/>
    <n v="23"/>
    <n v="623"/>
    <x v="9"/>
    <n v="240"/>
    <n v="0.5"/>
    <n v="1000"/>
    <x v="2"/>
    <s v="csp-a410"/>
    <s v="2010 M2.3"/>
    <n v="20"/>
    <s v="North"/>
    <n v="342"/>
    <n v="2650.8599999999997"/>
    <n v="369"/>
    <n v="468"/>
    <n v="16.301920629018287"/>
    <n v="20.675606651437825"/>
    <n v="0.36898034514878086"/>
    <n v="0.46797507189601473"/>
    <s v=""/>
  </r>
  <r>
    <n v="6"/>
    <n v="25"/>
    <n v="625"/>
    <x v="10"/>
    <n v="480"/>
    <n v="0.5"/>
    <n v="1080"/>
    <x v="2"/>
    <s v="csp-a710"/>
    <s v="2010 M2.3"/>
    <n v="80"/>
    <s v="North"/>
    <n v="158"/>
    <n v="1210.1400000000001"/>
    <n v="685"/>
    <n v="677"/>
    <n v="30.262372983407928"/>
    <n v="29.908943809879077"/>
    <n v="1.5004399317471331"/>
    <n v="1.482916545682933"/>
    <s v="original"/>
  </r>
  <r>
    <n v="6"/>
    <n v="25"/>
    <n v="625"/>
    <x v="10"/>
    <n v="480"/>
    <n v="0.5"/>
    <n v="1080"/>
    <x v="2"/>
    <s v="csp-a710"/>
    <s v="2010 M2.3"/>
    <n v="80"/>
    <s v="North"/>
    <n v="158"/>
    <n v="1210.1400000000001"/>
    <n v="536"/>
    <n v="665"/>
    <n v="23.679754626433066"/>
    <n v="29.378800049585799"/>
    <n v="1.1740668663014064"/>
    <n v="1.4566314665866329"/>
    <s v="check"/>
  </r>
  <r>
    <n v="6"/>
    <n v="27"/>
    <n v="627"/>
    <x v="11"/>
    <n v="480"/>
    <n v="0.25"/>
    <n v="1300"/>
    <x v="1"/>
    <s v="crf-a100"/>
    <s v="1966 Mechanical Details M5"/>
    <n v="40"/>
    <s v="North"/>
    <n v="499"/>
    <n v="3885.17"/>
    <n v="708"/>
    <n v="744"/>
    <n v="31.278481857303376"/>
    <n v="32.86891313818321"/>
    <n v="0.48304421979944312"/>
    <n v="0.50760579029771991"/>
    <s v=""/>
  </r>
  <r>
    <n v="6"/>
    <n v="29"/>
    <n v="629"/>
    <x v="11"/>
    <n v="480"/>
    <n v="0.25"/>
    <n v="1300"/>
    <x v="1"/>
    <s v="crf-a100"/>
    <s v="1966 Mechanical Details M5"/>
    <n v="40"/>
    <s v="North"/>
    <n v="299"/>
    <n v="2319.17"/>
    <n v="562"/>
    <n v="627"/>
    <n v="24.828399440401835"/>
    <n v="27.700011475323755"/>
    <n v="0.64234358258519653"/>
    <n v="0.71663598982369781"/>
    <s v=""/>
  </r>
  <r>
    <n v="6"/>
    <n v="30"/>
    <n v="630"/>
    <x v="12"/>
    <n v="240"/>
    <n v="0.25"/>
    <n v="975"/>
    <x v="0"/>
    <s v="crf-a100"/>
    <s v="1966 Mechanical Details M5"/>
    <n v="40"/>
    <s v="South"/>
    <n v="179"/>
    <n v="1366.5700000000002"/>
    <n v="526"/>
    <n v="570"/>
    <n v="23.237968159522001"/>
    <n v="25.181828613930687"/>
    <n v="1.0202756460125131"/>
    <n v="1.1056218977702137"/>
    <m/>
  </r>
  <r>
    <n v="6"/>
    <n v="31"/>
    <n v="631"/>
    <x v="13"/>
    <n v="480"/>
    <n v="0.25"/>
    <n v="1300"/>
    <x v="1"/>
    <s v="crf-a100"/>
    <s v="1966 Mechanical Details M5"/>
    <n v="40"/>
    <s v="South"/>
    <n v="253"/>
    <n v="1953.99"/>
    <n v="386"/>
    <n v="501"/>
    <n v="17.052957622767096"/>
    <n v="22.133501992244341"/>
    <n v="0.52363495072442834"/>
    <n v="0.67964018215787203"/>
    <s v=""/>
  </r>
  <r>
    <n v="6"/>
    <n v="32"/>
    <n v="632"/>
    <x v="14"/>
    <n v="480"/>
    <n v="0.25"/>
    <n v="1300"/>
    <x v="1"/>
    <s v="crf-a100"/>
    <s v="1966 Mechanical Details M5"/>
    <n v="40"/>
    <s v="South"/>
    <n v="249"/>
    <n v="1922.67"/>
    <n v="532"/>
    <n v="622"/>
    <n v="23.50304003966864"/>
    <n v="27.479118241868221"/>
    <n v="0.73345004726766339"/>
    <n v="0.85752994248211767"/>
    <s v=""/>
  </r>
  <r>
    <n v="6"/>
    <n v="33"/>
    <n v="633"/>
    <x v="13"/>
    <n v="480"/>
    <n v="0.25"/>
    <n v="1300"/>
    <x v="1"/>
    <s v="crf-a100"/>
    <s v="1966 Mechanical Details M5"/>
    <n v="40"/>
    <s v="South"/>
    <n v="249"/>
    <n v="1922.67"/>
    <n v="538"/>
    <n v="613"/>
    <n v="23.768111919815279"/>
    <n v="27.081510421648264"/>
    <n v="0.74172204028196032"/>
    <n v="0.84512195296067227"/>
    <s v=""/>
  </r>
  <r>
    <n v="6"/>
    <n v="34"/>
    <n v="634"/>
    <x v="14"/>
    <n v="480"/>
    <n v="0.25"/>
    <n v="1300"/>
    <x v="1"/>
    <s v="crf-a100"/>
    <s v="1966 Mechanical Details M5"/>
    <n v="40"/>
    <s v="South"/>
    <n v="249"/>
    <n v="1922.67"/>
    <n v="570"/>
    <n v="855"/>
    <n v="25.181828613930687"/>
    <n v="37.772742920896029"/>
    <n v="0.78583933635821079"/>
    <n v="1.1787590045373162"/>
    <s v=""/>
  </r>
  <r>
    <n v="6"/>
    <n v="35"/>
    <n v="635"/>
    <x v="15"/>
    <n v="480"/>
    <n v="0.25"/>
    <n v="1300"/>
    <x v="1"/>
    <s v="crf-a100"/>
    <s v="1966 Mechanical Details M5"/>
    <n v="40"/>
    <s v="South"/>
    <n v="249"/>
    <n v="1922.67"/>
    <n v="510"/>
    <n v="573"/>
    <n v="22.531109812464297"/>
    <n v="25.314364554004005"/>
    <n v="0.70311940621524116"/>
    <n v="0.78997533286535926"/>
    <s v=""/>
  </r>
  <r>
    <n v="6"/>
    <n v="36"/>
    <n v="636"/>
    <x v="16"/>
    <n v="480"/>
    <n v="0.25"/>
    <n v="1300"/>
    <x v="1"/>
    <s v="crf-a100"/>
    <s v="1966 Mechanical Details M5"/>
    <n v="40"/>
    <s v="South"/>
    <n v="249"/>
    <n v="1922.67"/>
    <n v="560"/>
    <n v="645"/>
    <n v="24.740042147019622"/>
    <n v="28.495227115763669"/>
    <n v="0.77205268133438254"/>
    <n v="0.88923924903692264"/>
    <s v=""/>
  </r>
  <r>
    <n v="6"/>
    <n v="37"/>
    <n v="637"/>
    <x v="15"/>
    <n v="480"/>
    <n v="0.25"/>
    <n v="1300"/>
    <x v="1"/>
    <s v="crf-a100"/>
    <s v="1966 Mechanical Details M5"/>
    <n v="40"/>
    <s v="South"/>
    <n v="249"/>
    <n v="1922.67"/>
    <n v="604"/>
    <n v="653"/>
    <n v="26.683902601428304"/>
    <n v="28.848656289292521"/>
    <n v="0.83271396343922677"/>
    <n v="0.90026857305598518"/>
    <s v=""/>
  </r>
  <r>
    <n v="6"/>
    <n v="38"/>
    <n v="638"/>
    <x v="16"/>
    <n v="480"/>
    <n v="0.25"/>
    <n v="1300"/>
    <x v="1"/>
    <s v="crf-a100"/>
    <s v="1966 Mechanical Details M5"/>
    <n v="40"/>
    <s v="South"/>
    <n v="249"/>
    <n v="1922.67"/>
    <n v="29"/>
    <n v="655"/>
    <n v="1.2811807540420874"/>
    <n v="28.937013582674734"/>
    <n v="3.9981299569101951E-2"/>
    <n v="0.90302590406075089"/>
    <s v="original"/>
  </r>
  <r>
    <n v="6"/>
    <n v="38"/>
    <n v="638"/>
    <x v="16"/>
    <n v="480"/>
    <n v="0.25"/>
    <n v="1300"/>
    <x v="1"/>
    <s v="crf-a100"/>
    <s v="1966 Mechanical Details M5"/>
    <n v="40"/>
    <s v="South"/>
    <n v="249"/>
    <n v="1922.67"/>
    <n v="437"/>
    <n v="605"/>
    <n v="19.306068604013525"/>
    <n v="26.728081248119413"/>
    <n v="0.60247682454129481"/>
    <n v="0.83409262894160974"/>
    <s v="check"/>
  </r>
  <r>
    <n v="6"/>
    <n v="39"/>
    <n v="639"/>
    <x v="17"/>
    <n v="480"/>
    <n v="0.25"/>
    <n v="1300"/>
    <x v="1"/>
    <s v="crf-a100"/>
    <s v="1966 Mechanical Details M5"/>
    <n v="40"/>
    <s v="South"/>
    <n v="249"/>
    <n v="1922.67"/>
    <n v="485"/>
    <n v="404"/>
    <n v="21.426643645186637"/>
    <n v="17.848173263207013"/>
    <n v="0.66865276865567058"/>
    <n v="0.55698086296266169"/>
    <s v="original"/>
  </r>
  <r>
    <n v="6"/>
    <n v="39"/>
    <n v="639"/>
    <x v="17"/>
    <n v="480"/>
    <n v="0.25"/>
    <n v="1300"/>
    <x v="1"/>
    <s v="crf-a100"/>
    <s v="1966 Mechanical Details M5"/>
    <n v="40"/>
    <s v="South"/>
    <n v="249"/>
    <n v="1922.67"/>
    <n v="454"/>
    <n v="512"/>
    <n v="20.057105597762334"/>
    <n v="22.61946710584651"/>
    <n v="0.62591413808180285"/>
    <n v="0.70587673722000688"/>
    <s v="check"/>
  </r>
  <r>
    <n v="6"/>
    <n v="40"/>
    <n v="640"/>
    <x v="18"/>
    <n v="480"/>
    <n v="0.25"/>
    <n v="1300"/>
    <x v="1"/>
    <s v="crf-a100"/>
    <s v="1966 Mechanical Details M5"/>
    <n v="40"/>
    <s v="South"/>
    <n v="249"/>
    <n v="1922.67"/>
    <n v="1075"/>
    <n v="1111"/>
    <n v="47.49204519293945"/>
    <n v="49.082476473819284"/>
    <n v="1.4820654150615378"/>
    <n v="1.5316973731473196"/>
    <s v=""/>
  </r>
  <r>
    <n v="6"/>
    <n v="41"/>
    <n v="641"/>
    <x v="17"/>
    <n v="480"/>
    <n v="0.25"/>
    <n v="1300"/>
    <x v="1"/>
    <s v="crf-a100"/>
    <s v="1966 Mechanical Details M5"/>
    <n v="40"/>
    <s v="South"/>
    <n v="249"/>
    <n v="1922.67"/>
    <n v="630"/>
    <n v="680"/>
    <n v="27.832547415397073"/>
    <n v="30.041479749952398"/>
    <n v="0.86855926650118032"/>
    <n v="0.9374925416203217"/>
    <s v=""/>
  </r>
  <r>
    <n v="6"/>
    <n v="42"/>
    <n v="642"/>
    <x v="18"/>
    <n v="480"/>
    <n v="0.25"/>
    <n v="1300"/>
    <x v="1"/>
    <s v="crf-a100"/>
    <s v="1966 Mechanical Details M5"/>
    <n v="40"/>
    <s v="South"/>
    <n v="249"/>
    <n v="1922.67"/>
    <n v="398"/>
    <n v="571"/>
    <n v="17.583101383060374"/>
    <n v="25.226007260621792"/>
    <n v="0.54870886994836476"/>
    <n v="0.78721800186059365"/>
    <s v=""/>
  </r>
  <r>
    <n v="6"/>
    <n v="43"/>
    <n v="643"/>
    <x v="19"/>
    <n v="240"/>
    <n v="0.25"/>
    <n v="600"/>
    <x v="3"/>
    <s v="bca-1225"/>
    <s v="1966 Mechanical Details M5"/>
    <n v="10"/>
    <s v="South"/>
    <n v="171"/>
    <n v="1311.93"/>
    <n v="79"/>
    <n v="254"/>
    <n v="3.4901130885974108"/>
    <n v="11.221376259541042"/>
    <n v="0.15961734644062156"/>
    <n v="0.51320007589769456"/>
    <s v="original"/>
  </r>
  <r>
    <n v="6"/>
    <n v="43"/>
    <n v="643"/>
    <x v="19"/>
    <n v="240"/>
    <n v="0.25"/>
    <n v="600"/>
    <x v="3"/>
    <s v="bca-1225"/>
    <s v="1966 Mechanical Details M5"/>
    <n v="10"/>
    <s v="South"/>
    <n v="171"/>
    <n v="1311.93"/>
    <n v="69"/>
    <n v="312"/>
    <n v="3.0483266216863463"/>
    <n v="13.783737767625217"/>
    <n v="0.13941261904307453"/>
    <n v="0.63038749480346745"/>
    <s v="check"/>
  </r>
  <r>
    <n v="6"/>
    <n v="44"/>
    <n v="644"/>
    <x v="20"/>
    <n v="960"/>
    <n v="0.5"/>
    <n v="1100"/>
    <x v="3"/>
    <s v="bca-1225"/>
    <s v="1966 Mechanical Details M5"/>
    <n v="160"/>
    <s v="South"/>
    <n v="307"/>
    <n v="2376.81"/>
    <n v="317"/>
    <n v="522"/>
    <n v="14.00463100108075"/>
    <n v="23.061253572757575"/>
    <n v="0.35353177581079048"/>
    <n v="0.58215642578306837"/>
    <s v=""/>
  </r>
  <r>
    <n v="6"/>
    <n v="45"/>
    <n v="645"/>
    <x v="19"/>
    <n v="240"/>
    <n v="0.25"/>
    <n v="600"/>
    <x v="3"/>
    <s v="bca-1225"/>
    <s v="1966 Mechanical Details M5"/>
    <n v="10"/>
    <s v="South"/>
    <n v="170"/>
    <n v="1304.1000000000001"/>
    <n v="191"/>
    <n v="394"/>
    <n v="8.4381215180013349"/>
    <n v="17.406386796295948"/>
    <n v="0.38822735302513611"/>
    <n v="0.80084595336075215"/>
    <s v=""/>
  </r>
  <r>
    <n v="6"/>
    <n v="46"/>
    <n v="646"/>
    <x v="19"/>
    <n v="240"/>
    <n v="0.25"/>
    <n v="600"/>
    <x v="3"/>
    <s v="bca-1225"/>
    <s v="1966 Mechanical Details M5"/>
    <n v="10"/>
    <s v="South"/>
    <n v="328"/>
    <n v="2523.2400000000002"/>
    <n v="730"/>
    <n v="859"/>
    <n v="32.250412084507722"/>
    <n v="37.949457507660455"/>
    <n v="0.76688096458143618"/>
    <n v="0.90239828571979963"/>
    <s v=""/>
  </r>
  <r>
    <n v="6"/>
    <n v="47"/>
    <n v="647"/>
    <x v="19"/>
    <n v="240"/>
    <n v="0.25"/>
    <n v="600"/>
    <x v="3"/>
    <s v="bca-1225"/>
    <s v="1966 Mechanical Details M5"/>
    <n v="10"/>
    <s v="South"/>
    <n v="170"/>
    <n v="1304.1000000000001"/>
    <n v="306"/>
    <n v="474"/>
    <n v="13.518665887478578"/>
    <n v="20.940678531584464"/>
    <n v="0.62197680641723374"/>
    <n v="0.96345426876395035"/>
    <s v=""/>
  </r>
  <r>
    <n v="7"/>
    <n v="2"/>
    <n v="702"/>
    <x v="8"/>
    <n v="240"/>
    <n v="0.25"/>
    <n v="975"/>
    <x v="0"/>
    <s v="crf-a100"/>
    <s v="1966 Mechanical Details M5"/>
    <n v="40"/>
    <s v="North"/>
    <n v="176"/>
    <n v="1351.0800000000002"/>
    <n v="1286"/>
    <n v="1649"/>
    <n v="56.813739644762911"/>
    <n v="72.850588393634567"/>
    <n v="2.5230366659900039"/>
    <n v="3.2352157560011796"/>
    <s v="original"/>
  </r>
  <r>
    <n v="7"/>
    <n v="2"/>
    <n v="702"/>
    <x v="8"/>
    <n v="240"/>
    <n v="0.25"/>
    <n v="975"/>
    <x v="0"/>
    <s v="crf-a100"/>
    <s v="1966 Mechanical Details M5"/>
    <n v="40"/>
    <s v="North"/>
    <n v="176"/>
    <n v="1351.0800000000002"/>
    <n v="1236"/>
    <n v="1294"/>
    <n v="54.60480731020759"/>
    <n v="57.167168818291763"/>
    <n v="2.4249403726000351"/>
    <n v="2.5387320729323988"/>
    <s v="check"/>
  </r>
  <r>
    <n v="7"/>
    <n v="3"/>
    <n v="703"/>
    <x v="21"/>
    <n v="150"/>
    <n v="0.25"/>
    <n v="1550"/>
    <x v="4"/>
    <s v="crf-a67"/>
    <s v="1966 Mechanical Details M5"/>
    <n v="37.5"/>
    <s v="North"/>
    <n v="238"/>
    <n v="1863.5400000000002"/>
    <n v="635"/>
    <n v="760"/>
    <n v="28.053440648852607"/>
    <n v="33.575771485240914"/>
    <n v="0.90323064647453577"/>
    <n v="1.0810319548356646"/>
    <s v=""/>
  </r>
  <r>
    <n v="7"/>
    <n v="4"/>
    <n v="704"/>
    <x v="0"/>
    <n v="240"/>
    <n v="0.25"/>
    <n v="975"/>
    <x v="0"/>
    <s v="crf-a100"/>
    <s v="1966 Mechanical Details M5"/>
    <n v="30"/>
    <s v="North"/>
    <n v="175"/>
    <n v="1343.2500000000002"/>
    <n v="603"/>
    <n v="727"/>
    <n v="26.6397239547372"/>
    <n v="32.117876144434398"/>
    <n v="1.1899374184137217"/>
    <n v="1.4346343336430774"/>
    <s v=""/>
  </r>
  <r>
    <n v="7"/>
    <n v="5"/>
    <n v="705"/>
    <x v="1"/>
    <n v="560"/>
    <n v="0.25"/>
    <n v="1475"/>
    <x v="1"/>
    <s v="crf-a100"/>
    <s v="1966 Mechanical Details M5"/>
    <n v="40"/>
    <s v="North"/>
    <n v="249"/>
    <n v="1922.67"/>
    <n v="620"/>
    <n v="788"/>
    <n v="27.390760948486008"/>
    <n v="34.812773592591896"/>
    <n v="0.85477261147735206"/>
    <n v="1.0863884158776669"/>
    <s v=""/>
  </r>
  <r>
    <n v="7"/>
    <n v="6"/>
    <n v="706"/>
    <x v="2"/>
    <n v="480"/>
    <n v="0.25"/>
    <n v="1300"/>
    <x v="1"/>
    <s v="crf-a100"/>
    <s v="1966 Mechanical Details M5"/>
    <n v="36.92307692307692"/>
    <s v="North"/>
    <n v="249"/>
    <n v="1922.67"/>
    <n v="657"/>
    <n v="758"/>
    <n v="29.025370876056947"/>
    <n v="33.487414191858704"/>
    <n v="0.9057832350655165"/>
    <n v="1.0450284508061822"/>
    <s v=""/>
  </r>
  <r>
    <n v="7"/>
    <n v="7"/>
    <n v="707"/>
    <x v="1"/>
    <n v="560"/>
    <n v="0.25"/>
    <n v="1475"/>
    <x v="1"/>
    <s v="crf-a100"/>
    <s v="1966 Mechanical Details M5"/>
    <n v="40"/>
    <s v="North"/>
    <n v="249"/>
    <n v="1922.67"/>
    <n v="686"/>
    <n v="831"/>
    <n v="30.306551630099037"/>
    <n v="36.712455400309473"/>
    <n v="0.94576453463461863"/>
    <n v="1.1456710324801282"/>
    <s v=""/>
  </r>
  <r>
    <n v="7"/>
    <n v="8"/>
    <n v="708"/>
    <x v="2"/>
    <n v="480"/>
    <n v="0.25"/>
    <n v="1300"/>
    <x v="1"/>
    <s v="crf-a100"/>
    <s v="1966 Mechanical Details M5"/>
    <n v="36.92307692307692"/>
    <s v="North"/>
    <n v="249"/>
    <n v="1922.67"/>
    <n v="565"/>
    <n v="702"/>
    <n v="24.960935380475153"/>
    <n v="31.013409977156741"/>
    <n v="0.77894600884629661"/>
    <n v="0.96782318267274381"/>
    <s v=""/>
  </r>
  <r>
    <n v="7"/>
    <n v="9"/>
    <n v="709"/>
    <x v="3"/>
    <n v="560"/>
    <n v="0.25"/>
    <n v="1475"/>
    <x v="1"/>
    <s v="crf-a100"/>
    <s v="1966 Mechanical Details M5"/>
    <n v="40"/>
    <s v="North"/>
    <n v="249"/>
    <n v="1922.67"/>
    <n v="695"/>
    <n v="845"/>
    <n v="30.704159450318993"/>
    <n v="37.33095645398496"/>
    <n v="0.95817252415606402"/>
    <n v="1.1649723495134878"/>
    <s v=""/>
  </r>
  <r>
    <n v="7"/>
    <n v="10"/>
    <n v="710"/>
    <x v="4"/>
    <n v="560"/>
    <n v="0.25"/>
    <n v="1475"/>
    <x v="1"/>
    <s v="crf-a100"/>
    <s v="1966 Mechanical Details M5"/>
    <n v="40"/>
    <s v="North"/>
    <n v="249"/>
    <n v="1922.67"/>
    <n v="645"/>
    <n v="830"/>
    <n v="28.495227115763669"/>
    <n v="36.668276753618365"/>
    <n v="0.88923924903692264"/>
    <n v="1.1442923669777454"/>
    <s v=""/>
  </r>
  <r>
    <n v="7"/>
    <n v="11"/>
    <n v="711"/>
    <x v="3"/>
    <n v="560"/>
    <n v="0.25"/>
    <n v="1475"/>
    <x v="1"/>
    <s v="crf-a100"/>
    <s v="1966 Mechanical Details M5"/>
    <n v="40"/>
    <s v="North"/>
    <n v="249"/>
    <n v="1922.67"/>
    <n v="890"/>
    <n v="1052"/>
    <n v="39.318995555084754"/>
    <n v="46.475936319044003"/>
    <n v="1.2270122971207151"/>
    <n v="1.4503561085067329"/>
    <s v=""/>
  </r>
  <r>
    <n v="7"/>
    <n v="12"/>
    <n v="712"/>
    <x v="4"/>
    <n v="560"/>
    <n v="0.25"/>
    <n v="1475"/>
    <x v="1"/>
    <s v="crf-a100"/>
    <s v="1966 Mechanical Details M5"/>
    <n v="40"/>
    <s v="North"/>
    <n v="249"/>
    <n v="1922.67"/>
    <n v="567"/>
    <n v="768"/>
    <n v="25.049292673857366"/>
    <n v="33.929200658769766"/>
    <n v="0.78170333985106222"/>
    <n v="1.0588151058300102"/>
    <s v=""/>
  </r>
  <r>
    <n v="7"/>
    <n v="13"/>
    <n v="713"/>
    <x v="5"/>
    <n v="560"/>
    <n v="0.25"/>
    <n v="1475"/>
    <x v="1"/>
    <s v="crf-a100"/>
    <s v="1966 Mechanical Details M5"/>
    <n v="40"/>
    <s v="North"/>
    <n v="249"/>
    <n v="1922.67"/>
    <n v="559"/>
    <n v="679"/>
    <n v="24.695863500328514"/>
    <n v="29.99730110326129"/>
    <n v="0.77067401583199957"/>
    <n v="0.93611387611793873"/>
    <s v=""/>
  </r>
  <r>
    <n v="7"/>
    <n v="14"/>
    <n v="714"/>
    <x v="6"/>
    <n v="560"/>
    <n v="0.25"/>
    <n v="1475"/>
    <x v="1"/>
    <s v="crf-a100"/>
    <s v="1966 Mechanical Details M5"/>
    <n v="40"/>
    <s v="North"/>
    <n v="249"/>
    <n v="1922.67"/>
    <n v="338"/>
    <n v="475"/>
    <n v="14.932382581593986"/>
    <n v="20.984857178275572"/>
    <n v="0.46598893980539513"/>
    <n v="0.65486611363184233"/>
    <s v=""/>
  </r>
  <r>
    <n v="7"/>
    <n v="15"/>
    <n v="715"/>
    <x v="5"/>
    <n v="560"/>
    <n v="0.25"/>
    <n v="1475"/>
    <x v="1"/>
    <s v="crf-a100"/>
    <s v="1966 Mechanical Details M5"/>
    <n v="40"/>
    <s v="North"/>
    <n v="249"/>
    <n v="1922.67"/>
    <n v="432"/>
    <n v="539"/>
    <n v="19.085175370557995"/>
    <n v="23.812290566506384"/>
    <n v="0.59558349702938085"/>
    <n v="0.74310070578434317"/>
    <s v=""/>
  </r>
  <r>
    <n v="7"/>
    <n v="16"/>
    <n v="716"/>
    <x v="6"/>
    <n v="560"/>
    <n v="0.25"/>
    <n v="1475"/>
    <x v="1"/>
    <s v="crf-a100"/>
    <s v="1966 Mechanical Details M5"/>
    <n v="40"/>
    <s v="North"/>
    <n v="299"/>
    <n v="2314.1699999999996"/>
    <n v="433"/>
    <n v="651"/>
    <n v="19.129354017249099"/>
    <n v="28.760298995910308"/>
    <n v="0.49597101381270436"/>
    <n v="0.74567466510870795"/>
    <s v=""/>
  </r>
  <r>
    <n v="7"/>
    <n v="17"/>
    <n v="717"/>
    <x v="7"/>
    <n v="560"/>
    <n v="0.25"/>
    <n v="1475"/>
    <x v="1"/>
    <s v="crf-a100"/>
    <s v="1966 Mechanical Details M5"/>
    <n v="40"/>
    <s v="North"/>
    <n v="249"/>
    <n v="1922.67"/>
    <n v="344"/>
    <n v="415"/>
    <n v="15.197454461740625"/>
    <n v="18.334138376809182"/>
    <n v="0.47426093281969212"/>
    <n v="0.57214618348887269"/>
    <s v=""/>
  </r>
  <r>
    <n v="7"/>
    <n v="19"/>
    <n v="719"/>
    <x v="7"/>
    <n v="560"/>
    <n v="0.25"/>
    <n v="1475"/>
    <x v="1"/>
    <s v="crf-a100"/>
    <s v="1966 Mechanical Details M5"/>
    <n v="40"/>
    <s v="North"/>
    <n v="346"/>
    <n v="2685.1800000000003"/>
    <n v="473"/>
    <n v="564"/>
    <n v="20.896499884893359"/>
    <n v="24.916756733784048"/>
    <n v="0.46692958874027113"/>
    <n v="0.55676170834992167"/>
    <s v=""/>
  </r>
  <r>
    <n v="7"/>
    <n v="21"/>
    <n v="721"/>
    <x v="9"/>
    <n v="240"/>
    <n v="0.5"/>
    <n v="1000"/>
    <x v="2"/>
    <s v="csp-a410"/>
    <s v="2010 M2.3"/>
    <n v="20"/>
    <s v="North"/>
    <n v="301"/>
    <n v="2329.83"/>
    <n v="75"/>
    <n v="275"/>
    <n v="3.3133985018329848"/>
    <n v="12.149127840054279"/>
    <n v="8.5329792349647438E-2"/>
    <n v="0.31287590528204062"/>
    <s v="original"/>
  </r>
  <r>
    <n v="7"/>
    <n v="21"/>
    <n v="721"/>
    <x v="9"/>
    <n v="240"/>
    <n v="0.5"/>
    <n v="1000"/>
    <x v="2"/>
    <s v="csp-a410"/>
    <s v="2010 M2.3"/>
    <n v="20"/>
    <s v="North"/>
    <n v="301"/>
    <n v="2329.83"/>
    <n v="130"/>
    <n v="256"/>
    <n v="5.7432240698438406"/>
    <n v="11.309733552923255"/>
    <n v="0.14790497340605555"/>
    <n v="0.29125902455346325"/>
    <s v="check"/>
  </r>
  <r>
    <n v="7"/>
    <n v="23"/>
    <n v="723"/>
    <x v="9"/>
    <n v="240"/>
    <n v="0.5"/>
    <n v="1000"/>
    <x v="2"/>
    <s v="csp-a410"/>
    <s v="2010 M2.3"/>
    <n v="20"/>
    <s v="North"/>
    <n v="342"/>
    <n v="2650.8599999999997"/>
    <n v="16"/>
    <n v="320"/>
    <n v="0.70685834705770345"/>
    <n v="14.137166941154069"/>
    <n v="1.5999147757128709E-2"/>
    <n v="0.31998295514257419"/>
    <s v="original"/>
  </r>
  <r>
    <n v="7"/>
    <n v="23"/>
    <n v="723"/>
    <x v="9"/>
    <n v="240"/>
    <n v="0.5"/>
    <n v="1000"/>
    <x v="2"/>
    <s v="csp-a410"/>
    <s v="2010 M2.3"/>
    <n v="20"/>
    <s v="North"/>
    <n v="342"/>
    <n v="2650.8599999999997"/>
    <n v="143"/>
    <n v="273"/>
    <n v="6.317546476828225"/>
    <n v="12.060770546672066"/>
    <n v="0.14299238307933784"/>
    <n v="0.27298545860600859"/>
    <s v="check"/>
  </r>
  <r>
    <n v="7"/>
    <n v="25"/>
    <n v="725"/>
    <x v="10"/>
    <n v="480"/>
    <n v="0.5"/>
    <n v="1080"/>
    <x v="2"/>
    <s v="csp-a710"/>
    <s v="2010 M2.3"/>
    <n v="80"/>
    <s v="North"/>
    <n v="158"/>
    <n v="1210.1400000000001"/>
    <n v="634"/>
    <n v="699"/>
    <n v="28.009262002161499"/>
    <n v="30.880874037083419"/>
    <n v="1.3887283455878574"/>
    <n v="1.5311058573594833"/>
    <s v=""/>
  </r>
  <r>
    <n v="7"/>
    <n v="27"/>
    <n v="727"/>
    <x v="11"/>
    <n v="480"/>
    <n v="0.25"/>
    <n v="1300"/>
    <x v="1"/>
    <s v="crf-a100"/>
    <s v="1966 Mechanical Details M5"/>
    <n v="40"/>
    <s v="North"/>
    <n v="499"/>
    <n v="3885.17"/>
    <n v="750"/>
    <n v="924"/>
    <n v="33.133985018329852"/>
    <n v="40.821069542582372"/>
    <n v="0.51169938538076609"/>
    <n v="0.63041364278910383"/>
    <s v=""/>
  </r>
  <r>
    <n v="7"/>
    <n v="29"/>
    <n v="729"/>
    <x v="11"/>
    <n v="480"/>
    <n v="0.25"/>
    <n v="1300"/>
    <x v="1"/>
    <s v="crf-a100"/>
    <s v="1966 Mechanical Details M5"/>
    <n v="40"/>
    <s v="North"/>
    <n v="299"/>
    <n v="2319.17"/>
    <n v="607"/>
    <n v="722"/>
    <n v="26.816438541501626"/>
    <n v="31.896982910978867"/>
    <n v="0.69377678759646666"/>
    <n v="0.82521720040304591"/>
    <s v=""/>
  </r>
  <r>
    <n v="7"/>
    <n v="30"/>
    <n v="730"/>
    <x v="12"/>
    <n v="240"/>
    <n v="0.25"/>
    <n v="975"/>
    <x v="0"/>
    <s v="crf-a100"/>
    <s v="1966 Mechanical Details M5"/>
    <n v="40"/>
    <s v="South"/>
    <n v="179"/>
    <n v="1366.5700000000002"/>
    <n v="1405"/>
    <n v="1435"/>
    <n v="62.070998601004582"/>
    <n v="63.396358001737781"/>
    <n v="2.7252609936265793"/>
    <n v="2.7834516198250117"/>
    <m/>
  </r>
  <r>
    <n v="7"/>
    <n v="31"/>
    <n v="731"/>
    <x v="13"/>
    <n v="480"/>
    <n v="0.25"/>
    <n v="1300"/>
    <x v="1"/>
    <s v="crf-a100"/>
    <s v="1966 Mechanical Details M5"/>
    <n v="40"/>
    <s v="South"/>
    <n v="253"/>
    <n v="1953.99"/>
    <n v="810"/>
    <n v="943"/>
    <n v="35.784703819796235"/>
    <n v="41.6604638297134"/>
    <n v="1.0988194561833857"/>
    <n v="1.2792428977542383"/>
    <s v=""/>
  </r>
  <r>
    <n v="7"/>
    <n v="32"/>
    <n v="732"/>
    <x v="14"/>
    <n v="480"/>
    <n v="0.25"/>
    <n v="1300"/>
    <x v="1"/>
    <s v="crf-a100"/>
    <s v="1966 Mechanical Details M5"/>
    <n v="40"/>
    <s v="South"/>
    <n v="249"/>
    <n v="1922.67"/>
    <n v="780"/>
    <n v="974"/>
    <n v="34.459344419063044"/>
    <n v="43.0300018771377"/>
    <n v="1.075359091858604"/>
    <n v="1.3428201993208726"/>
    <s v=""/>
  </r>
  <r>
    <n v="7"/>
    <n v="33"/>
    <n v="733"/>
    <x v="13"/>
    <n v="480"/>
    <n v="0.25"/>
    <n v="1300"/>
    <x v="1"/>
    <s v="crf-a100"/>
    <s v="1966 Mechanical Details M5"/>
    <n v="40"/>
    <s v="South"/>
    <n v="249"/>
    <n v="1922.67"/>
    <n v="595"/>
    <n v="680"/>
    <n v="26.286294781208348"/>
    <n v="30.041479749952398"/>
    <n v="0.82030597391778137"/>
    <n v="0.9374925416203217"/>
    <s v=""/>
  </r>
  <r>
    <n v="7"/>
    <n v="34"/>
    <n v="734"/>
    <x v="14"/>
    <n v="480"/>
    <n v="0.25"/>
    <n v="1300"/>
    <x v="1"/>
    <s v="crf-a100"/>
    <s v="1966 Mechanical Details M5"/>
    <n v="40"/>
    <s v="South"/>
    <n v="249"/>
    <n v="1922.67"/>
    <n v="704"/>
    <n v="721"/>
    <n v="31.10176727053895"/>
    <n v="31.852804264287762"/>
    <n v="0.9705805136775093"/>
    <n v="0.99401782721801746"/>
    <s v=""/>
  </r>
  <r>
    <n v="7"/>
    <n v="35"/>
    <n v="735"/>
    <x v="15"/>
    <n v="480"/>
    <n v="0.25"/>
    <n v="1300"/>
    <x v="1"/>
    <s v="crf-a100"/>
    <s v="1966 Mechanical Details M5"/>
    <n v="40"/>
    <s v="South"/>
    <n v="249"/>
    <n v="1922.67"/>
    <n v="664"/>
    <n v="789"/>
    <n v="29.334621402894694"/>
    <n v="34.856952239283004"/>
    <n v="0.9154338935821964"/>
    <n v="1.0877670813800497"/>
    <s v=""/>
  </r>
  <r>
    <n v="7"/>
    <n v="36"/>
    <n v="736"/>
    <x v="16"/>
    <n v="480"/>
    <n v="0.25"/>
    <n v="1300"/>
    <x v="1"/>
    <s v="crf-a100"/>
    <s v="1966 Mechanical Details M5"/>
    <n v="40"/>
    <s v="South"/>
    <n v="249"/>
    <n v="1922.67"/>
    <n v="842"/>
    <n v="960"/>
    <n v="37.198420513911643"/>
    <n v="42.411500823462205"/>
    <n v="1.1608363530063395"/>
    <n v="1.3235188822875128"/>
    <s v=""/>
  </r>
  <r>
    <n v="7"/>
    <n v="37"/>
    <n v="737"/>
    <x v="15"/>
    <n v="480"/>
    <n v="0.25"/>
    <n v="1300"/>
    <x v="1"/>
    <s v="crf-a100"/>
    <s v="1966 Mechanical Details M5"/>
    <n v="40"/>
    <s v="South"/>
    <n v="249"/>
    <n v="1922.67"/>
    <n v="769"/>
    <n v="880"/>
    <n v="33.973379305460874"/>
    <n v="38.877209088173693"/>
    <n v="1.0601937713323932"/>
    <n v="1.213225642096887"/>
    <s v=""/>
  </r>
  <r>
    <n v="7"/>
    <n v="38"/>
    <n v="738"/>
    <x v="16"/>
    <n v="480"/>
    <n v="0.25"/>
    <n v="1300"/>
    <x v="1"/>
    <s v="crf-a100"/>
    <s v="1966 Mechanical Details M5"/>
    <n v="40"/>
    <s v="South"/>
    <n v="249"/>
    <n v="1922.67"/>
    <n v="757"/>
    <n v="816"/>
    <n v="33.443235545167596"/>
    <n v="36.049775699942877"/>
    <n v="1.0436497853037994"/>
    <n v="1.124991049944386"/>
    <s v=""/>
  </r>
  <r>
    <n v="7"/>
    <n v="39"/>
    <n v="739"/>
    <x v="17"/>
    <n v="480"/>
    <n v="0.25"/>
    <n v="1300"/>
    <x v="1"/>
    <s v="crf-a100"/>
    <s v="1966 Mechanical Details M5"/>
    <n v="40"/>
    <s v="South"/>
    <n v="249"/>
    <n v="1922.67"/>
    <n v="637"/>
    <n v="838"/>
    <n v="28.14179794223482"/>
    <n v="37.021705927147217"/>
    <n v="0.87820992501786022"/>
    <n v="1.155321690996808"/>
    <s v=""/>
  </r>
  <r>
    <n v="7"/>
    <n v="40"/>
    <n v="740"/>
    <x v="18"/>
    <n v="480"/>
    <n v="0.25"/>
    <n v="1300"/>
    <x v="1"/>
    <s v="crf-a100"/>
    <s v="1966 Mechanical Details M5"/>
    <n v="40"/>
    <s v="South"/>
    <n v="249"/>
    <n v="1922.67"/>
    <n v="828"/>
    <n v="872"/>
    <n v="36.579919460236155"/>
    <n v="38.523779914644841"/>
    <n v="1.1415350359729799"/>
    <n v="1.2021963180778243"/>
    <s v=""/>
  </r>
  <r>
    <n v="7"/>
    <n v="41"/>
    <n v="741"/>
    <x v="17"/>
    <n v="480"/>
    <n v="0.25"/>
    <n v="1300"/>
    <x v="1"/>
    <s v="crf-a100"/>
    <s v="1966 Mechanical Details M5"/>
    <n v="40"/>
    <s v="South"/>
    <n v="249"/>
    <n v="1922.67"/>
    <n v="739"/>
    <n v="836"/>
    <n v="32.648019904727676"/>
    <n v="36.933348633765007"/>
    <n v="1.0188338062609081"/>
    <n v="1.1525643599920425"/>
    <s v=""/>
  </r>
  <r>
    <n v="7"/>
    <n v="42"/>
    <n v="742"/>
    <x v="18"/>
    <n v="480"/>
    <n v="0.25"/>
    <n v="1300"/>
    <x v="1"/>
    <s v="crf-a100"/>
    <s v="1966 Mechanical Details M5"/>
    <n v="40"/>
    <s v="South"/>
    <n v="249"/>
    <n v="1922.67"/>
    <n v="1671"/>
    <n v="1433"/>
    <n v="73.822518620838906"/>
    <n v="63.308000708355564"/>
    <n v="2.3037500544817018"/>
    <n v="1.9756276649145894"/>
    <s v="original"/>
  </r>
  <r>
    <n v="7"/>
    <n v="42"/>
    <n v="742"/>
    <x v="18"/>
    <n v="480"/>
    <n v="0.25"/>
    <n v="1300"/>
    <x v="1"/>
    <s v="crf-a100"/>
    <s v="1966 Mechanical Details M5"/>
    <n v="40"/>
    <s v="South"/>
    <n v="249"/>
    <n v="1922.67"/>
    <n v="1391"/>
    <n v="1372"/>
    <n v="61.452497547329095"/>
    <n v="60.613103260198073"/>
    <n v="1.9177237138145107"/>
    <n v="1.8915290692692373"/>
    <s v="check"/>
  </r>
  <r>
    <n v="7"/>
    <n v="43"/>
    <n v="743"/>
    <x v="19"/>
    <n v="240"/>
    <n v="0.25"/>
    <n v="600"/>
    <x v="3"/>
    <s v="bca-1225"/>
    <s v="1966 Mechanical Details M5"/>
    <n v="10"/>
    <s v="South"/>
    <n v="171"/>
    <n v="1311.93"/>
    <n v="187"/>
    <n v="290"/>
    <n v="8.2614069312369089"/>
    <n v="12.811807540420874"/>
    <n v="0.37782840233412951"/>
    <n v="0.58593709452886389"/>
    <s v="original"/>
  </r>
  <r>
    <n v="7"/>
    <n v="43"/>
    <n v="743"/>
    <x v="19"/>
    <n v="240"/>
    <n v="0.25"/>
    <n v="600"/>
    <x v="3"/>
    <s v="bca-1225"/>
    <s v="1966 Mechanical Details M5"/>
    <n v="10"/>
    <s v="South"/>
    <n v="171"/>
    <n v="1311.93"/>
    <n v="154"/>
    <n v="259"/>
    <n v="6.8035115904303956"/>
    <n v="11.442269492996575"/>
    <n v="0.31115280192222433"/>
    <n v="0.52330243959646805"/>
    <s v="check"/>
  </r>
  <r>
    <n v="7"/>
    <n v="44"/>
    <n v="744"/>
    <x v="20"/>
    <n v="960"/>
    <n v="0.5"/>
    <n v="1100"/>
    <x v="3"/>
    <s v="bca-1225"/>
    <s v="1966 Mechanical Details M5"/>
    <n v="160"/>
    <s v="South"/>
    <n v="307"/>
    <n v="2376.81"/>
    <n v="384"/>
    <n v="566"/>
    <n v="16.964600329384883"/>
    <n v="25.005114027166261"/>
    <n v="0.42825300287490081"/>
    <n v="0.63122708236248404"/>
    <s v=""/>
  </r>
  <r>
    <n v="7"/>
    <n v="45"/>
    <n v="745"/>
    <x v="19"/>
    <n v="240"/>
    <n v="0.25"/>
    <n v="600"/>
    <x v="3"/>
    <s v="bca-1225"/>
    <s v="1966 Mechanical Details M5"/>
    <n v="10"/>
    <s v="South"/>
    <n v="170"/>
    <n v="1304.1000000000001"/>
    <n v="239"/>
    <n v="430"/>
    <n v="10.558696559174445"/>
    <n v="18.996818077175782"/>
    <n v="0.48579234226705514"/>
    <n v="0.87401969529219148"/>
    <s v=""/>
  </r>
  <r>
    <n v="7"/>
    <n v="46"/>
    <n v="746"/>
    <x v="19"/>
    <n v="240"/>
    <n v="0.25"/>
    <n v="600"/>
    <x v="3"/>
    <s v="bca-1225"/>
    <s v="1966 Mechanical Details M5"/>
    <n v="10"/>
    <s v="South"/>
    <n v="328"/>
    <n v="2523.2400000000002"/>
    <n v="472"/>
    <n v="524"/>
    <n v="20.852321238202251"/>
    <n v="23.149610866139788"/>
    <n v="0.49584632230470937"/>
    <n v="0.55047345950777071"/>
    <s v=""/>
  </r>
  <r>
    <n v="7"/>
    <n v="47"/>
    <n v="747"/>
    <x v="19"/>
    <n v="240"/>
    <n v="0.25"/>
    <n v="600"/>
    <x v="3"/>
    <s v="bca-1225"/>
    <s v="1966 Mechanical Details M5"/>
    <n v="10"/>
    <s v="South"/>
    <n v="170"/>
    <n v="1304.1000000000001"/>
    <n v="393"/>
    <n v="551"/>
    <n v="17.362208149604839"/>
    <n v="24.342434326799662"/>
    <n v="0.79881334941821203"/>
    <n v="1.1199647723395287"/>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7BD522-6B7F-45EB-8A68-62381E881A93}"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24" firstHeaderRow="1" firstDataRow="1" firstDataCol="1"/>
  <pivotFields count="21">
    <pivotField showAll="0"/>
    <pivotField showAll="0"/>
    <pivotField showAll="0"/>
    <pivotField axis="axisRow" showAll="0">
      <items count="23">
        <item x="8"/>
        <item x="0"/>
        <item x="21"/>
        <item x="1"/>
        <item x="2"/>
        <item x="4"/>
        <item x="3"/>
        <item x="5"/>
        <item x="6"/>
        <item x="7"/>
        <item x="9"/>
        <item x="10"/>
        <item x="11"/>
        <item x="12"/>
        <item x="14"/>
        <item x="13"/>
        <item x="15"/>
        <item x="16"/>
        <item x="17"/>
        <item x="18"/>
        <item x="20"/>
        <item x="19"/>
        <item t="default"/>
      </items>
    </pivotField>
    <pivotField showAll="0"/>
    <pivotField showAll="0"/>
    <pivotField showAll="0"/>
    <pivotField showAll="0">
      <items count="6">
        <item x="4"/>
        <item x="0"/>
        <item x="1"/>
        <item x="3"/>
        <item x="2"/>
        <item t="default"/>
      </items>
    </pivotField>
    <pivotField showAll="0"/>
    <pivotField showAll="0"/>
    <pivotField showAll="0"/>
    <pivotField showAll="0"/>
    <pivotField showAll="0"/>
    <pivotField showAll="0"/>
    <pivotField showAll="0"/>
    <pivotField showAll="0"/>
    <pivotField dataField="1" numFmtId="1" showAll="0"/>
    <pivotField numFmtId="1" showAll="0"/>
    <pivotField numFmtId="2" showAll="0"/>
    <pivotField numFmtId="2" showAll="0"/>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Measured window closed, bath door closed, hall door closed (cfm)"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8F9158-494E-0D4C-8C94-E2757258202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393" firstHeaderRow="0" firstDataRow="1" firstDataCol="1"/>
  <pivotFields count="9">
    <pivotField numFmtId="1" showAll="0">
      <items count="3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t="default"/>
      </items>
    </pivotField>
    <pivotField showAll="0"/>
    <pivotField numFmtId="2" showAll="0"/>
    <pivotField numFmtId="2" showAll="0"/>
    <pivotField showAll="0"/>
    <pivotField dataField="1" showAll="0">
      <items count="114">
        <item x="85"/>
        <item x="45"/>
        <item x="60"/>
        <item x="6"/>
        <item x="72"/>
        <item x="13"/>
        <item x="17"/>
        <item x="51"/>
        <item x="97"/>
        <item x="64"/>
        <item x="1"/>
        <item x="92"/>
        <item x="79"/>
        <item x="30"/>
        <item x="48"/>
        <item x="81"/>
        <item x="46"/>
        <item x="86"/>
        <item x="41"/>
        <item x="8"/>
        <item x="76"/>
        <item x="109"/>
        <item x="108"/>
        <item x="103"/>
        <item x="75"/>
        <item x="11"/>
        <item x="77"/>
        <item x="54"/>
        <item x="37"/>
        <item x="66"/>
        <item x="29"/>
        <item x="33"/>
        <item x="56"/>
        <item x="57"/>
        <item x="42"/>
        <item x="98"/>
        <item x="55"/>
        <item x="63"/>
        <item x="16"/>
        <item x="61"/>
        <item x="24"/>
        <item x="90"/>
        <item x="52"/>
        <item x="26"/>
        <item x="70"/>
        <item x="36"/>
        <item x="80"/>
        <item x="65"/>
        <item x="88"/>
        <item x="67"/>
        <item x="28"/>
        <item x="62"/>
        <item x="21"/>
        <item x="0"/>
        <item x="39"/>
        <item x="40"/>
        <item x="106"/>
        <item x="89"/>
        <item x="95"/>
        <item x="23"/>
        <item x="32"/>
        <item x="71"/>
        <item x="101"/>
        <item x="82"/>
        <item x="4"/>
        <item x="38"/>
        <item x="74"/>
        <item x="107"/>
        <item x="94"/>
        <item x="111"/>
        <item x="10"/>
        <item x="47"/>
        <item x="12"/>
        <item x="15"/>
        <item x="84"/>
        <item x="110"/>
        <item x="105"/>
        <item x="31"/>
        <item x="49"/>
        <item x="50"/>
        <item x="3"/>
        <item x="100"/>
        <item x="59"/>
        <item x="19"/>
        <item x="53"/>
        <item x="93"/>
        <item x="69"/>
        <item x="87"/>
        <item x="96"/>
        <item x="43"/>
        <item x="112"/>
        <item x="27"/>
        <item x="78"/>
        <item x="14"/>
        <item x="18"/>
        <item x="25"/>
        <item x="91"/>
        <item x="2"/>
        <item x="44"/>
        <item x="20"/>
        <item x="99"/>
        <item x="9"/>
        <item x="5"/>
        <item x="102"/>
        <item x="35"/>
        <item x="104"/>
        <item x="73"/>
        <item x="22"/>
        <item x="7"/>
        <item x="83"/>
        <item x="58"/>
        <item x="68"/>
        <item x="34"/>
        <item t="default"/>
      </items>
    </pivotField>
    <pivotField showAll="0"/>
    <pivotField dataField="1" showAll="0">
      <items count="135">
        <item x="127"/>
        <item x="98"/>
        <item x="109"/>
        <item x="48"/>
        <item x="70"/>
        <item x="95"/>
        <item x="83"/>
        <item x="99"/>
        <item x="13"/>
        <item x="73"/>
        <item x="17"/>
        <item x="117"/>
        <item x="113"/>
        <item x="75"/>
        <item x="57"/>
        <item x="106"/>
        <item x="91"/>
        <item x="29"/>
        <item x="6"/>
        <item x="51"/>
        <item x="31"/>
        <item x="1"/>
        <item x="124"/>
        <item x="43"/>
        <item x="93"/>
        <item x="53"/>
        <item x="54"/>
        <item x="65"/>
        <item x="100"/>
        <item x="107"/>
        <item x="8"/>
        <item x="87"/>
        <item x="49"/>
        <item x="128"/>
        <item x="121"/>
        <item x="86"/>
        <item x="118"/>
        <item x="38"/>
        <item x="89"/>
        <item x="61"/>
        <item x="77"/>
        <item x="58"/>
        <item x="30"/>
        <item x="34"/>
        <item x="11"/>
        <item x="64"/>
        <item x="69"/>
        <item x="44"/>
        <item x="114"/>
        <item x="59"/>
        <item x="24"/>
        <item x="74"/>
        <item x="16"/>
        <item x="63"/>
        <item x="71"/>
        <item x="104"/>
        <item x="62"/>
        <item x="68"/>
        <item x="26"/>
        <item x="76"/>
        <item x="102"/>
        <item x="92"/>
        <item x="78"/>
        <item x="72"/>
        <item x="81"/>
        <item x="132"/>
        <item x="23"/>
        <item x="28"/>
        <item x="37"/>
        <item x="125"/>
        <item x="133"/>
        <item x="21"/>
        <item x="103"/>
        <item x="111"/>
        <item x="45"/>
        <item x="33"/>
        <item x="82"/>
        <item x="119"/>
        <item x="94"/>
        <item x="41"/>
        <item x="4"/>
        <item x="88"/>
        <item x="0"/>
        <item x="85"/>
        <item x="110"/>
        <item x="126"/>
        <item x="40"/>
        <item x="42"/>
        <item x="130"/>
        <item x="12"/>
        <item x="15"/>
        <item x="97"/>
        <item x="129"/>
        <item x="123"/>
        <item x="32"/>
        <item x="55"/>
        <item x="50"/>
        <item x="52"/>
        <item x="10"/>
        <item x="116"/>
        <item x="56"/>
        <item x="67"/>
        <item x="19"/>
        <item x="60"/>
        <item x="108"/>
        <item x="80"/>
        <item x="101"/>
        <item x="112"/>
        <item x="3"/>
        <item x="27"/>
        <item x="131"/>
        <item x="90"/>
        <item x="14"/>
        <item x="46"/>
        <item x="105"/>
        <item x="18"/>
        <item x="39"/>
        <item x="25"/>
        <item x="47"/>
        <item x="2"/>
        <item x="20"/>
        <item x="115"/>
        <item x="9"/>
        <item x="122"/>
        <item x="84"/>
        <item x="120"/>
        <item x="96"/>
        <item x="22"/>
        <item x="79"/>
        <item x="66"/>
        <item x="5"/>
        <item x="7"/>
        <item x="36"/>
        <item x="35"/>
        <item t="default"/>
      </items>
    </pivotField>
    <pivotField axis="axisRow" dataField="1" showAll="0">
      <items count="390">
        <item x="0"/>
        <item x="1"/>
        <item x="2"/>
        <item x="4"/>
        <item x="5"/>
        <item x="6"/>
        <item x="7"/>
        <item x="8"/>
        <item x="9"/>
        <item x="10"/>
        <item x="11"/>
        <item x="12"/>
        <item x="13"/>
        <item x="15"/>
        <item x="17"/>
        <item x="18"/>
        <item x="19"/>
        <item x="20"/>
        <item x="21"/>
        <item x="22"/>
        <item x="23"/>
        <item x="25"/>
        <item x="26"/>
        <item x="27"/>
        <item x="28"/>
        <item x="30"/>
        <item x="32"/>
        <item x="33"/>
        <item x="34"/>
        <item x="35"/>
        <item x="36"/>
        <item x="38"/>
        <item x="39"/>
        <item x="40"/>
        <item x="41"/>
        <item x="42"/>
        <item x="43"/>
        <item x="44"/>
        <item x="45"/>
        <item x="46"/>
        <item x="47"/>
        <item x="48"/>
        <item x="49"/>
        <item x="50"/>
        <item x="51"/>
        <item x="52"/>
        <item x="53"/>
        <item x="54"/>
        <item x="55"/>
        <item x="57"/>
        <item x="58"/>
        <item x="59"/>
        <item x="61"/>
        <item x="62"/>
        <item x="63"/>
        <item x="64"/>
        <item x="65"/>
        <item x="66"/>
        <item x="67"/>
        <item x="68"/>
        <item x="70"/>
        <item x="71"/>
        <item x="72"/>
        <item x="73"/>
        <item x="74"/>
        <item x="75"/>
        <item x="76"/>
        <item x="77"/>
        <item x="78"/>
        <item x="79"/>
        <item x="80"/>
        <item x="81"/>
        <item x="82"/>
        <item x="83"/>
        <item x="84"/>
        <item x="85"/>
        <item x="86"/>
        <item x="87"/>
        <item x="88"/>
        <item x="89"/>
        <item x="90"/>
        <item x="91"/>
        <item x="93"/>
        <item x="94"/>
        <item x="95"/>
        <item x="96"/>
        <item x="97"/>
        <item x="98"/>
        <item x="99"/>
        <item x="100"/>
        <item x="101"/>
        <item x="102"/>
        <item x="103"/>
        <item x="104"/>
        <item x="105"/>
        <item x="106"/>
        <item x="107"/>
        <item x="108"/>
        <item x="109"/>
        <item x="110"/>
        <item x="111"/>
        <item x="112"/>
        <item x="114"/>
        <item x="115"/>
        <item x="116"/>
        <item x="117"/>
        <item x="118"/>
        <item x="119"/>
        <item x="120"/>
        <item x="122"/>
        <item x="123"/>
        <item x="124"/>
        <item x="125"/>
        <item x="126"/>
        <item x="127"/>
        <item x="128"/>
        <item x="129"/>
        <item x="130"/>
        <item x="131"/>
        <item x="132"/>
        <item x="133"/>
        <item x="134"/>
        <item x="135"/>
        <item x="136"/>
        <item x="137"/>
        <item x="138"/>
        <item x="139"/>
        <item x="140"/>
        <item x="141"/>
        <item x="142"/>
        <item x="143"/>
        <item x="145"/>
        <item x="146"/>
        <item x="147"/>
        <item x="148"/>
        <item x="149"/>
        <item x="150"/>
        <item x="151"/>
        <item x="152"/>
        <item x="153"/>
        <item x="154"/>
        <item x="155"/>
        <item x="156"/>
        <item x="157"/>
        <item x="158"/>
        <item x="159"/>
        <item x="160"/>
        <item x="161"/>
        <item x="162"/>
        <item x="163"/>
        <item x="164"/>
        <item x="166"/>
        <item x="167"/>
        <item x="168"/>
        <item x="169"/>
        <item x="170"/>
        <item x="171"/>
        <item x="172"/>
        <item x="174"/>
        <item x="175"/>
        <item x="176"/>
        <item x="177"/>
        <item x="178"/>
        <item x="179"/>
        <item x="180"/>
        <item x="181"/>
        <item x="182"/>
        <item x="183"/>
        <item x="184"/>
        <item x="185"/>
        <item x="186"/>
        <item x="187"/>
        <item x="188"/>
        <item x="189"/>
        <item x="190"/>
        <item x="191"/>
        <item x="192"/>
        <item x="193"/>
        <item x="194"/>
        <item x="195"/>
        <item x="196"/>
        <item x="198"/>
        <item x="199"/>
        <item x="200"/>
        <item x="201"/>
        <item x="202"/>
        <item x="203"/>
        <item x="204"/>
        <item x="205"/>
        <item x="206"/>
        <item x="207"/>
        <item x="208"/>
        <item x="209"/>
        <item x="210"/>
        <item x="211"/>
        <item x="212"/>
        <item x="213"/>
        <item x="214"/>
        <item x="215"/>
        <item x="216"/>
        <item x="217"/>
        <item x="219"/>
        <item x="220"/>
        <item x="221"/>
        <item x="222"/>
        <item x="223"/>
        <item x="224"/>
        <item x="225"/>
        <item x="227"/>
        <item x="228"/>
        <item x="229"/>
        <item x="230"/>
        <item x="231"/>
        <item x="232"/>
        <item x="233"/>
        <item x="234"/>
        <item x="235"/>
        <item x="236"/>
        <item x="237"/>
        <item x="238"/>
        <item x="239"/>
        <item x="240"/>
        <item x="241"/>
        <item x="242"/>
        <item x="243"/>
        <item x="244"/>
        <item x="245"/>
        <item x="246"/>
        <item x="247"/>
        <item x="248"/>
        <item x="249"/>
        <item x="251"/>
        <item x="252"/>
        <item x="253"/>
        <item x="254"/>
        <item x="255"/>
        <item x="256"/>
        <item x="257"/>
        <item x="258"/>
        <item x="259"/>
        <item x="260"/>
        <item x="261"/>
        <item x="262"/>
        <item x="263"/>
        <item x="264"/>
        <item x="265"/>
        <item x="266"/>
        <item x="267"/>
        <item x="268"/>
        <item x="269"/>
        <item x="270"/>
        <item x="272"/>
        <item x="273"/>
        <item x="274"/>
        <item x="275"/>
        <item x="276"/>
        <item x="277"/>
        <item x="278"/>
        <item x="280"/>
        <item x="281"/>
        <item x="282"/>
        <item x="283"/>
        <item x="284"/>
        <item x="285"/>
        <item x="286"/>
        <item x="287"/>
        <item x="288"/>
        <item x="289"/>
        <item x="290"/>
        <item x="291"/>
        <item x="292"/>
        <item x="293"/>
        <item x="294"/>
        <item x="295"/>
        <item x="296"/>
        <item x="297"/>
        <item x="298"/>
        <item x="299"/>
        <item x="300"/>
        <item x="301"/>
        <item x="302"/>
        <item x="304"/>
        <item x="305"/>
        <item x="306"/>
        <item x="307"/>
        <item x="308"/>
        <item x="309"/>
        <item x="310"/>
        <item x="311"/>
        <item x="312"/>
        <item x="313"/>
        <item x="314"/>
        <item x="315"/>
        <item x="316"/>
        <item x="317"/>
        <item x="318"/>
        <item x="319"/>
        <item x="320"/>
        <item x="321"/>
        <item x="322"/>
        <item x="323"/>
        <item x="325"/>
        <item x="326"/>
        <item x="327"/>
        <item x="328"/>
        <item x="329"/>
        <item x="330"/>
        <item x="331"/>
        <item x="333"/>
        <item x="334"/>
        <item x="335"/>
        <item x="336"/>
        <item x="337"/>
        <item x="338"/>
        <item x="339"/>
        <item x="340"/>
        <item x="341"/>
        <item x="342"/>
        <item x="343"/>
        <item x="344"/>
        <item x="345"/>
        <item x="346"/>
        <item x="347"/>
        <item x="348"/>
        <item x="349"/>
        <item x="350"/>
        <item x="351"/>
        <item x="352"/>
        <item x="353"/>
        <item x="354"/>
        <item x="355"/>
        <item x="357"/>
        <item x="358"/>
        <item x="359"/>
        <item x="360"/>
        <item x="361"/>
        <item x="362"/>
        <item x="363"/>
        <item x="364"/>
        <item x="365"/>
        <item x="366"/>
        <item x="367"/>
        <item x="368"/>
        <item x="369"/>
        <item x="370"/>
        <item x="371"/>
        <item x="372"/>
        <item x="373"/>
        <item x="374"/>
        <item x="375"/>
        <item x="376"/>
        <item x="378"/>
        <item x="379"/>
        <item x="380"/>
        <item x="381"/>
        <item x="382"/>
        <item x="383"/>
        <item x="384"/>
        <item x="385"/>
        <item x="386"/>
        <item x="387"/>
        <item x="388"/>
        <item x="29"/>
        <item x="31"/>
        <item x="37"/>
        <item x="56"/>
        <item x="60"/>
        <item x="3"/>
        <item x="69"/>
        <item x="92"/>
        <item x="113"/>
        <item x="14"/>
        <item x="121"/>
        <item x="144"/>
        <item x="165"/>
        <item x="16"/>
        <item x="173"/>
        <item x="197"/>
        <item x="218"/>
        <item x="24"/>
        <item x="226"/>
        <item x="250"/>
        <item x="271"/>
        <item x="279"/>
        <item x="303"/>
        <item x="324"/>
        <item x="332"/>
        <item x="356"/>
        <item x="377"/>
        <item t="default"/>
      </items>
    </pivotField>
  </pivotFields>
  <rowFields count="1">
    <field x="8"/>
  </rowFields>
  <rowItems count="3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t="grand">
      <x/>
    </i>
  </rowItems>
  <colFields count="1">
    <field x="-2"/>
  </colFields>
  <colItems count="3">
    <i>
      <x/>
    </i>
    <i i="1">
      <x v="1"/>
    </i>
    <i i="2">
      <x v="2"/>
    </i>
  </colItems>
  <dataFields count="3">
    <dataField name="Count of Mod room" fld="8" subtotal="count" baseField="0" baseItem="0"/>
    <dataField name="Sum of SQ.FT." fld="5" baseField="0" baseItem="0"/>
    <dataField name="Sum of Volum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65DC2-2AD2-4A64-8F47-62D5048DB187}">
  <dimension ref="A1:B24"/>
  <sheetViews>
    <sheetView tabSelected="1" zoomScale="55" zoomScaleNormal="55" workbookViewId="0">
      <selection activeCell="H21" sqref="H21"/>
    </sheetView>
  </sheetViews>
  <sheetFormatPr defaultRowHeight="15.75" x14ac:dyDescent="0.25"/>
  <cols>
    <col min="1" max="1" width="12.375" bestFit="1" customWidth="1"/>
    <col min="2" max="2" width="65.75" bestFit="1" customWidth="1"/>
  </cols>
  <sheetData>
    <row r="1" spans="1:2" x14ac:dyDescent="0.25">
      <c r="A1" s="26" t="s">
        <v>89</v>
      </c>
      <c r="B1" t="s">
        <v>195</v>
      </c>
    </row>
    <row r="2" spans="1:2" x14ac:dyDescent="0.25">
      <c r="A2" s="27">
        <v>26</v>
      </c>
      <c r="B2" s="28">
        <v>193.9442589739574</v>
      </c>
    </row>
    <row r="3" spans="1:2" x14ac:dyDescent="0.25">
      <c r="A3" s="27">
        <v>27</v>
      </c>
      <c r="B3" s="28">
        <v>100.10881340204725</v>
      </c>
    </row>
    <row r="4" spans="1:2" x14ac:dyDescent="0.25">
      <c r="A4" s="27">
        <v>28</v>
      </c>
      <c r="B4" s="28">
        <v>170.79464810781761</v>
      </c>
    </row>
    <row r="5" spans="1:2" x14ac:dyDescent="0.25">
      <c r="A5" s="27">
        <v>29</v>
      </c>
      <c r="B5" s="28">
        <v>285.61495085800334</v>
      </c>
    </row>
    <row r="6" spans="1:2" x14ac:dyDescent="0.25">
      <c r="A6" s="27">
        <v>30</v>
      </c>
      <c r="B6" s="28">
        <v>222.83709390994102</v>
      </c>
    </row>
    <row r="7" spans="1:2" x14ac:dyDescent="0.25">
      <c r="A7" s="27">
        <v>31</v>
      </c>
      <c r="B7" s="28">
        <v>240.15512341285472</v>
      </c>
    </row>
    <row r="8" spans="1:2" x14ac:dyDescent="0.25">
      <c r="A8" s="27">
        <v>32</v>
      </c>
      <c r="B8" s="28">
        <v>296.17364741717773</v>
      </c>
    </row>
    <row r="9" spans="1:2" x14ac:dyDescent="0.25">
      <c r="A9" s="27">
        <v>33</v>
      </c>
      <c r="B9" s="28">
        <v>237.59276190477058</v>
      </c>
    </row>
    <row r="10" spans="1:2" x14ac:dyDescent="0.25">
      <c r="A10" s="27">
        <v>34</v>
      </c>
      <c r="B10" s="28">
        <v>200.39434139085893</v>
      </c>
    </row>
    <row r="11" spans="1:2" x14ac:dyDescent="0.25">
      <c r="A11" s="27">
        <v>37</v>
      </c>
      <c r="B11" s="28">
        <v>221.51173450920783</v>
      </c>
    </row>
    <row r="12" spans="1:2" x14ac:dyDescent="0.25">
      <c r="A12" s="27">
        <v>38</v>
      </c>
      <c r="B12" s="28">
        <v>117.95698666525428</v>
      </c>
    </row>
    <row r="13" spans="1:2" x14ac:dyDescent="0.25">
      <c r="A13" s="27">
        <v>39</v>
      </c>
      <c r="B13" s="28">
        <v>167.43707095929352</v>
      </c>
    </row>
    <row r="14" spans="1:2" x14ac:dyDescent="0.25">
      <c r="A14" s="27">
        <v>40</v>
      </c>
      <c r="B14" s="28">
        <v>205.65160034710055</v>
      </c>
    </row>
    <row r="15" spans="1:2" x14ac:dyDescent="0.25">
      <c r="A15" s="27">
        <v>41</v>
      </c>
      <c r="B15" s="28">
        <v>115.70387568400784</v>
      </c>
    </row>
    <row r="16" spans="1:2" x14ac:dyDescent="0.25">
      <c r="A16" s="27">
        <v>42</v>
      </c>
      <c r="B16" s="28">
        <v>251.68575019923352</v>
      </c>
    </row>
    <row r="17" spans="1:2" x14ac:dyDescent="0.25">
      <c r="A17" s="27">
        <v>43</v>
      </c>
      <c r="B17" s="28">
        <v>219.61205270149023</v>
      </c>
    </row>
    <row r="18" spans="1:2" x14ac:dyDescent="0.25">
      <c r="A18" s="27">
        <v>44</v>
      </c>
      <c r="B18" s="28">
        <v>257.2964383290041</v>
      </c>
    </row>
    <row r="19" spans="1:2" x14ac:dyDescent="0.25">
      <c r="A19" s="27">
        <v>45</v>
      </c>
      <c r="B19" s="28">
        <v>232.29132430183776</v>
      </c>
    </row>
    <row r="20" spans="1:2" x14ac:dyDescent="0.25">
      <c r="A20" s="27">
        <v>46</v>
      </c>
      <c r="B20" s="28">
        <v>297.94079328482201</v>
      </c>
    </row>
    <row r="21" spans="1:2" x14ac:dyDescent="0.25">
      <c r="A21" s="27">
        <v>47</v>
      </c>
      <c r="B21" s="28">
        <v>352.54560059502961</v>
      </c>
    </row>
    <row r="22" spans="1:2" x14ac:dyDescent="0.25">
      <c r="A22" s="27">
        <v>49</v>
      </c>
      <c r="B22" s="28">
        <v>67.063185677099611</v>
      </c>
    </row>
    <row r="23" spans="1:2" x14ac:dyDescent="0.25">
      <c r="A23" s="27">
        <v>50</v>
      </c>
      <c r="B23" s="28">
        <v>311.238565938845</v>
      </c>
    </row>
    <row r="24" spans="1:2" x14ac:dyDescent="0.25">
      <c r="A24" s="27" t="s">
        <v>120</v>
      </c>
      <c r="B24" s="28">
        <v>4765.5506185696549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7099F-2641-164C-AA00-DD29199D3699}">
  <dimension ref="A1:U355"/>
  <sheetViews>
    <sheetView workbookViewId="0">
      <pane ySplit="3135" topLeftCell="A265"/>
      <selection sqref="A1:T275"/>
      <selection pane="bottomLeft" activeCell="R186" sqref="R186"/>
    </sheetView>
  </sheetViews>
  <sheetFormatPr defaultColWidth="11" defaultRowHeight="15.75" x14ac:dyDescent="0.25"/>
  <cols>
    <col min="3" max="3" width="11.5" customWidth="1"/>
    <col min="4" max="4" width="10.875" customWidth="1"/>
    <col min="5" max="5" width="8.75" customWidth="1"/>
    <col min="6" max="6" width="8" customWidth="1"/>
    <col min="7" max="7" width="9.5" customWidth="1"/>
    <col min="8" max="8" width="15.875" customWidth="1"/>
    <col min="9" max="9" width="19.875" customWidth="1"/>
    <col min="10" max="10" width="24.875" customWidth="1"/>
    <col min="11" max="11" width="9" customWidth="1"/>
    <col min="12" max="12" width="9.125" customWidth="1"/>
    <col min="14" max="14" width="14.375" customWidth="1"/>
    <col min="15" max="16" width="13.625" customWidth="1"/>
    <col min="17" max="17" width="13.625" style="25" customWidth="1"/>
    <col min="18" max="18" width="10.875" style="25"/>
    <col min="19" max="20" width="10.875" style="23"/>
  </cols>
  <sheetData>
    <row r="1" spans="1:21" s="1" customFormat="1" ht="110.25" x14ac:dyDescent="0.25">
      <c r="A1" s="1" t="s">
        <v>0</v>
      </c>
      <c r="B1" s="1" t="s">
        <v>1</v>
      </c>
      <c r="C1" s="1" t="s">
        <v>2</v>
      </c>
      <c r="D1" s="3" t="s">
        <v>3</v>
      </c>
      <c r="E1" s="3" t="s">
        <v>4</v>
      </c>
      <c r="F1" s="3" t="s">
        <v>5</v>
      </c>
      <c r="G1" s="3" t="s">
        <v>6</v>
      </c>
      <c r="H1" s="3" t="s">
        <v>7</v>
      </c>
      <c r="I1" s="3" t="s">
        <v>8</v>
      </c>
      <c r="J1" s="3" t="s">
        <v>9</v>
      </c>
      <c r="K1" s="3" t="s">
        <v>10</v>
      </c>
      <c r="L1" s="3" t="s">
        <v>11</v>
      </c>
      <c r="M1" s="3" t="s">
        <v>12</v>
      </c>
      <c r="N1" s="3" t="s">
        <v>13</v>
      </c>
      <c r="O1" s="3" t="s">
        <v>14</v>
      </c>
      <c r="P1" s="3" t="s">
        <v>15</v>
      </c>
      <c r="Q1" s="24" t="s">
        <v>16</v>
      </c>
      <c r="R1" s="24" t="s">
        <v>17</v>
      </c>
      <c r="S1" s="22" t="s">
        <v>18</v>
      </c>
      <c r="T1" s="22" t="s">
        <v>19</v>
      </c>
      <c r="U1" s="1" t="s">
        <v>20</v>
      </c>
    </row>
    <row r="2" spans="1:21" x14ac:dyDescent="0.25">
      <c r="A2">
        <v>1</v>
      </c>
      <c r="B2">
        <v>1</v>
      </c>
      <c r="C2">
        <f t="shared" ref="C2:C67" si="0">A2*100+B2</f>
        <v>101</v>
      </c>
      <c r="D2">
        <v>27</v>
      </c>
      <c r="E2">
        <v>240</v>
      </c>
      <c r="F2">
        <v>0.25</v>
      </c>
      <c r="G2">
        <v>975</v>
      </c>
      <c r="H2">
        <v>3.3333333333333333E-2</v>
      </c>
      <c r="I2" t="s">
        <v>21</v>
      </c>
      <c r="J2" t="s">
        <v>22</v>
      </c>
      <c r="K2">
        <v>30</v>
      </c>
      <c r="L2" t="s">
        <v>23</v>
      </c>
      <c r="M2">
        <f>VLOOKUP($C2,Barnhart_79.pdf!$L$4:$O$392,3)</f>
        <v>422</v>
      </c>
      <c r="N2">
        <f>VLOOKUP($C2,Barnhart_79.pdf!$L$4:$O$392,4)</f>
        <v>3644.89</v>
      </c>
      <c r="Q2" s="25">
        <f>0.9*PI()/4*0.25^2*O2</f>
        <v>0</v>
      </c>
      <c r="R2" s="25">
        <f>0.9*PI()/4*0.25^2*P2</f>
        <v>0</v>
      </c>
      <c r="S2" s="23">
        <f>Q2*60/$N2</f>
        <v>0</v>
      </c>
      <c r="T2" s="23">
        <f>R2*60/$N2</f>
        <v>0</v>
      </c>
      <c r="U2" t="s">
        <v>24</v>
      </c>
    </row>
    <row r="3" spans="1:21" x14ac:dyDescent="0.25">
      <c r="A3">
        <v>1</v>
      </c>
      <c r="B3">
        <v>5</v>
      </c>
      <c r="C3">
        <f t="shared" si="0"/>
        <v>105</v>
      </c>
      <c r="D3">
        <v>29</v>
      </c>
      <c r="E3">
        <v>560</v>
      </c>
      <c r="F3">
        <v>0.25</v>
      </c>
      <c r="G3">
        <v>1475</v>
      </c>
      <c r="H3">
        <v>0.1</v>
      </c>
      <c r="I3" t="s">
        <v>21</v>
      </c>
      <c r="J3" t="s">
        <v>22</v>
      </c>
      <c r="K3">
        <v>40</v>
      </c>
      <c r="L3" t="s">
        <v>23</v>
      </c>
      <c r="M3">
        <f>VLOOKUP($C3,Barnhart_79.pdf!$L$4:$O$392,3)</f>
        <v>230</v>
      </c>
      <c r="N3">
        <f>VLOOKUP($C3,Barnhart_79.pdf!$L$4:$O$392,4)</f>
        <v>2050.7999999999997</v>
      </c>
      <c r="O3">
        <v>455</v>
      </c>
      <c r="P3">
        <v>530</v>
      </c>
      <c r="Q3" s="25">
        <f t="shared" ref="Q3:Q68" si="1">0.9*PI()/4*0.25^2*O3</f>
        <v>20.101284244453442</v>
      </c>
      <c r="R3" s="25">
        <f t="shared" ref="R3:R68" si="2">0.9*PI()/4*0.25^2*P3</f>
        <v>23.414682746286427</v>
      </c>
      <c r="S3" s="23">
        <f t="shared" ref="S3:S68" si="3">Q3*60/$N3</f>
        <v>0.58810076783070353</v>
      </c>
      <c r="T3" s="23">
        <f t="shared" ref="T3:T68" si="4">R3*60/$N3</f>
        <v>0.68504045483576448</v>
      </c>
      <c r="U3" t="s">
        <v>25</v>
      </c>
    </row>
    <row r="4" spans="1:21" x14ac:dyDescent="0.25">
      <c r="A4">
        <v>1</v>
      </c>
      <c r="B4">
        <v>6</v>
      </c>
      <c r="C4">
        <f t="shared" si="0"/>
        <v>106</v>
      </c>
      <c r="D4">
        <v>27</v>
      </c>
      <c r="E4">
        <v>240</v>
      </c>
      <c r="F4">
        <v>0.25</v>
      </c>
      <c r="G4">
        <v>975</v>
      </c>
      <c r="H4">
        <v>3.3333333333333333E-2</v>
      </c>
      <c r="I4" t="s">
        <v>21</v>
      </c>
      <c r="J4" t="s">
        <v>22</v>
      </c>
      <c r="K4">
        <v>30</v>
      </c>
      <c r="L4" t="s">
        <v>23</v>
      </c>
      <c r="M4">
        <f>VLOOKUP($C4,Barnhart_79.pdf!$L$4:$O$392,3)</f>
        <v>222</v>
      </c>
      <c r="N4">
        <f>VLOOKUP($C4,Barnhart_79.pdf!$L$4:$O$392,4)</f>
        <v>2053.5</v>
      </c>
      <c r="Q4" s="25">
        <f t="shared" si="1"/>
        <v>0</v>
      </c>
      <c r="R4" s="25">
        <f t="shared" si="2"/>
        <v>0</v>
      </c>
      <c r="S4" s="23">
        <f t="shared" si="3"/>
        <v>0</v>
      </c>
      <c r="T4" s="23">
        <f t="shared" si="4"/>
        <v>0</v>
      </c>
      <c r="U4" t="s">
        <v>24</v>
      </c>
    </row>
    <row r="5" spans="1:21" x14ac:dyDescent="0.25">
      <c r="A5">
        <v>1</v>
      </c>
      <c r="B5">
        <v>7</v>
      </c>
      <c r="C5">
        <f t="shared" si="0"/>
        <v>107</v>
      </c>
      <c r="D5">
        <v>29</v>
      </c>
      <c r="E5">
        <v>560</v>
      </c>
      <c r="F5">
        <v>0.25</v>
      </c>
      <c r="G5">
        <v>1475</v>
      </c>
      <c r="H5">
        <v>0.1</v>
      </c>
      <c r="I5" t="s">
        <v>21</v>
      </c>
      <c r="J5" t="s">
        <v>22</v>
      </c>
      <c r="K5">
        <v>40</v>
      </c>
      <c r="L5" t="s">
        <v>23</v>
      </c>
      <c r="M5">
        <f>VLOOKUP($C5,Barnhart_79.pdf!$L$4:$O$392,3)</f>
        <v>249</v>
      </c>
      <c r="N5">
        <f>VLOOKUP($C5,Barnhart_79.pdf!$L$4:$O$392,4)</f>
        <v>1922.67</v>
      </c>
      <c r="O5">
        <v>422</v>
      </c>
      <c r="P5">
        <v>497</v>
      </c>
      <c r="Q5" s="25">
        <f t="shared" si="1"/>
        <v>18.64338890364693</v>
      </c>
      <c r="R5" s="25">
        <f t="shared" si="2"/>
        <v>21.956787405479915</v>
      </c>
      <c r="S5" s="23">
        <f t="shared" si="3"/>
        <v>0.58179684200555248</v>
      </c>
      <c r="T5" s="23">
        <f t="shared" si="4"/>
        <v>0.68519675468426444</v>
      </c>
      <c r="U5" t="s">
        <v>25</v>
      </c>
    </row>
    <row r="6" spans="1:21" x14ac:dyDescent="0.25">
      <c r="A6">
        <v>1</v>
      </c>
      <c r="B6">
        <v>8</v>
      </c>
      <c r="C6">
        <f t="shared" si="0"/>
        <v>108</v>
      </c>
      <c r="D6">
        <v>30</v>
      </c>
      <c r="E6">
        <v>480</v>
      </c>
      <c r="F6">
        <v>0.25</v>
      </c>
      <c r="G6">
        <v>1300</v>
      </c>
      <c r="H6">
        <v>0.1</v>
      </c>
      <c r="I6" t="s">
        <v>21</v>
      </c>
      <c r="J6" t="s">
        <v>22</v>
      </c>
      <c r="K6">
        <v>36.92307692307692</v>
      </c>
      <c r="L6" t="s">
        <v>23</v>
      </c>
      <c r="M6">
        <f>VLOOKUP($C6,Barnhart_79.pdf!$L$4:$O$392,3)</f>
        <v>255</v>
      </c>
      <c r="N6">
        <f>VLOOKUP($C6,Barnhart_79.pdf!$L$4:$O$392,4)</f>
        <v>2358.75</v>
      </c>
      <c r="Q6" s="25">
        <f t="shared" si="1"/>
        <v>0</v>
      </c>
      <c r="R6" s="25">
        <f t="shared" si="2"/>
        <v>0</v>
      </c>
      <c r="S6" s="23">
        <f t="shared" si="3"/>
        <v>0</v>
      </c>
      <c r="T6" s="23">
        <f t="shared" si="4"/>
        <v>0</v>
      </c>
      <c r="U6" t="s">
        <v>24</v>
      </c>
    </row>
    <row r="7" spans="1:21" x14ac:dyDescent="0.25">
      <c r="A7">
        <v>1</v>
      </c>
      <c r="B7">
        <v>9</v>
      </c>
      <c r="C7">
        <f t="shared" si="0"/>
        <v>109</v>
      </c>
      <c r="D7">
        <v>32</v>
      </c>
      <c r="E7">
        <v>560</v>
      </c>
      <c r="F7">
        <v>0.25</v>
      </c>
      <c r="G7">
        <v>1475</v>
      </c>
      <c r="H7">
        <v>0.1</v>
      </c>
      <c r="I7" t="s">
        <v>21</v>
      </c>
      <c r="J7" t="s">
        <v>22</v>
      </c>
      <c r="K7">
        <v>40</v>
      </c>
      <c r="L7" t="s">
        <v>23</v>
      </c>
      <c r="M7">
        <f>VLOOKUP($C7,Barnhart_79.pdf!$L$4:$O$392,3)</f>
        <v>249</v>
      </c>
      <c r="N7">
        <f>VLOOKUP($C7,Barnhart_79.pdf!$L$4:$O$392,4)</f>
        <v>1922.67</v>
      </c>
      <c r="O7">
        <v>466</v>
      </c>
      <c r="P7">
        <v>506</v>
      </c>
      <c r="Q7" s="25">
        <f t="shared" si="1"/>
        <v>20.587249358055612</v>
      </c>
      <c r="R7" s="25">
        <f t="shared" si="2"/>
        <v>22.354395225699871</v>
      </c>
      <c r="S7" s="23">
        <f t="shared" si="3"/>
        <v>0.64245812411039682</v>
      </c>
      <c r="T7" s="23">
        <f t="shared" si="4"/>
        <v>0.69760474420570984</v>
      </c>
      <c r="U7" t="s">
        <v>25</v>
      </c>
    </row>
    <row r="8" spans="1:21" x14ac:dyDescent="0.25">
      <c r="A8">
        <v>1</v>
      </c>
      <c r="B8">
        <v>10</v>
      </c>
      <c r="C8">
        <f t="shared" si="0"/>
        <v>110</v>
      </c>
      <c r="D8">
        <v>31</v>
      </c>
      <c r="E8">
        <v>560</v>
      </c>
      <c r="F8">
        <v>0.25</v>
      </c>
      <c r="G8">
        <v>1475</v>
      </c>
      <c r="H8">
        <v>0.1</v>
      </c>
      <c r="I8" t="s">
        <v>21</v>
      </c>
      <c r="J8" t="s">
        <v>22</v>
      </c>
      <c r="K8">
        <v>40</v>
      </c>
      <c r="L8" t="s">
        <v>23</v>
      </c>
      <c r="M8">
        <f>VLOOKUP($C8,Barnhart_79.pdf!$L$4:$O$392,3)</f>
        <v>249</v>
      </c>
      <c r="N8">
        <f>VLOOKUP($C8,Barnhart_79.pdf!$L$4:$O$392,4)</f>
        <v>1922.67</v>
      </c>
      <c r="O8">
        <v>402</v>
      </c>
      <c r="P8">
        <v>448</v>
      </c>
      <c r="Q8" s="25">
        <f t="shared" si="1"/>
        <v>17.7598159698248</v>
      </c>
      <c r="R8" s="25">
        <f t="shared" si="2"/>
        <v>19.792033717615695</v>
      </c>
      <c r="S8" s="23">
        <f t="shared" si="3"/>
        <v>0.55422353195789609</v>
      </c>
      <c r="T8" s="23">
        <f t="shared" si="4"/>
        <v>0.61764214506750592</v>
      </c>
      <c r="U8" t="s">
        <v>25</v>
      </c>
    </row>
    <row r="9" spans="1:21" x14ac:dyDescent="0.25">
      <c r="A9">
        <v>1</v>
      </c>
      <c r="B9">
        <v>11</v>
      </c>
      <c r="C9">
        <f t="shared" si="0"/>
        <v>111</v>
      </c>
      <c r="D9">
        <v>32</v>
      </c>
      <c r="E9">
        <v>560</v>
      </c>
      <c r="F9">
        <v>0.25</v>
      </c>
      <c r="G9">
        <v>1475</v>
      </c>
      <c r="H9">
        <v>0.1</v>
      </c>
      <c r="I9" t="s">
        <v>21</v>
      </c>
      <c r="J9" t="s">
        <v>22</v>
      </c>
      <c r="K9">
        <v>40</v>
      </c>
      <c r="L9" t="s">
        <v>23</v>
      </c>
      <c r="M9">
        <f>VLOOKUP($C9,Barnhart_79.pdf!$L$4:$O$392,3)</f>
        <v>249</v>
      </c>
      <c r="N9">
        <f>VLOOKUP($C9,Barnhart_79.pdf!$L$4:$O$392,4)</f>
        <v>1922.67</v>
      </c>
      <c r="O9">
        <v>430</v>
      </c>
      <c r="P9">
        <v>476</v>
      </c>
      <c r="Q9" s="25">
        <f t="shared" si="1"/>
        <v>18.996818077175782</v>
      </c>
      <c r="R9" s="25">
        <f t="shared" si="2"/>
        <v>21.029035824966677</v>
      </c>
      <c r="S9" s="23">
        <f t="shared" si="3"/>
        <v>0.59282616602461524</v>
      </c>
      <c r="T9" s="23">
        <f t="shared" si="4"/>
        <v>0.65624477913422508</v>
      </c>
      <c r="U9" t="s">
        <v>25</v>
      </c>
    </row>
    <row r="10" spans="1:21" x14ac:dyDescent="0.25">
      <c r="A10">
        <v>1</v>
      </c>
      <c r="B10">
        <v>12</v>
      </c>
      <c r="C10">
        <f t="shared" si="0"/>
        <v>112</v>
      </c>
      <c r="D10">
        <v>31</v>
      </c>
      <c r="E10">
        <v>560</v>
      </c>
      <c r="F10">
        <v>0.25</v>
      </c>
      <c r="G10">
        <v>1475</v>
      </c>
      <c r="H10">
        <v>0.1</v>
      </c>
      <c r="I10" t="s">
        <v>21</v>
      </c>
      <c r="J10" t="s">
        <v>22</v>
      </c>
      <c r="K10">
        <v>40</v>
      </c>
      <c r="L10" t="s">
        <v>23</v>
      </c>
      <c r="M10">
        <f>VLOOKUP($C10,Barnhart_79.pdf!$L$4:$O$392,3)</f>
        <v>249</v>
      </c>
      <c r="N10">
        <f>VLOOKUP($C10,Barnhart_79.pdf!$L$4:$O$392,4)</f>
        <v>1922.67</v>
      </c>
      <c r="O10">
        <v>425</v>
      </c>
      <c r="P10">
        <v>484</v>
      </c>
      <c r="Q10" s="25">
        <f t="shared" si="1"/>
        <v>18.775924843720247</v>
      </c>
      <c r="R10" s="25">
        <f t="shared" si="2"/>
        <v>21.382464998495529</v>
      </c>
      <c r="S10" s="23">
        <f t="shared" si="3"/>
        <v>0.58593283851270095</v>
      </c>
      <c r="T10" s="23">
        <f t="shared" si="4"/>
        <v>0.66727410315328761</v>
      </c>
      <c r="U10" t="s">
        <v>25</v>
      </c>
    </row>
    <row r="11" spans="1:21" x14ac:dyDescent="0.25">
      <c r="A11">
        <v>1</v>
      </c>
      <c r="B11">
        <v>13</v>
      </c>
      <c r="C11">
        <f t="shared" si="0"/>
        <v>113</v>
      </c>
      <c r="D11">
        <v>33</v>
      </c>
      <c r="E11">
        <v>560</v>
      </c>
      <c r="F11">
        <v>0.25</v>
      </c>
      <c r="G11">
        <v>1475</v>
      </c>
      <c r="H11">
        <v>0.1</v>
      </c>
      <c r="I11" t="s">
        <v>21</v>
      </c>
      <c r="J11" t="s">
        <v>22</v>
      </c>
      <c r="K11">
        <v>40</v>
      </c>
      <c r="L11" t="s">
        <v>23</v>
      </c>
      <c r="M11">
        <f>VLOOKUP($C11,Barnhart_79.pdf!$L$4:$O$392,3)</f>
        <v>249</v>
      </c>
      <c r="N11">
        <f>VLOOKUP($C11,Barnhart_79.pdf!$L$4:$O$392,4)</f>
        <v>1922.67</v>
      </c>
      <c r="O11">
        <v>430</v>
      </c>
      <c r="P11">
        <v>510</v>
      </c>
      <c r="Q11" s="25">
        <f t="shared" si="1"/>
        <v>18.996818077175782</v>
      </c>
      <c r="R11" s="25">
        <f t="shared" si="2"/>
        <v>22.531109812464297</v>
      </c>
      <c r="S11" s="23">
        <f t="shared" si="3"/>
        <v>0.59282616602461524</v>
      </c>
      <c r="T11" s="23">
        <f t="shared" si="4"/>
        <v>0.70311940621524116</v>
      </c>
      <c r="U11" t="s">
        <v>25</v>
      </c>
    </row>
    <row r="12" spans="1:21" x14ac:dyDescent="0.25">
      <c r="A12">
        <v>1</v>
      </c>
      <c r="B12">
        <v>14</v>
      </c>
      <c r="C12">
        <f t="shared" si="0"/>
        <v>114</v>
      </c>
      <c r="D12">
        <v>34</v>
      </c>
      <c r="E12">
        <v>560</v>
      </c>
      <c r="F12">
        <v>0.25</v>
      </c>
      <c r="G12">
        <v>1475</v>
      </c>
      <c r="H12">
        <v>0.1</v>
      </c>
      <c r="I12" t="s">
        <v>21</v>
      </c>
      <c r="J12" t="s">
        <v>22</v>
      </c>
      <c r="K12">
        <v>40</v>
      </c>
      <c r="L12" t="s">
        <v>23</v>
      </c>
      <c r="M12">
        <f>VLOOKUP($C12,Barnhart_79.pdf!$L$4:$O$392,3)</f>
        <v>249</v>
      </c>
      <c r="N12">
        <f>VLOOKUP($C12,Barnhart_79.pdf!$L$4:$O$392,4)</f>
        <v>1922.67</v>
      </c>
      <c r="O12">
        <v>380</v>
      </c>
      <c r="P12">
        <v>404</v>
      </c>
      <c r="Q12" s="25">
        <f t="shared" si="1"/>
        <v>16.787885742620457</v>
      </c>
      <c r="R12" s="25">
        <f t="shared" si="2"/>
        <v>17.848173263207013</v>
      </c>
      <c r="S12" s="23">
        <f t="shared" si="3"/>
        <v>0.52389289090547386</v>
      </c>
      <c r="T12" s="23">
        <f t="shared" si="4"/>
        <v>0.55698086296266169</v>
      </c>
      <c r="U12" t="s">
        <v>25</v>
      </c>
    </row>
    <row r="13" spans="1:21" x14ac:dyDescent="0.25">
      <c r="A13">
        <v>1</v>
      </c>
      <c r="B13">
        <v>15</v>
      </c>
      <c r="C13">
        <f t="shared" si="0"/>
        <v>115</v>
      </c>
      <c r="D13">
        <v>33</v>
      </c>
      <c r="E13">
        <v>560</v>
      </c>
      <c r="F13">
        <v>0.25</v>
      </c>
      <c r="G13">
        <v>1475</v>
      </c>
      <c r="H13">
        <v>0.1</v>
      </c>
      <c r="I13" t="s">
        <v>21</v>
      </c>
      <c r="J13" t="s">
        <v>22</v>
      </c>
      <c r="K13">
        <v>40</v>
      </c>
      <c r="L13" t="s">
        <v>23</v>
      </c>
      <c r="M13">
        <f>VLOOKUP($C13,Barnhart_79.pdf!$L$4:$O$392,3)</f>
        <v>249</v>
      </c>
      <c r="N13">
        <f>VLOOKUP($C13,Barnhart_79.pdf!$L$4:$O$392,4)</f>
        <v>1922.67</v>
      </c>
      <c r="O13">
        <v>408</v>
      </c>
      <c r="P13">
        <v>430</v>
      </c>
      <c r="Q13" s="25">
        <f t="shared" si="1"/>
        <v>18.024887849971439</v>
      </c>
      <c r="R13" s="25">
        <f t="shared" si="2"/>
        <v>18.996818077175782</v>
      </c>
      <c r="S13" s="23">
        <f t="shared" si="3"/>
        <v>0.56249552497219302</v>
      </c>
      <c r="T13" s="23">
        <f t="shared" si="4"/>
        <v>0.59282616602461524</v>
      </c>
      <c r="U13" t="s">
        <v>25</v>
      </c>
    </row>
    <row r="14" spans="1:21" x14ac:dyDescent="0.25">
      <c r="A14">
        <v>1</v>
      </c>
      <c r="B14">
        <v>16</v>
      </c>
      <c r="C14">
        <f t="shared" si="0"/>
        <v>116</v>
      </c>
      <c r="D14">
        <v>34</v>
      </c>
      <c r="E14">
        <v>560</v>
      </c>
      <c r="F14">
        <v>0.25</v>
      </c>
      <c r="G14">
        <v>1475</v>
      </c>
      <c r="H14">
        <v>0.1</v>
      </c>
      <c r="I14" t="s">
        <v>21</v>
      </c>
      <c r="J14" t="s">
        <v>22</v>
      </c>
      <c r="K14">
        <v>40</v>
      </c>
      <c r="L14" t="s">
        <v>23</v>
      </c>
      <c r="M14">
        <f>VLOOKUP($C14,Barnhart_79.pdf!$L$4:$O$392,3)</f>
        <v>299</v>
      </c>
      <c r="N14">
        <f>VLOOKUP($C14,Barnhart_79.pdf!$L$4:$O$392,4)</f>
        <v>2314.1699999999996</v>
      </c>
      <c r="O14">
        <v>369</v>
      </c>
      <c r="P14">
        <v>437</v>
      </c>
      <c r="Q14" s="25">
        <f t="shared" si="1"/>
        <v>16.301920629018287</v>
      </c>
      <c r="R14" s="25">
        <f t="shared" si="2"/>
        <v>19.306068604013525</v>
      </c>
      <c r="S14" s="23">
        <f t="shared" si="3"/>
        <v>0.42266351985424466</v>
      </c>
      <c r="T14" s="23">
        <f t="shared" si="4"/>
        <v>0.5005527321851081</v>
      </c>
      <c r="U14" t="s">
        <v>25</v>
      </c>
    </row>
    <row r="15" spans="1:21" x14ac:dyDescent="0.25">
      <c r="A15">
        <v>1</v>
      </c>
      <c r="B15">
        <v>17</v>
      </c>
      <c r="C15">
        <f t="shared" si="0"/>
        <v>117</v>
      </c>
      <c r="D15">
        <v>37</v>
      </c>
      <c r="E15">
        <v>560</v>
      </c>
      <c r="F15">
        <v>0.25</v>
      </c>
      <c r="G15">
        <v>1475</v>
      </c>
      <c r="H15">
        <v>0.1</v>
      </c>
      <c r="I15" t="s">
        <v>21</v>
      </c>
      <c r="J15" t="s">
        <v>22</v>
      </c>
      <c r="K15">
        <v>40</v>
      </c>
      <c r="L15" t="s">
        <v>23</v>
      </c>
      <c r="M15">
        <f>VLOOKUP($C15,Barnhart_79.pdf!$L$4:$O$392,3)</f>
        <v>249</v>
      </c>
      <c r="N15">
        <f>VLOOKUP($C15,Barnhart_79.pdf!$L$4:$O$392,4)</f>
        <v>1922.67</v>
      </c>
      <c r="O15">
        <v>133</v>
      </c>
      <c r="P15">
        <v>208</v>
      </c>
      <c r="Q15" s="25">
        <f t="shared" si="1"/>
        <v>5.8757600099171601</v>
      </c>
      <c r="R15" s="25">
        <f t="shared" si="2"/>
        <v>9.1891585117501453</v>
      </c>
      <c r="S15" s="23">
        <f t="shared" si="3"/>
        <v>0.18336251181691585</v>
      </c>
      <c r="T15" s="23">
        <f t="shared" si="4"/>
        <v>0.28676242449562778</v>
      </c>
    </row>
    <row r="16" spans="1:21" x14ac:dyDescent="0.25">
      <c r="A16">
        <v>1</v>
      </c>
      <c r="B16">
        <v>19</v>
      </c>
      <c r="C16">
        <f t="shared" si="0"/>
        <v>119</v>
      </c>
      <c r="D16">
        <v>37</v>
      </c>
      <c r="E16">
        <v>560</v>
      </c>
      <c r="F16">
        <v>0.25</v>
      </c>
      <c r="G16">
        <v>1475</v>
      </c>
      <c r="H16">
        <v>0.1</v>
      </c>
      <c r="I16" t="s">
        <v>21</v>
      </c>
      <c r="J16" t="s">
        <v>22</v>
      </c>
      <c r="K16">
        <v>40</v>
      </c>
      <c r="L16" t="s">
        <v>23</v>
      </c>
      <c r="M16">
        <f>VLOOKUP($C16,Barnhart_79.pdf!$L$4:$O$392,3)</f>
        <v>249</v>
      </c>
      <c r="N16">
        <f>VLOOKUP($C16,Barnhart_79.pdf!$L$4:$O$392,4)</f>
        <v>1922.67</v>
      </c>
      <c r="O16">
        <v>352</v>
      </c>
      <c r="P16">
        <v>412</v>
      </c>
      <c r="Q16" s="25">
        <f t="shared" si="1"/>
        <v>15.550883635269475</v>
      </c>
      <c r="R16" s="25">
        <f t="shared" si="2"/>
        <v>18.201602436735865</v>
      </c>
      <c r="S16" s="23">
        <f t="shared" si="3"/>
        <v>0.48529025683875465</v>
      </c>
      <c r="T16" s="23">
        <f t="shared" si="4"/>
        <v>0.56801018698172423</v>
      </c>
      <c r="U16" t="s">
        <v>25</v>
      </c>
    </row>
    <row r="17" spans="1:21" x14ac:dyDescent="0.25">
      <c r="A17">
        <v>2</v>
      </c>
      <c r="B17">
        <v>2</v>
      </c>
      <c r="C17">
        <f t="shared" si="0"/>
        <v>202</v>
      </c>
      <c r="D17">
        <v>26</v>
      </c>
      <c r="E17">
        <v>240</v>
      </c>
      <c r="F17">
        <v>0.25</v>
      </c>
      <c r="G17">
        <v>975</v>
      </c>
      <c r="H17">
        <v>3.3333333333333333E-2</v>
      </c>
      <c r="I17" t="s">
        <v>21</v>
      </c>
      <c r="J17" t="s">
        <v>22</v>
      </c>
      <c r="K17">
        <v>40</v>
      </c>
      <c r="L17" t="s">
        <v>23</v>
      </c>
      <c r="M17">
        <f>VLOOKUP($C17,Barnhart_79.pdf!$L$4:$O$392,3)</f>
        <v>176</v>
      </c>
      <c r="N17">
        <f>VLOOKUP($C17,Barnhart_79.pdf!$L$4:$O$392,4)</f>
        <v>1351.0800000000002</v>
      </c>
      <c r="O17">
        <v>192</v>
      </c>
      <c r="P17">
        <v>265</v>
      </c>
      <c r="Q17" s="25">
        <f t="shared" si="1"/>
        <v>8.4823001646924414</v>
      </c>
      <c r="R17" s="25">
        <f t="shared" si="2"/>
        <v>11.707341373143214</v>
      </c>
      <c r="S17" s="23">
        <f t="shared" si="3"/>
        <v>0.3766897666174811</v>
      </c>
      <c r="T17" s="23">
        <f t="shared" si="4"/>
        <v>0.51991035496683602</v>
      </c>
    </row>
    <row r="18" spans="1:21" x14ac:dyDescent="0.25">
      <c r="A18">
        <v>2</v>
      </c>
      <c r="B18">
        <v>4</v>
      </c>
      <c r="C18">
        <f t="shared" si="0"/>
        <v>204</v>
      </c>
      <c r="D18">
        <v>27</v>
      </c>
      <c r="E18">
        <v>240</v>
      </c>
      <c r="F18">
        <v>0.25</v>
      </c>
      <c r="G18">
        <v>975</v>
      </c>
      <c r="H18">
        <v>3.3333333333333333E-2</v>
      </c>
      <c r="I18" t="s">
        <v>21</v>
      </c>
      <c r="J18" t="s">
        <v>22</v>
      </c>
      <c r="K18">
        <v>30</v>
      </c>
      <c r="L18" t="s">
        <v>23</v>
      </c>
      <c r="M18">
        <f>VLOOKUP($C18,Barnhart_79.pdf!$L$4:$O$392,3)</f>
        <v>175</v>
      </c>
      <c r="N18">
        <f>VLOOKUP($C18,Barnhart_79.pdf!$L$4:$O$392,4)</f>
        <v>1343.2500000000002</v>
      </c>
      <c r="O18">
        <v>294</v>
      </c>
      <c r="P18">
        <v>335</v>
      </c>
      <c r="Q18" s="25">
        <f t="shared" si="1"/>
        <v>12.9885221271853</v>
      </c>
      <c r="R18" s="25">
        <f t="shared" si="2"/>
        <v>14.799846641520666</v>
      </c>
      <c r="S18" s="23">
        <f t="shared" si="3"/>
        <v>0.58016849255992398</v>
      </c>
      <c r="T18" s="23">
        <f t="shared" si="4"/>
        <v>0.66107634356317868</v>
      </c>
    </row>
    <row r="19" spans="1:21" x14ac:dyDescent="0.25">
      <c r="A19">
        <v>2</v>
      </c>
      <c r="B19">
        <v>5</v>
      </c>
      <c r="C19">
        <f t="shared" si="0"/>
        <v>205</v>
      </c>
      <c r="D19">
        <v>29</v>
      </c>
      <c r="E19">
        <v>560</v>
      </c>
      <c r="F19">
        <v>0.25</v>
      </c>
      <c r="G19">
        <v>1475</v>
      </c>
      <c r="H19">
        <v>0.1</v>
      </c>
      <c r="I19" t="s">
        <v>21</v>
      </c>
      <c r="J19" t="s">
        <v>22</v>
      </c>
      <c r="K19">
        <v>40</v>
      </c>
      <c r="L19" t="s">
        <v>23</v>
      </c>
      <c r="M19">
        <f>VLOOKUP($C19,Barnhart_79.pdf!$L$4:$O$392,3)</f>
        <v>249</v>
      </c>
      <c r="N19">
        <f>VLOOKUP($C19,Barnhart_79.pdf!$L$4:$O$392,4)</f>
        <v>1922.67</v>
      </c>
      <c r="O19">
        <v>210</v>
      </c>
      <c r="P19">
        <v>204</v>
      </c>
      <c r="Q19" s="25">
        <f t="shared" si="1"/>
        <v>9.2775158051323583</v>
      </c>
      <c r="R19" s="25">
        <f t="shared" si="2"/>
        <v>9.0124439249857193</v>
      </c>
      <c r="S19" s="23">
        <f t="shared" si="3"/>
        <v>0.28951975550039344</v>
      </c>
      <c r="T19" s="23">
        <f t="shared" si="4"/>
        <v>0.28124776248609651</v>
      </c>
    </row>
    <row r="20" spans="1:21" x14ac:dyDescent="0.25">
      <c r="A20">
        <v>2</v>
      </c>
      <c r="B20">
        <v>6</v>
      </c>
      <c r="C20">
        <f t="shared" si="0"/>
        <v>206</v>
      </c>
      <c r="D20">
        <v>30</v>
      </c>
      <c r="E20">
        <v>480</v>
      </c>
      <c r="F20">
        <v>0.25</v>
      </c>
      <c r="G20">
        <v>1300</v>
      </c>
      <c r="H20">
        <v>0.1</v>
      </c>
      <c r="I20" t="s">
        <v>21</v>
      </c>
      <c r="J20" t="s">
        <v>22</v>
      </c>
      <c r="K20">
        <v>36.92307692307692</v>
      </c>
      <c r="L20" t="s">
        <v>23</v>
      </c>
      <c r="M20">
        <f>VLOOKUP($C20,Barnhart_79.pdf!$L$4:$O$392,3)</f>
        <v>249</v>
      </c>
      <c r="N20">
        <f>VLOOKUP($C20,Barnhart_79.pdf!$L$4:$O$392,4)</f>
        <v>1922.67</v>
      </c>
      <c r="O20">
        <v>206</v>
      </c>
      <c r="P20">
        <v>266</v>
      </c>
      <c r="Q20" s="25">
        <f t="shared" si="1"/>
        <v>9.1008012183679323</v>
      </c>
      <c r="R20" s="25">
        <f t="shared" si="2"/>
        <v>11.75152001983432</v>
      </c>
      <c r="S20" s="23">
        <f t="shared" si="3"/>
        <v>0.28400509349086211</v>
      </c>
      <c r="T20" s="23">
        <f t="shared" si="4"/>
        <v>0.36672502363383169</v>
      </c>
    </row>
    <row r="21" spans="1:21" x14ac:dyDescent="0.25">
      <c r="A21">
        <v>2</v>
      </c>
      <c r="B21">
        <v>7</v>
      </c>
      <c r="C21">
        <f t="shared" si="0"/>
        <v>207</v>
      </c>
      <c r="D21">
        <v>29</v>
      </c>
      <c r="E21">
        <v>560</v>
      </c>
      <c r="F21">
        <v>0.25</v>
      </c>
      <c r="G21">
        <v>1475</v>
      </c>
      <c r="H21">
        <v>0.1</v>
      </c>
      <c r="I21" t="s">
        <v>21</v>
      </c>
      <c r="J21" t="s">
        <v>22</v>
      </c>
      <c r="K21">
        <v>40</v>
      </c>
      <c r="L21" t="s">
        <v>23</v>
      </c>
      <c r="M21">
        <f>VLOOKUP($C21,Barnhart_79.pdf!$L$4:$O$392,3)</f>
        <v>249</v>
      </c>
      <c r="N21">
        <f>VLOOKUP($C21,Barnhart_79.pdf!$L$4:$O$392,4)</f>
        <v>1922.67</v>
      </c>
      <c r="O21">
        <v>223</v>
      </c>
      <c r="P21">
        <v>221</v>
      </c>
      <c r="Q21" s="25">
        <f t="shared" si="1"/>
        <v>9.8518382121167427</v>
      </c>
      <c r="R21" s="25">
        <f t="shared" si="2"/>
        <v>9.7634809187345297</v>
      </c>
      <c r="S21" s="23">
        <f t="shared" si="3"/>
        <v>0.30744240703137021</v>
      </c>
      <c r="T21" s="23">
        <f t="shared" si="4"/>
        <v>0.30468507602660455</v>
      </c>
    </row>
    <row r="22" spans="1:21" x14ac:dyDescent="0.25">
      <c r="A22">
        <v>2</v>
      </c>
      <c r="B22">
        <v>8</v>
      </c>
      <c r="C22">
        <f t="shared" si="0"/>
        <v>208</v>
      </c>
      <c r="D22">
        <v>30</v>
      </c>
      <c r="E22">
        <v>480</v>
      </c>
      <c r="F22">
        <v>0.25</v>
      </c>
      <c r="G22">
        <v>1300</v>
      </c>
      <c r="H22">
        <v>0.1</v>
      </c>
      <c r="I22" t="s">
        <v>21</v>
      </c>
      <c r="J22" t="s">
        <v>22</v>
      </c>
      <c r="K22">
        <v>36.92307692307692</v>
      </c>
      <c r="L22" t="s">
        <v>23</v>
      </c>
      <c r="M22">
        <f>VLOOKUP($C22,Barnhart_79.pdf!$L$4:$O$392,3)</f>
        <v>249</v>
      </c>
      <c r="N22">
        <f>VLOOKUP($C22,Barnhart_79.pdf!$L$4:$O$392,4)</f>
        <v>1922.67</v>
      </c>
      <c r="O22">
        <v>244</v>
      </c>
      <c r="P22">
        <v>378</v>
      </c>
      <c r="Q22" s="25">
        <f t="shared" si="1"/>
        <v>10.779589792629977</v>
      </c>
      <c r="R22" s="25">
        <f t="shared" si="2"/>
        <v>16.699528449238244</v>
      </c>
      <c r="S22" s="23">
        <f t="shared" si="3"/>
        <v>0.33639438258140952</v>
      </c>
      <c r="T22" s="23">
        <f t="shared" si="4"/>
        <v>0.52113555990070815</v>
      </c>
    </row>
    <row r="23" spans="1:21" x14ac:dyDescent="0.25">
      <c r="A23">
        <v>2</v>
      </c>
      <c r="B23">
        <v>9</v>
      </c>
      <c r="C23">
        <f t="shared" si="0"/>
        <v>209</v>
      </c>
      <c r="D23">
        <v>32</v>
      </c>
      <c r="E23">
        <v>560</v>
      </c>
      <c r="F23">
        <v>0.25</v>
      </c>
      <c r="G23">
        <v>1475</v>
      </c>
      <c r="H23">
        <v>0.1</v>
      </c>
      <c r="I23" t="s">
        <v>21</v>
      </c>
      <c r="J23" t="s">
        <v>22</v>
      </c>
      <c r="K23">
        <v>40</v>
      </c>
      <c r="L23" t="s">
        <v>23</v>
      </c>
      <c r="M23">
        <f>VLOOKUP($C23,Barnhart_79.pdf!$L$4:$O$392,3)</f>
        <v>249</v>
      </c>
      <c r="N23">
        <f>VLOOKUP($C23,Barnhart_79.pdf!$L$4:$O$392,4)</f>
        <v>1922.67</v>
      </c>
      <c r="O23">
        <v>236</v>
      </c>
      <c r="P23">
        <v>286</v>
      </c>
      <c r="Q23" s="25">
        <f t="shared" si="1"/>
        <v>10.426160619101125</v>
      </c>
      <c r="R23" s="25">
        <f t="shared" si="2"/>
        <v>12.63509295365645</v>
      </c>
      <c r="S23" s="23">
        <f t="shared" si="3"/>
        <v>0.32536505856234688</v>
      </c>
      <c r="T23" s="23">
        <f t="shared" si="4"/>
        <v>0.3942983336814882</v>
      </c>
    </row>
    <row r="24" spans="1:21" x14ac:dyDescent="0.25">
      <c r="A24">
        <v>2</v>
      </c>
      <c r="B24">
        <v>10</v>
      </c>
      <c r="C24">
        <f t="shared" si="0"/>
        <v>210</v>
      </c>
      <c r="D24">
        <v>31</v>
      </c>
      <c r="E24">
        <v>560</v>
      </c>
      <c r="F24">
        <v>0.25</v>
      </c>
      <c r="G24">
        <v>1475</v>
      </c>
      <c r="H24">
        <v>0.1</v>
      </c>
      <c r="I24" t="s">
        <v>21</v>
      </c>
      <c r="J24" t="s">
        <v>22</v>
      </c>
      <c r="K24">
        <v>40</v>
      </c>
      <c r="L24" t="s">
        <v>23</v>
      </c>
      <c r="M24">
        <f>VLOOKUP($C24,Barnhart_79.pdf!$L$4:$O$392,3)</f>
        <v>249</v>
      </c>
      <c r="N24">
        <f>VLOOKUP($C24,Barnhart_79.pdf!$L$4:$O$392,4)</f>
        <v>1922.67</v>
      </c>
      <c r="O24">
        <v>208</v>
      </c>
      <c r="P24">
        <v>306</v>
      </c>
      <c r="Q24" s="25">
        <f t="shared" si="1"/>
        <v>9.1891585117501453</v>
      </c>
      <c r="R24" s="25">
        <f t="shared" si="2"/>
        <v>13.518665887478578</v>
      </c>
      <c r="S24" s="23">
        <f t="shared" si="3"/>
        <v>0.28676242449562778</v>
      </c>
      <c r="T24" s="23">
        <f t="shared" si="4"/>
        <v>0.42187164372914471</v>
      </c>
    </row>
    <row r="25" spans="1:21" x14ac:dyDescent="0.25">
      <c r="A25">
        <v>2</v>
      </c>
      <c r="B25">
        <v>11</v>
      </c>
      <c r="C25">
        <f t="shared" si="0"/>
        <v>211</v>
      </c>
      <c r="D25">
        <v>32</v>
      </c>
      <c r="E25">
        <v>560</v>
      </c>
      <c r="F25">
        <v>0.25</v>
      </c>
      <c r="G25">
        <v>1475</v>
      </c>
      <c r="H25">
        <v>0.1</v>
      </c>
      <c r="I25" t="s">
        <v>21</v>
      </c>
      <c r="J25" t="s">
        <v>22</v>
      </c>
      <c r="K25">
        <v>40</v>
      </c>
      <c r="L25" t="s">
        <v>23</v>
      </c>
      <c r="M25">
        <f>VLOOKUP($C25,Barnhart_79.pdf!$L$4:$O$392,3)</f>
        <v>249</v>
      </c>
      <c r="N25">
        <f>VLOOKUP($C25,Barnhart_79.pdf!$L$4:$O$392,4)</f>
        <v>1922.67</v>
      </c>
      <c r="O25">
        <v>282</v>
      </c>
      <c r="P25">
        <v>261</v>
      </c>
      <c r="Q25" s="25">
        <f t="shared" si="1"/>
        <v>12.458378366892024</v>
      </c>
      <c r="R25" s="25">
        <f t="shared" si="2"/>
        <v>11.530626786378788</v>
      </c>
      <c r="S25" s="23">
        <f t="shared" si="3"/>
        <v>0.38878367167195693</v>
      </c>
      <c r="T25" s="23">
        <f t="shared" si="4"/>
        <v>0.35983169612191757</v>
      </c>
    </row>
    <row r="26" spans="1:21" x14ac:dyDescent="0.25">
      <c r="A26">
        <v>2</v>
      </c>
      <c r="B26">
        <v>12</v>
      </c>
      <c r="C26">
        <f t="shared" si="0"/>
        <v>212</v>
      </c>
      <c r="D26">
        <v>31</v>
      </c>
      <c r="E26">
        <v>560</v>
      </c>
      <c r="F26">
        <v>0.25</v>
      </c>
      <c r="G26">
        <v>1475</v>
      </c>
      <c r="H26">
        <v>0.1</v>
      </c>
      <c r="I26" t="s">
        <v>21</v>
      </c>
      <c r="J26" t="s">
        <v>22</v>
      </c>
      <c r="K26">
        <v>40</v>
      </c>
      <c r="L26" t="s">
        <v>23</v>
      </c>
      <c r="M26">
        <f>VLOOKUP($C26,Barnhart_79.pdf!$L$4:$O$392,3)</f>
        <v>249</v>
      </c>
      <c r="N26">
        <f>VLOOKUP($C26,Barnhart_79.pdf!$L$4:$O$392,4)</f>
        <v>1922.67</v>
      </c>
      <c r="O26">
        <v>284</v>
      </c>
      <c r="P26">
        <v>486</v>
      </c>
      <c r="Q26" s="25">
        <f t="shared" si="1"/>
        <v>12.546735660274237</v>
      </c>
      <c r="R26" s="25">
        <f t="shared" si="2"/>
        <v>21.470822291877742</v>
      </c>
      <c r="S26" s="23">
        <f t="shared" si="3"/>
        <v>0.39154100267672259</v>
      </c>
      <c r="T26" s="23">
        <f t="shared" si="4"/>
        <v>0.67003143415805333</v>
      </c>
      <c r="U26" t="s">
        <v>25</v>
      </c>
    </row>
    <row r="27" spans="1:21" x14ac:dyDescent="0.25">
      <c r="A27">
        <v>2</v>
      </c>
      <c r="B27">
        <v>13</v>
      </c>
      <c r="C27">
        <f t="shared" si="0"/>
        <v>213</v>
      </c>
      <c r="D27">
        <v>33</v>
      </c>
      <c r="E27">
        <v>560</v>
      </c>
      <c r="F27">
        <v>0.25</v>
      </c>
      <c r="G27">
        <v>1475</v>
      </c>
      <c r="H27">
        <v>0.1</v>
      </c>
      <c r="I27" t="s">
        <v>21</v>
      </c>
      <c r="J27" t="s">
        <v>22</v>
      </c>
      <c r="K27">
        <v>40</v>
      </c>
      <c r="L27" t="s">
        <v>23</v>
      </c>
      <c r="M27">
        <f>VLOOKUP($C27,Barnhart_79.pdf!$L$4:$O$392,3)</f>
        <v>249</v>
      </c>
      <c r="N27">
        <f>VLOOKUP($C27,Barnhart_79.pdf!$L$4:$O$392,4)</f>
        <v>1922.67</v>
      </c>
      <c r="O27">
        <v>389</v>
      </c>
      <c r="P27">
        <v>459</v>
      </c>
      <c r="Q27" s="25">
        <f t="shared" si="1"/>
        <v>17.185493562840414</v>
      </c>
      <c r="R27" s="25">
        <f t="shared" si="2"/>
        <v>20.277998831217868</v>
      </c>
      <c r="S27" s="23">
        <f t="shared" si="3"/>
        <v>0.53630088042691926</v>
      </c>
      <c r="T27" s="23">
        <f t="shared" si="4"/>
        <v>0.63280746559371703</v>
      </c>
      <c r="U27" t="s">
        <v>25</v>
      </c>
    </row>
    <row r="28" spans="1:21" x14ac:dyDescent="0.25">
      <c r="A28">
        <v>2</v>
      </c>
      <c r="B28">
        <v>14</v>
      </c>
      <c r="C28">
        <f t="shared" si="0"/>
        <v>214</v>
      </c>
      <c r="D28">
        <v>34</v>
      </c>
      <c r="E28">
        <v>560</v>
      </c>
      <c r="F28">
        <v>0.25</v>
      </c>
      <c r="G28">
        <v>1475</v>
      </c>
      <c r="H28">
        <v>0.1</v>
      </c>
      <c r="I28" t="s">
        <v>21</v>
      </c>
      <c r="J28" t="s">
        <v>22</v>
      </c>
      <c r="K28">
        <v>40</v>
      </c>
      <c r="L28" t="s">
        <v>23</v>
      </c>
      <c r="M28">
        <f>VLOOKUP($C28,Barnhart_79.pdf!$L$4:$O$392,3)</f>
        <v>249</v>
      </c>
      <c r="N28">
        <f>VLOOKUP($C28,Barnhart_79.pdf!$L$4:$O$392,4)</f>
        <v>1922.67</v>
      </c>
      <c r="O28">
        <v>256</v>
      </c>
      <c r="P28">
        <v>395</v>
      </c>
      <c r="Q28" s="25">
        <f t="shared" si="1"/>
        <v>11.309733552923255</v>
      </c>
      <c r="R28" s="25">
        <f t="shared" si="2"/>
        <v>17.450565442987052</v>
      </c>
      <c r="S28" s="23">
        <f t="shared" si="3"/>
        <v>0.35293836861000344</v>
      </c>
      <c r="T28" s="23">
        <f t="shared" si="4"/>
        <v>0.54457287344121619</v>
      </c>
      <c r="U28" t="s">
        <v>25</v>
      </c>
    </row>
    <row r="29" spans="1:21" x14ac:dyDescent="0.25">
      <c r="A29">
        <v>2</v>
      </c>
      <c r="B29">
        <v>15</v>
      </c>
      <c r="C29">
        <f t="shared" si="0"/>
        <v>215</v>
      </c>
      <c r="D29">
        <v>33</v>
      </c>
      <c r="E29">
        <v>560</v>
      </c>
      <c r="F29">
        <v>0.25</v>
      </c>
      <c r="G29">
        <v>1475</v>
      </c>
      <c r="H29">
        <v>0.1</v>
      </c>
      <c r="I29" t="s">
        <v>21</v>
      </c>
      <c r="J29" t="s">
        <v>22</v>
      </c>
      <c r="K29">
        <v>40</v>
      </c>
      <c r="L29" t="s">
        <v>23</v>
      </c>
      <c r="M29">
        <f>VLOOKUP($C29,Barnhart_79.pdf!$L$4:$O$392,3)</f>
        <v>249</v>
      </c>
      <c r="N29">
        <f>VLOOKUP($C29,Barnhart_79.pdf!$L$4:$O$392,4)</f>
        <v>1922.67</v>
      </c>
      <c r="O29">
        <v>306</v>
      </c>
      <c r="P29">
        <v>400</v>
      </c>
      <c r="Q29" s="25">
        <f t="shared" si="1"/>
        <v>13.518665887478578</v>
      </c>
      <c r="R29" s="25">
        <f t="shared" si="2"/>
        <v>17.671458676442587</v>
      </c>
      <c r="S29" s="23">
        <f t="shared" si="3"/>
        <v>0.42187164372914471</v>
      </c>
      <c r="T29" s="23">
        <f t="shared" si="4"/>
        <v>0.55146620095313037</v>
      </c>
      <c r="U29" t="s">
        <v>25</v>
      </c>
    </row>
    <row r="30" spans="1:21" x14ac:dyDescent="0.25">
      <c r="A30">
        <v>2</v>
      </c>
      <c r="B30">
        <v>16</v>
      </c>
      <c r="C30">
        <f t="shared" si="0"/>
        <v>216</v>
      </c>
      <c r="D30">
        <v>34</v>
      </c>
      <c r="E30">
        <v>560</v>
      </c>
      <c r="F30">
        <v>0.25</v>
      </c>
      <c r="G30">
        <v>1475</v>
      </c>
      <c r="H30">
        <v>0.1</v>
      </c>
      <c r="I30" t="s">
        <v>21</v>
      </c>
      <c r="J30" t="s">
        <v>22</v>
      </c>
      <c r="K30">
        <v>40</v>
      </c>
      <c r="L30" t="s">
        <v>23</v>
      </c>
      <c r="M30">
        <f>VLOOKUP($C30,Barnhart_79.pdf!$L$4:$O$392,3)</f>
        <v>299</v>
      </c>
      <c r="N30">
        <f>VLOOKUP($C30,Barnhart_79.pdf!$L$4:$O$392,4)</f>
        <v>2314.1699999999996</v>
      </c>
      <c r="O30">
        <v>311</v>
      </c>
      <c r="P30">
        <v>405</v>
      </c>
      <c r="Q30" s="25">
        <f t="shared" si="1"/>
        <v>13.739559120934111</v>
      </c>
      <c r="R30" s="25">
        <f t="shared" si="2"/>
        <v>17.892351909898117</v>
      </c>
      <c r="S30" s="23">
        <f t="shared" si="3"/>
        <v>0.35622860345439045</v>
      </c>
      <c r="T30" s="23">
        <f t="shared" si="4"/>
        <v>0.46389898520587819</v>
      </c>
      <c r="U30" t="s">
        <v>25</v>
      </c>
    </row>
    <row r="31" spans="1:21" x14ac:dyDescent="0.25">
      <c r="A31">
        <v>2</v>
      </c>
      <c r="B31">
        <v>17</v>
      </c>
      <c r="C31">
        <f t="shared" si="0"/>
        <v>217</v>
      </c>
      <c r="D31">
        <v>37</v>
      </c>
      <c r="E31">
        <v>560</v>
      </c>
      <c r="F31">
        <v>0.25</v>
      </c>
      <c r="G31">
        <v>1475</v>
      </c>
      <c r="H31">
        <v>0.1</v>
      </c>
      <c r="I31" t="s">
        <v>21</v>
      </c>
      <c r="J31" t="s">
        <v>22</v>
      </c>
      <c r="K31">
        <v>40</v>
      </c>
      <c r="L31" t="s">
        <v>23</v>
      </c>
      <c r="M31">
        <f>VLOOKUP($C31,Barnhart_79.pdf!$L$4:$O$392,3)</f>
        <v>249</v>
      </c>
      <c r="N31">
        <f>VLOOKUP($C31,Barnhart_79.pdf!$L$4:$O$392,4)</f>
        <v>1922.67</v>
      </c>
      <c r="O31">
        <v>331</v>
      </c>
      <c r="P31">
        <v>305</v>
      </c>
      <c r="Q31" s="25">
        <f t="shared" si="1"/>
        <v>14.62313205475624</v>
      </c>
      <c r="R31" s="25">
        <f t="shared" si="2"/>
        <v>13.474487240787472</v>
      </c>
      <c r="S31" s="23">
        <f t="shared" si="3"/>
        <v>0.4563382812887154</v>
      </c>
      <c r="T31" s="23">
        <f t="shared" si="4"/>
        <v>0.42049297822676185</v>
      </c>
      <c r="U31" t="s">
        <v>26</v>
      </c>
    </row>
    <row r="32" spans="1:21" x14ac:dyDescent="0.25">
      <c r="A32">
        <v>2</v>
      </c>
      <c r="B32">
        <v>17</v>
      </c>
      <c r="C32">
        <f t="shared" ref="C32" si="5">A32*100+B32</f>
        <v>217</v>
      </c>
      <c r="D32">
        <v>37</v>
      </c>
      <c r="E32">
        <v>560</v>
      </c>
      <c r="F32">
        <v>0.25</v>
      </c>
      <c r="G32">
        <v>1475</v>
      </c>
      <c r="H32">
        <v>0.1</v>
      </c>
      <c r="I32" t="s">
        <v>21</v>
      </c>
      <c r="J32" t="s">
        <v>22</v>
      </c>
      <c r="K32">
        <v>40</v>
      </c>
      <c r="L32" t="s">
        <v>23</v>
      </c>
      <c r="M32">
        <f>VLOOKUP($C32,Barnhart_79.pdf!$L$4:$O$392,3)</f>
        <v>249</v>
      </c>
      <c r="N32">
        <f>VLOOKUP($C32,Barnhart_79.pdf!$L$4:$O$392,4)</f>
        <v>1922.67</v>
      </c>
      <c r="O32">
        <v>261</v>
      </c>
      <c r="P32">
        <v>274</v>
      </c>
      <c r="Q32" s="25">
        <f t="shared" ref="Q32" si="6">0.9*PI()/4*0.25^2*O32</f>
        <v>11.530626786378788</v>
      </c>
      <c r="R32" s="25">
        <f t="shared" ref="R32" si="7">0.9*PI()/4*0.25^2*P32</f>
        <v>12.104949193363172</v>
      </c>
      <c r="S32" s="23">
        <f t="shared" ref="S32" si="8">Q32*60/$N32</f>
        <v>0.35983169612191757</v>
      </c>
      <c r="T32" s="23">
        <f t="shared" ref="T32" si="9">R32*60/$N32</f>
        <v>0.37775434765289428</v>
      </c>
      <c r="U32" t="s">
        <v>27</v>
      </c>
    </row>
    <row r="33" spans="1:21" x14ac:dyDescent="0.25">
      <c r="A33">
        <v>2</v>
      </c>
      <c r="B33">
        <v>19</v>
      </c>
      <c r="C33">
        <f t="shared" si="0"/>
        <v>219</v>
      </c>
      <c r="D33">
        <v>37</v>
      </c>
      <c r="E33">
        <v>560</v>
      </c>
      <c r="F33">
        <v>0.25</v>
      </c>
      <c r="G33">
        <v>1475</v>
      </c>
      <c r="H33">
        <v>0.1</v>
      </c>
      <c r="I33" t="s">
        <v>21</v>
      </c>
      <c r="J33" t="s">
        <v>22</v>
      </c>
      <c r="K33">
        <v>40</v>
      </c>
      <c r="L33" t="s">
        <v>23</v>
      </c>
      <c r="M33">
        <f>VLOOKUP($C33,Barnhart_79.pdf!$L$4:$O$392,3)</f>
        <v>346</v>
      </c>
      <c r="N33">
        <f>VLOOKUP($C33,Barnhart_79.pdf!$L$4:$O$392,4)</f>
        <v>2685.1800000000003</v>
      </c>
      <c r="O33">
        <v>296</v>
      </c>
      <c r="P33">
        <v>334</v>
      </c>
      <c r="Q33" s="25">
        <f t="shared" si="1"/>
        <v>13.076879420567513</v>
      </c>
      <c r="R33" s="25">
        <f t="shared" si="2"/>
        <v>14.75566799482956</v>
      </c>
      <c r="S33" s="23">
        <f t="shared" si="3"/>
        <v>0.29220118026875319</v>
      </c>
      <c r="T33" s="23">
        <f t="shared" si="4"/>
        <v>0.32971349395190397</v>
      </c>
      <c r="U33" t="s">
        <v>25</v>
      </c>
    </row>
    <row r="34" spans="1:21" x14ac:dyDescent="0.25">
      <c r="A34">
        <v>2</v>
      </c>
      <c r="B34">
        <v>21</v>
      </c>
      <c r="C34">
        <f t="shared" si="0"/>
        <v>221</v>
      </c>
      <c r="D34">
        <v>38</v>
      </c>
      <c r="E34">
        <v>240</v>
      </c>
      <c r="F34">
        <v>0.5</v>
      </c>
      <c r="G34">
        <v>1000</v>
      </c>
      <c r="H34" t="s">
        <v>28</v>
      </c>
      <c r="I34" t="s">
        <v>29</v>
      </c>
      <c r="J34" t="s">
        <v>30</v>
      </c>
      <c r="K34">
        <v>20</v>
      </c>
      <c r="L34" t="s">
        <v>23</v>
      </c>
      <c r="M34">
        <f>VLOOKUP($C34,Barnhart_79.pdf!$L$4:$O$392,3)</f>
        <v>301</v>
      </c>
      <c r="N34">
        <f>VLOOKUP($C34,Barnhart_79.pdf!$L$4:$O$392,4)</f>
        <v>2329.83</v>
      </c>
      <c r="O34">
        <v>328</v>
      </c>
      <c r="P34">
        <v>435</v>
      </c>
      <c r="Q34" s="25">
        <f t="shared" si="1"/>
        <v>14.490596114682921</v>
      </c>
      <c r="R34" s="25">
        <f t="shared" si="2"/>
        <v>19.217711310631312</v>
      </c>
      <c r="S34" s="23">
        <f t="shared" si="3"/>
        <v>0.37317562520912484</v>
      </c>
      <c r="T34" s="23">
        <f t="shared" si="4"/>
        <v>0.49491279562795515</v>
      </c>
      <c r="U34" t="s">
        <v>25</v>
      </c>
    </row>
    <row r="35" spans="1:21" x14ac:dyDescent="0.25">
      <c r="A35">
        <v>2</v>
      </c>
      <c r="B35">
        <v>23</v>
      </c>
      <c r="C35">
        <f t="shared" si="0"/>
        <v>223</v>
      </c>
      <c r="D35">
        <v>38</v>
      </c>
      <c r="E35">
        <v>240</v>
      </c>
      <c r="F35">
        <v>0.5</v>
      </c>
      <c r="G35">
        <v>1000</v>
      </c>
      <c r="H35" t="s">
        <v>28</v>
      </c>
      <c r="I35" t="s">
        <v>29</v>
      </c>
      <c r="J35" t="s">
        <v>30</v>
      </c>
      <c r="K35">
        <v>20</v>
      </c>
      <c r="L35" t="s">
        <v>23</v>
      </c>
      <c r="M35">
        <f>VLOOKUP($C35,Barnhart_79.pdf!$L$4:$O$392,3)</f>
        <v>342</v>
      </c>
      <c r="N35">
        <f>VLOOKUP($C35,Barnhart_79.pdf!$L$4:$O$392,4)</f>
        <v>2650.8599999999997</v>
      </c>
      <c r="O35">
        <v>366</v>
      </c>
      <c r="P35">
        <v>455</v>
      </c>
      <c r="Q35" s="25">
        <f t="shared" si="1"/>
        <v>16.169384688944966</v>
      </c>
      <c r="R35" s="25">
        <f t="shared" si="2"/>
        <v>20.101284244453442</v>
      </c>
      <c r="S35" s="23">
        <f t="shared" si="3"/>
        <v>0.36598050494431922</v>
      </c>
      <c r="T35" s="23">
        <f t="shared" si="4"/>
        <v>0.45497576434334769</v>
      </c>
      <c r="U35" t="s">
        <v>25</v>
      </c>
    </row>
    <row r="36" spans="1:21" x14ac:dyDescent="0.25">
      <c r="A36">
        <v>2</v>
      </c>
      <c r="B36">
        <v>25</v>
      </c>
      <c r="C36">
        <f t="shared" si="0"/>
        <v>225</v>
      </c>
      <c r="D36">
        <v>39</v>
      </c>
      <c r="E36">
        <v>480</v>
      </c>
      <c r="F36">
        <v>0.5</v>
      </c>
      <c r="G36">
        <v>1080</v>
      </c>
      <c r="H36" t="s">
        <v>28</v>
      </c>
      <c r="I36" t="s">
        <v>31</v>
      </c>
      <c r="J36" t="s">
        <v>30</v>
      </c>
      <c r="K36">
        <v>80</v>
      </c>
      <c r="L36" t="s">
        <v>23</v>
      </c>
      <c r="M36">
        <f>VLOOKUP($C36,Barnhart_79.pdf!$L$4:$O$392,3)</f>
        <v>158</v>
      </c>
      <c r="N36">
        <f>VLOOKUP($C36,Barnhart_79.pdf!$L$4:$O$392,4)</f>
        <v>1210.1400000000001</v>
      </c>
      <c r="O36">
        <v>345</v>
      </c>
      <c r="P36">
        <v>448</v>
      </c>
      <c r="Q36" s="25">
        <f t="shared" si="1"/>
        <v>15.241633108431731</v>
      </c>
      <c r="R36" s="25">
        <f t="shared" si="2"/>
        <v>19.792033717615695</v>
      </c>
      <c r="S36" s="23">
        <f t="shared" si="3"/>
        <v>0.75569602401862912</v>
      </c>
      <c r="T36" s="23">
        <f t="shared" si="4"/>
        <v>0.98130961959520513</v>
      </c>
      <c r="U36" t="s">
        <v>25</v>
      </c>
    </row>
    <row r="37" spans="1:21" x14ac:dyDescent="0.25">
      <c r="A37">
        <v>2</v>
      </c>
      <c r="B37">
        <v>27</v>
      </c>
      <c r="C37">
        <f t="shared" si="0"/>
        <v>227</v>
      </c>
      <c r="D37">
        <v>40</v>
      </c>
      <c r="E37">
        <v>480</v>
      </c>
      <c r="F37">
        <v>0.25</v>
      </c>
      <c r="G37">
        <v>1300</v>
      </c>
      <c r="H37">
        <v>0.1</v>
      </c>
      <c r="I37" t="s">
        <v>21</v>
      </c>
      <c r="J37" t="s">
        <v>22</v>
      </c>
      <c r="K37">
        <v>40</v>
      </c>
      <c r="L37" t="s">
        <v>23</v>
      </c>
      <c r="M37">
        <f>VLOOKUP($C37,Barnhart_79.pdf!$L$4:$O$392,3)</f>
        <v>499</v>
      </c>
      <c r="N37">
        <f>VLOOKUP($C37,Barnhart_79.pdf!$L$4:$O$392,4)</f>
        <v>3885.17</v>
      </c>
      <c r="O37">
        <v>203</v>
      </c>
      <c r="P37">
        <v>243</v>
      </c>
      <c r="Q37" s="25">
        <f t="shared" si="1"/>
        <v>8.9682652782946128</v>
      </c>
      <c r="R37" s="25">
        <f t="shared" si="2"/>
        <v>10.735411145938871</v>
      </c>
      <c r="S37" s="23">
        <f t="shared" si="3"/>
        <v>0.13849996697639402</v>
      </c>
      <c r="T37" s="23">
        <f t="shared" si="4"/>
        <v>0.16579060086336819</v>
      </c>
      <c r="U37" t="s">
        <v>26</v>
      </c>
    </row>
    <row r="38" spans="1:21" x14ac:dyDescent="0.25">
      <c r="A38">
        <v>2</v>
      </c>
      <c r="B38">
        <v>27</v>
      </c>
      <c r="C38">
        <f t="shared" ref="C38" si="10">A38*100+B38</f>
        <v>227</v>
      </c>
      <c r="D38">
        <v>40</v>
      </c>
      <c r="E38">
        <v>480</v>
      </c>
      <c r="F38">
        <v>0.25</v>
      </c>
      <c r="G38">
        <v>1300</v>
      </c>
      <c r="H38">
        <v>0.1</v>
      </c>
      <c r="I38" t="s">
        <v>21</v>
      </c>
      <c r="J38" t="s">
        <v>22</v>
      </c>
      <c r="K38">
        <v>40</v>
      </c>
      <c r="L38" t="s">
        <v>23</v>
      </c>
      <c r="M38">
        <f>VLOOKUP($C38,Barnhart_79.pdf!$L$4:$O$392,3)</f>
        <v>499</v>
      </c>
      <c r="N38">
        <f>VLOOKUP($C38,Barnhart_79.pdf!$L$4:$O$392,4)</f>
        <v>3885.17</v>
      </c>
      <c r="O38">
        <v>77</v>
      </c>
      <c r="P38">
        <v>180</v>
      </c>
      <c r="Q38" s="25">
        <f t="shared" ref="Q38" si="11">0.9*PI()/4*0.25^2*O38</f>
        <v>3.4017557952151978</v>
      </c>
      <c r="R38" s="25">
        <f t="shared" ref="R38" si="12">0.9*PI()/4*0.25^2*P38</f>
        <v>7.9521564043991635</v>
      </c>
      <c r="S38" s="23">
        <f t="shared" ref="S38" si="13">Q38*60/$N38</f>
        <v>5.2534470232425322E-2</v>
      </c>
      <c r="T38" s="23">
        <f t="shared" ref="T38" si="14">R38*60/$N38</f>
        <v>0.12280785249138386</v>
      </c>
      <c r="U38" t="s">
        <v>27</v>
      </c>
    </row>
    <row r="39" spans="1:21" x14ac:dyDescent="0.25">
      <c r="A39">
        <v>2</v>
      </c>
      <c r="B39">
        <v>29</v>
      </c>
      <c r="C39">
        <f t="shared" si="0"/>
        <v>229</v>
      </c>
      <c r="D39">
        <v>40</v>
      </c>
      <c r="E39">
        <v>480</v>
      </c>
      <c r="F39">
        <v>0.25</v>
      </c>
      <c r="G39">
        <v>1300</v>
      </c>
      <c r="H39">
        <v>0.1</v>
      </c>
      <c r="I39" t="s">
        <v>21</v>
      </c>
      <c r="J39" t="s">
        <v>22</v>
      </c>
      <c r="K39">
        <v>40</v>
      </c>
      <c r="L39" t="s">
        <v>23</v>
      </c>
      <c r="M39">
        <f>VLOOKUP($C39,Barnhart_79.pdf!$L$4:$O$392,3)</f>
        <v>299</v>
      </c>
      <c r="N39">
        <f>VLOOKUP($C39,Barnhart_79.pdf!$L$4:$O$392,4)</f>
        <v>2319.17</v>
      </c>
      <c r="O39">
        <v>214</v>
      </c>
      <c r="P39">
        <v>279</v>
      </c>
      <c r="Q39" s="25">
        <f t="shared" si="1"/>
        <v>9.4542303918967843</v>
      </c>
      <c r="R39" s="25">
        <f t="shared" si="2"/>
        <v>12.325842426818705</v>
      </c>
      <c r="S39" s="23">
        <f t="shared" si="3"/>
        <v>0.24459346383137376</v>
      </c>
      <c r="T39" s="23">
        <f t="shared" si="4"/>
        <v>0.31888587106987515</v>
      </c>
      <c r="U39" t="s">
        <v>25</v>
      </c>
    </row>
    <row r="40" spans="1:21" x14ac:dyDescent="0.25">
      <c r="A40">
        <v>2</v>
      </c>
      <c r="B40">
        <v>30</v>
      </c>
      <c r="C40">
        <f t="shared" si="0"/>
        <v>230</v>
      </c>
      <c r="D40">
        <v>41</v>
      </c>
      <c r="E40">
        <v>240</v>
      </c>
      <c r="F40">
        <v>0.25</v>
      </c>
      <c r="G40">
        <v>975</v>
      </c>
      <c r="H40">
        <v>3.3333333333333333E-2</v>
      </c>
      <c r="I40" t="s">
        <v>21</v>
      </c>
      <c r="J40" t="s">
        <v>22</v>
      </c>
      <c r="K40">
        <v>40</v>
      </c>
      <c r="L40" t="s">
        <v>32</v>
      </c>
      <c r="M40">
        <f>VLOOKUP($C40,Barnhart_79.pdf!$L$4:$O$392,3)</f>
        <v>179</v>
      </c>
      <c r="N40">
        <f>VLOOKUP($C40,Barnhart_79.pdf!$L$4:$O$392,4)</f>
        <v>1366.5700000000002</v>
      </c>
      <c r="O40">
        <v>197</v>
      </c>
      <c r="P40">
        <v>256</v>
      </c>
      <c r="Q40" s="25">
        <f t="shared" si="1"/>
        <v>8.7031933981479739</v>
      </c>
      <c r="R40" s="25">
        <f t="shared" si="2"/>
        <v>11.309733552923255</v>
      </c>
      <c r="S40" s="23">
        <f t="shared" si="3"/>
        <v>0.38211844536970546</v>
      </c>
      <c r="T40" s="23">
        <f t="shared" si="4"/>
        <v>0.49656001022662227</v>
      </c>
    </row>
    <row r="41" spans="1:21" x14ac:dyDescent="0.25">
      <c r="A41">
        <v>2</v>
      </c>
      <c r="B41">
        <v>31</v>
      </c>
      <c r="C41">
        <f t="shared" si="0"/>
        <v>231</v>
      </c>
      <c r="D41">
        <v>43</v>
      </c>
      <c r="E41">
        <v>480</v>
      </c>
      <c r="F41">
        <v>0.25</v>
      </c>
      <c r="G41">
        <v>1300</v>
      </c>
      <c r="H41">
        <v>0.1</v>
      </c>
      <c r="I41" t="s">
        <v>21</v>
      </c>
      <c r="J41" t="s">
        <v>22</v>
      </c>
      <c r="K41">
        <v>40</v>
      </c>
      <c r="L41" t="s">
        <v>32</v>
      </c>
      <c r="M41">
        <f>VLOOKUP($C41,Barnhart_79.pdf!$L$4:$O$392,3)</f>
        <v>253</v>
      </c>
      <c r="N41">
        <f>VLOOKUP($C41,Barnhart_79.pdf!$L$4:$O$392,4)</f>
        <v>1953.99</v>
      </c>
      <c r="O41">
        <v>310</v>
      </c>
      <c r="P41">
        <v>523</v>
      </c>
      <c r="Q41" s="25">
        <f t="shared" si="1"/>
        <v>13.695380474243004</v>
      </c>
      <c r="R41" s="25">
        <f t="shared" si="2"/>
        <v>23.10543221944868</v>
      </c>
      <c r="S41" s="23">
        <f t="shared" si="3"/>
        <v>0.42053584125536991</v>
      </c>
      <c r="T41" s="23">
        <f t="shared" si="4"/>
        <v>0.70948466121470466</v>
      </c>
      <c r="U41" t="s">
        <v>25</v>
      </c>
    </row>
    <row r="42" spans="1:21" x14ac:dyDescent="0.25">
      <c r="A42">
        <v>2</v>
      </c>
      <c r="B42">
        <v>32</v>
      </c>
      <c r="C42">
        <f t="shared" si="0"/>
        <v>232</v>
      </c>
      <c r="D42">
        <v>42</v>
      </c>
      <c r="E42">
        <v>480</v>
      </c>
      <c r="F42">
        <v>0.25</v>
      </c>
      <c r="G42">
        <v>1300</v>
      </c>
      <c r="H42">
        <v>0.1</v>
      </c>
      <c r="I42" t="s">
        <v>21</v>
      </c>
      <c r="J42" t="s">
        <v>22</v>
      </c>
      <c r="K42">
        <v>40</v>
      </c>
      <c r="L42" t="s">
        <v>32</v>
      </c>
      <c r="M42">
        <f>VLOOKUP($C42,Barnhart_79.pdf!$L$4:$O$392,3)</f>
        <v>249</v>
      </c>
      <c r="N42">
        <f>VLOOKUP($C42,Barnhart_79.pdf!$L$4:$O$392,4)</f>
        <v>1922.67</v>
      </c>
      <c r="O42">
        <v>345</v>
      </c>
      <c r="P42">
        <v>544</v>
      </c>
      <c r="Q42" s="25">
        <f t="shared" si="1"/>
        <v>15.241633108431731</v>
      </c>
      <c r="R42" s="25">
        <f t="shared" si="2"/>
        <v>24.033183799961918</v>
      </c>
      <c r="S42" s="23">
        <f t="shared" si="3"/>
        <v>0.47563959832207497</v>
      </c>
      <c r="T42" s="23">
        <f t="shared" si="4"/>
        <v>0.74999403329625725</v>
      </c>
      <c r="U42" t="s">
        <v>25</v>
      </c>
    </row>
    <row r="43" spans="1:21" x14ac:dyDescent="0.25">
      <c r="A43">
        <v>2</v>
      </c>
      <c r="B43">
        <v>33</v>
      </c>
      <c r="C43">
        <f t="shared" si="0"/>
        <v>233</v>
      </c>
      <c r="D43">
        <v>43</v>
      </c>
      <c r="E43">
        <v>480</v>
      </c>
      <c r="F43">
        <v>0.25</v>
      </c>
      <c r="G43">
        <v>1300</v>
      </c>
      <c r="H43">
        <v>0.1</v>
      </c>
      <c r="I43" t="s">
        <v>21</v>
      </c>
      <c r="J43" t="s">
        <v>22</v>
      </c>
      <c r="K43">
        <v>40</v>
      </c>
      <c r="L43" t="s">
        <v>32</v>
      </c>
      <c r="M43">
        <f>VLOOKUP($C43,Barnhart_79.pdf!$L$4:$O$392,3)</f>
        <v>249</v>
      </c>
      <c r="N43">
        <f>VLOOKUP($C43,Barnhart_79.pdf!$L$4:$O$392,4)</f>
        <v>1922.67</v>
      </c>
      <c r="O43">
        <v>309</v>
      </c>
      <c r="P43">
        <v>537</v>
      </c>
      <c r="Q43" s="25">
        <f t="shared" si="1"/>
        <v>13.651201827551898</v>
      </c>
      <c r="R43" s="25">
        <f t="shared" si="2"/>
        <v>23.723933273124171</v>
      </c>
      <c r="S43" s="23">
        <f t="shared" si="3"/>
        <v>0.42600764023629323</v>
      </c>
      <c r="T43" s="23">
        <f t="shared" si="4"/>
        <v>0.74034337477957757</v>
      </c>
      <c r="U43" t="s">
        <v>25</v>
      </c>
    </row>
    <row r="44" spans="1:21" x14ac:dyDescent="0.25">
      <c r="A44">
        <v>2</v>
      </c>
      <c r="B44">
        <v>34</v>
      </c>
      <c r="C44">
        <f t="shared" si="0"/>
        <v>234</v>
      </c>
      <c r="D44">
        <v>42</v>
      </c>
      <c r="E44">
        <v>480</v>
      </c>
      <c r="F44">
        <v>0.25</v>
      </c>
      <c r="G44">
        <v>1300</v>
      </c>
      <c r="H44">
        <v>0.1</v>
      </c>
      <c r="I44" t="s">
        <v>21</v>
      </c>
      <c r="J44" t="s">
        <v>22</v>
      </c>
      <c r="K44">
        <v>40</v>
      </c>
      <c r="L44" t="s">
        <v>32</v>
      </c>
      <c r="M44">
        <f>VLOOKUP($C44,Barnhart_79.pdf!$L$4:$O$392,3)</f>
        <v>249</v>
      </c>
      <c r="N44">
        <f>VLOOKUP($C44,Barnhart_79.pdf!$L$4:$O$392,4)</f>
        <v>1922.67</v>
      </c>
      <c r="O44">
        <v>383</v>
      </c>
      <c r="P44">
        <v>562</v>
      </c>
      <c r="Q44" s="25">
        <f t="shared" si="1"/>
        <v>16.920421682693778</v>
      </c>
      <c r="R44" s="25">
        <f t="shared" si="2"/>
        <v>24.828399440401835</v>
      </c>
      <c r="S44" s="23">
        <f t="shared" si="3"/>
        <v>0.52802888741262233</v>
      </c>
      <c r="T44" s="23">
        <f t="shared" si="4"/>
        <v>0.77481001233914826</v>
      </c>
      <c r="U44" t="s">
        <v>25</v>
      </c>
    </row>
    <row r="45" spans="1:21" x14ac:dyDescent="0.25">
      <c r="A45">
        <v>2</v>
      </c>
      <c r="B45">
        <v>35</v>
      </c>
      <c r="C45">
        <f t="shared" si="0"/>
        <v>235</v>
      </c>
      <c r="D45">
        <v>44</v>
      </c>
      <c r="E45">
        <v>480</v>
      </c>
      <c r="F45">
        <v>0.25</v>
      </c>
      <c r="G45">
        <v>1300</v>
      </c>
      <c r="H45">
        <v>0.1</v>
      </c>
      <c r="I45" t="s">
        <v>21</v>
      </c>
      <c r="J45" t="s">
        <v>22</v>
      </c>
      <c r="K45">
        <v>40</v>
      </c>
      <c r="L45" t="s">
        <v>32</v>
      </c>
      <c r="M45">
        <f>VLOOKUP($C45,Barnhart_79.pdf!$L$4:$O$392,3)</f>
        <v>249</v>
      </c>
      <c r="N45">
        <f>VLOOKUP($C45,Barnhart_79.pdf!$L$4:$O$392,4)</f>
        <v>1922.67</v>
      </c>
      <c r="O45">
        <v>324</v>
      </c>
      <c r="P45">
        <v>546</v>
      </c>
      <c r="Q45" s="25">
        <f t="shared" si="1"/>
        <v>14.313881527918495</v>
      </c>
      <c r="R45" s="25">
        <f t="shared" si="2"/>
        <v>24.121541093344131</v>
      </c>
      <c r="S45" s="23">
        <f t="shared" si="3"/>
        <v>0.44668762277203561</v>
      </c>
      <c r="T45" s="23">
        <f t="shared" si="4"/>
        <v>0.75275136430102296</v>
      </c>
      <c r="U45" t="s">
        <v>25</v>
      </c>
    </row>
    <row r="46" spans="1:21" x14ac:dyDescent="0.25">
      <c r="A46">
        <v>2</v>
      </c>
      <c r="B46">
        <v>36</v>
      </c>
      <c r="C46">
        <f t="shared" si="0"/>
        <v>236</v>
      </c>
      <c r="D46">
        <v>45</v>
      </c>
      <c r="E46">
        <v>480</v>
      </c>
      <c r="F46">
        <v>0.25</v>
      </c>
      <c r="G46">
        <v>1300</v>
      </c>
      <c r="H46">
        <v>0.1</v>
      </c>
      <c r="I46" t="s">
        <v>21</v>
      </c>
      <c r="J46" t="s">
        <v>22</v>
      </c>
      <c r="K46">
        <v>40</v>
      </c>
      <c r="L46" t="s">
        <v>32</v>
      </c>
      <c r="M46">
        <f>VLOOKUP($C46,Barnhart_79.pdf!$L$4:$O$392,3)</f>
        <v>249</v>
      </c>
      <c r="N46">
        <f>VLOOKUP($C46,Barnhart_79.pdf!$L$4:$O$392,4)</f>
        <v>1922.67</v>
      </c>
      <c r="O46">
        <v>329</v>
      </c>
      <c r="P46">
        <v>613</v>
      </c>
      <c r="Q46" s="25">
        <f t="shared" si="1"/>
        <v>14.534774761374027</v>
      </c>
      <c r="R46" s="25">
        <f t="shared" si="2"/>
        <v>27.081510421648264</v>
      </c>
      <c r="S46" s="23">
        <f t="shared" si="3"/>
        <v>0.45358095028394974</v>
      </c>
      <c r="T46" s="23">
        <f t="shared" si="4"/>
        <v>0.84512195296067227</v>
      </c>
      <c r="U46" t="s">
        <v>25</v>
      </c>
    </row>
    <row r="47" spans="1:21" x14ac:dyDescent="0.25">
      <c r="A47">
        <v>2</v>
      </c>
      <c r="B47">
        <v>37</v>
      </c>
      <c r="C47">
        <f t="shared" si="0"/>
        <v>237</v>
      </c>
      <c r="D47">
        <v>44</v>
      </c>
      <c r="E47">
        <v>480</v>
      </c>
      <c r="F47">
        <v>0.25</v>
      </c>
      <c r="G47">
        <v>1300</v>
      </c>
      <c r="H47">
        <v>0.1</v>
      </c>
      <c r="I47" t="s">
        <v>21</v>
      </c>
      <c r="J47" t="s">
        <v>22</v>
      </c>
      <c r="K47">
        <v>40</v>
      </c>
      <c r="L47" t="s">
        <v>32</v>
      </c>
      <c r="M47">
        <f>VLOOKUP($C47,Barnhart_79.pdf!$L$4:$O$392,3)</f>
        <v>249</v>
      </c>
      <c r="N47">
        <f>VLOOKUP($C47,Barnhart_79.pdf!$L$4:$O$392,4)</f>
        <v>1922.67</v>
      </c>
      <c r="O47">
        <v>309</v>
      </c>
      <c r="P47">
        <v>541</v>
      </c>
      <c r="Q47" s="25">
        <f t="shared" si="1"/>
        <v>13.651201827551898</v>
      </c>
      <c r="R47" s="25">
        <f t="shared" si="2"/>
        <v>23.900647859888597</v>
      </c>
      <c r="S47" s="23">
        <f t="shared" si="3"/>
        <v>0.42600764023629323</v>
      </c>
      <c r="T47" s="23">
        <f t="shared" si="4"/>
        <v>0.74585803678910878</v>
      </c>
      <c r="U47" t="s">
        <v>25</v>
      </c>
    </row>
    <row r="48" spans="1:21" x14ac:dyDescent="0.25">
      <c r="A48">
        <v>2</v>
      </c>
      <c r="B48">
        <v>38</v>
      </c>
      <c r="C48">
        <f t="shared" si="0"/>
        <v>238</v>
      </c>
      <c r="D48">
        <v>45</v>
      </c>
      <c r="E48">
        <v>480</v>
      </c>
      <c r="F48">
        <v>0.25</v>
      </c>
      <c r="G48">
        <v>1300</v>
      </c>
      <c r="H48">
        <v>0.1</v>
      </c>
      <c r="I48" t="s">
        <v>21</v>
      </c>
      <c r="J48" t="s">
        <v>22</v>
      </c>
      <c r="K48">
        <v>40</v>
      </c>
      <c r="L48" t="s">
        <v>32</v>
      </c>
      <c r="M48">
        <f>VLOOKUP($C48,Barnhart_79.pdf!$L$4:$O$392,3)</f>
        <v>249</v>
      </c>
      <c r="N48">
        <f>VLOOKUP($C48,Barnhart_79.pdf!$L$4:$O$392,4)</f>
        <v>1922.67</v>
      </c>
      <c r="O48">
        <v>309</v>
      </c>
      <c r="P48">
        <v>561</v>
      </c>
      <c r="Q48" s="25">
        <f t="shared" si="1"/>
        <v>13.651201827551898</v>
      </c>
      <c r="R48" s="25">
        <f t="shared" si="2"/>
        <v>24.784220793710727</v>
      </c>
      <c r="S48" s="23">
        <f t="shared" si="3"/>
        <v>0.42600764023629323</v>
      </c>
      <c r="T48" s="23">
        <f t="shared" si="4"/>
        <v>0.77343134683676529</v>
      </c>
      <c r="U48" t="s">
        <v>25</v>
      </c>
    </row>
    <row r="49" spans="1:21" x14ac:dyDescent="0.25">
      <c r="A49">
        <v>2</v>
      </c>
      <c r="B49">
        <v>39</v>
      </c>
      <c r="C49">
        <f t="shared" si="0"/>
        <v>239</v>
      </c>
      <c r="D49">
        <v>46</v>
      </c>
      <c r="E49">
        <v>480</v>
      </c>
      <c r="F49">
        <v>0.25</v>
      </c>
      <c r="G49">
        <v>1300</v>
      </c>
      <c r="H49">
        <v>0.1</v>
      </c>
      <c r="I49" t="s">
        <v>21</v>
      </c>
      <c r="J49" t="s">
        <v>22</v>
      </c>
      <c r="K49">
        <v>40</v>
      </c>
      <c r="L49" t="s">
        <v>32</v>
      </c>
      <c r="M49">
        <f>VLOOKUP($C49,Barnhart_79.pdf!$L$4:$O$392,3)</f>
        <v>249</v>
      </c>
      <c r="N49">
        <f>VLOOKUP($C49,Barnhart_79.pdf!$L$4:$O$392,4)</f>
        <v>1922.67</v>
      </c>
      <c r="O49">
        <v>363</v>
      </c>
      <c r="P49">
        <v>605</v>
      </c>
      <c r="Q49" s="25">
        <f t="shared" si="1"/>
        <v>16.036848748871648</v>
      </c>
      <c r="R49" s="25">
        <f t="shared" si="2"/>
        <v>26.728081248119413</v>
      </c>
      <c r="S49" s="23">
        <f t="shared" si="3"/>
        <v>0.50045557736496582</v>
      </c>
      <c r="T49" s="23">
        <f t="shared" si="4"/>
        <v>0.83409262894160974</v>
      </c>
      <c r="U49" t="s">
        <v>25</v>
      </c>
    </row>
    <row r="50" spans="1:21" x14ac:dyDescent="0.25">
      <c r="A50">
        <v>2</v>
      </c>
      <c r="B50">
        <v>40</v>
      </c>
      <c r="C50">
        <f t="shared" si="0"/>
        <v>240</v>
      </c>
      <c r="D50">
        <v>47</v>
      </c>
      <c r="E50">
        <v>480</v>
      </c>
      <c r="F50">
        <v>0.25</v>
      </c>
      <c r="G50">
        <v>1300</v>
      </c>
      <c r="H50">
        <v>0.1</v>
      </c>
      <c r="I50" t="s">
        <v>21</v>
      </c>
      <c r="J50" t="s">
        <v>22</v>
      </c>
      <c r="K50">
        <v>40</v>
      </c>
      <c r="L50" t="s">
        <v>32</v>
      </c>
      <c r="M50">
        <f>VLOOKUP($C50,Barnhart_79.pdf!$L$4:$O$392,3)</f>
        <v>249</v>
      </c>
      <c r="N50">
        <f>VLOOKUP($C50,Barnhart_79.pdf!$L$4:$O$392,4)</f>
        <v>1922.67</v>
      </c>
      <c r="O50">
        <v>240</v>
      </c>
      <c r="P50">
        <v>494</v>
      </c>
      <c r="Q50" s="25">
        <f t="shared" si="1"/>
        <v>10.602875205865551</v>
      </c>
      <c r="R50" s="25">
        <f t="shared" si="2"/>
        <v>21.824251465406594</v>
      </c>
      <c r="S50" s="23">
        <f t="shared" si="3"/>
        <v>0.3308797205718782</v>
      </c>
      <c r="T50" s="23">
        <f t="shared" si="4"/>
        <v>0.68106075817711598</v>
      </c>
      <c r="U50" t="s">
        <v>25</v>
      </c>
    </row>
    <row r="51" spans="1:21" x14ac:dyDescent="0.25">
      <c r="A51">
        <v>2</v>
      </c>
      <c r="B51">
        <v>41</v>
      </c>
      <c r="C51">
        <f t="shared" si="0"/>
        <v>241</v>
      </c>
      <c r="D51">
        <v>46</v>
      </c>
      <c r="E51">
        <v>480</v>
      </c>
      <c r="F51">
        <v>0.25</v>
      </c>
      <c r="G51">
        <v>1300</v>
      </c>
      <c r="H51">
        <v>0.1</v>
      </c>
      <c r="I51" t="s">
        <v>21</v>
      </c>
      <c r="J51" t="s">
        <v>22</v>
      </c>
      <c r="K51">
        <v>40</v>
      </c>
      <c r="L51" t="s">
        <v>32</v>
      </c>
      <c r="M51">
        <f>VLOOKUP($C51,Barnhart_79.pdf!$L$4:$O$392,3)</f>
        <v>249</v>
      </c>
      <c r="N51">
        <f>VLOOKUP($C51,Barnhart_79.pdf!$L$4:$O$392,4)</f>
        <v>1922.67</v>
      </c>
      <c r="O51">
        <v>392</v>
      </c>
      <c r="P51">
        <v>622</v>
      </c>
      <c r="Q51" s="25">
        <f t="shared" si="1"/>
        <v>17.318029502913735</v>
      </c>
      <c r="R51" s="25">
        <f t="shared" si="2"/>
        <v>27.479118241868221</v>
      </c>
      <c r="S51" s="23">
        <f t="shared" si="3"/>
        <v>0.54043687693406772</v>
      </c>
      <c r="T51" s="23">
        <f t="shared" si="4"/>
        <v>0.85752994248211767</v>
      </c>
      <c r="U51" t="s">
        <v>25</v>
      </c>
    </row>
    <row r="52" spans="1:21" x14ac:dyDescent="0.25">
      <c r="A52">
        <v>2</v>
      </c>
      <c r="B52">
        <v>42</v>
      </c>
      <c r="C52">
        <f t="shared" si="0"/>
        <v>242</v>
      </c>
      <c r="D52">
        <v>47</v>
      </c>
      <c r="E52">
        <v>480</v>
      </c>
      <c r="F52">
        <v>0.25</v>
      </c>
      <c r="G52">
        <v>1300</v>
      </c>
      <c r="H52">
        <v>0.1</v>
      </c>
      <c r="I52" t="s">
        <v>21</v>
      </c>
      <c r="J52" t="s">
        <v>22</v>
      </c>
      <c r="K52">
        <v>40</v>
      </c>
      <c r="L52" t="s">
        <v>32</v>
      </c>
      <c r="M52">
        <f>VLOOKUP($C52,Barnhart_79.pdf!$L$4:$O$392,3)</f>
        <v>249</v>
      </c>
      <c r="N52">
        <f>VLOOKUP($C52,Barnhart_79.pdf!$L$4:$O$392,4)</f>
        <v>1922.67</v>
      </c>
      <c r="O52">
        <v>212</v>
      </c>
      <c r="P52">
        <v>502</v>
      </c>
      <c r="Q52" s="25">
        <f t="shared" si="1"/>
        <v>9.3658730985145713</v>
      </c>
      <c r="R52" s="25">
        <f t="shared" si="2"/>
        <v>22.177680638935446</v>
      </c>
      <c r="S52" s="23">
        <f t="shared" si="3"/>
        <v>0.2922770865051591</v>
      </c>
      <c r="T52" s="23">
        <f t="shared" si="4"/>
        <v>0.69209008219617862</v>
      </c>
      <c r="U52" t="s">
        <v>25</v>
      </c>
    </row>
    <row r="53" spans="1:21" x14ac:dyDescent="0.25">
      <c r="A53">
        <v>2</v>
      </c>
      <c r="B53">
        <v>43</v>
      </c>
      <c r="C53">
        <f t="shared" si="0"/>
        <v>243</v>
      </c>
      <c r="D53">
        <v>50</v>
      </c>
      <c r="E53">
        <v>240</v>
      </c>
      <c r="F53">
        <v>0.25</v>
      </c>
      <c r="G53">
        <v>600</v>
      </c>
      <c r="H53">
        <v>0.16666666666666666</v>
      </c>
      <c r="I53" t="s">
        <v>33</v>
      </c>
      <c r="J53" t="s">
        <v>22</v>
      </c>
      <c r="K53">
        <v>10</v>
      </c>
      <c r="L53" t="s">
        <v>32</v>
      </c>
      <c r="M53">
        <f>VLOOKUP($C53,Barnhart_79.pdf!$L$4:$O$392,3)</f>
        <v>171</v>
      </c>
      <c r="N53">
        <f>VLOOKUP($C53,Barnhart_79.pdf!$L$4:$O$392,4)</f>
        <v>1311.93</v>
      </c>
      <c r="O53">
        <v>240</v>
      </c>
      <c r="P53">
        <v>431</v>
      </c>
      <c r="Q53" s="25">
        <f t="shared" si="1"/>
        <v>10.602875205865551</v>
      </c>
      <c r="R53" s="25">
        <f t="shared" si="2"/>
        <v>19.040996723866886</v>
      </c>
      <c r="S53" s="23">
        <f t="shared" si="3"/>
        <v>0.48491345754112875</v>
      </c>
      <c r="T53" s="23">
        <f t="shared" si="4"/>
        <v>0.87082375083427699</v>
      </c>
      <c r="U53" t="s">
        <v>25</v>
      </c>
    </row>
    <row r="54" spans="1:21" x14ac:dyDescent="0.25">
      <c r="A54">
        <v>2</v>
      </c>
      <c r="B54">
        <v>44</v>
      </c>
      <c r="C54">
        <f t="shared" si="0"/>
        <v>244</v>
      </c>
      <c r="D54">
        <v>49</v>
      </c>
      <c r="E54">
        <v>960</v>
      </c>
      <c r="F54">
        <v>0.5</v>
      </c>
      <c r="G54">
        <v>1100</v>
      </c>
      <c r="H54">
        <v>0.16666666666666666</v>
      </c>
      <c r="I54" t="s">
        <v>33</v>
      </c>
      <c r="J54" t="s">
        <v>22</v>
      </c>
      <c r="K54">
        <v>160</v>
      </c>
      <c r="L54" t="s">
        <v>32</v>
      </c>
      <c r="M54">
        <f>VLOOKUP($C54,Barnhart_79.pdf!$L$4:$O$392,3)</f>
        <v>307</v>
      </c>
      <c r="N54">
        <f>VLOOKUP($C54,Barnhart_79.pdf!$L$4:$O$392,4)</f>
        <v>2376.81</v>
      </c>
      <c r="O54">
        <v>233</v>
      </c>
      <c r="P54">
        <v>460</v>
      </c>
      <c r="Q54" s="25">
        <f t="shared" si="1"/>
        <v>10.293624679027806</v>
      </c>
      <c r="R54" s="25">
        <f t="shared" si="2"/>
        <v>20.322177477908973</v>
      </c>
      <c r="S54" s="23">
        <f t="shared" si="3"/>
        <v>0.25985143143190598</v>
      </c>
      <c r="T54" s="23">
        <f t="shared" si="4"/>
        <v>0.51301140969389158</v>
      </c>
      <c r="U54" t="s">
        <v>25</v>
      </c>
    </row>
    <row r="55" spans="1:21" x14ac:dyDescent="0.25">
      <c r="A55">
        <v>2</v>
      </c>
      <c r="B55">
        <v>45</v>
      </c>
      <c r="C55">
        <f t="shared" si="0"/>
        <v>245</v>
      </c>
      <c r="D55">
        <v>50</v>
      </c>
      <c r="E55">
        <v>240</v>
      </c>
      <c r="F55">
        <v>0.25</v>
      </c>
      <c r="G55">
        <v>600</v>
      </c>
      <c r="H55">
        <v>0.16666666666666666</v>
      </c>
      <c r="I55" t="s">
        <v>33</v>
      </c>
      <c r="J55" t="s">
        <v>22</v>
      </c>
      <c r="K55">
        <v>10</v>
      </c>
      <c r="L55" t="s">
        <v>32</v>
      </c>
      <c r="M55">
        <f>VLOOKUP($C55,Barnhart_79.pdf!$L$4:$O$392,3)</f>
        <v>170</v>
      </c>
      <c r="N55">
        <f>VLOOKUP($C55,Barnhart_79.pdf!$L$4:$O$392,4)</f>
        <v>1304.1000000000001</v>
      </c>
      <c r="O55">
        <v>242</v>
      </c>
      <c r="P55">
        <v>439</v>
      </c>
      <c r="Q55" s="25">
        <f t="shared" si="1"/>
        <v>10.691232499247764</v>
      </c>
      <c r="R55" s="25">
        <f t="shared" si="2"/>
        <v>19.394425897395738</v>
      </c>
      <c r="S55" s="23">
        <f t="shared" si="3"/>
        <v>0.49189015409467507</v>
      </c>
      <c r="T55" s="23">
        <f t="shared" si="4"/>
        <v>0.89231313077505103</v>
      </c>
      <c r="U55" t="s">
        <v>25</v>
      </c>
    </row>
    <row r="56" spans="1:21" x14ac:dyDescent="0.25">
      <c r="A56">
        <v>2</v>
      </c>
      <c r="B56">
        <v>46</v>
      </c>
      <c r="C56">
        <f t="shared" si="0"/>
        <v>246</v>
      </c>
      <c r="D56">
        <v>50</v>
      </c>
      <c r="E56">
        <v>240</v>
      </c>
      <c r="F56">
        <v>0.25</v>
      </c>
      <c r="G56">
        <v>600</v>
      </c>
      <c r="H56">
        <v>0.16666666666666666</v>
      </c>
      <c r="I56" t="s">
        <v>33</v>
      </c>
      <c r="J56" t="s">
        <v>22</v>
      </c>
      <c r="K56">
        <v>10</v>
      </c>
      <c r="L56" t="s">
        <v>32</v>
      </c>
      <c r="M56">
        <f>VLOOKUP($C56,Barnhart_79.pdf!$L$4:$O$392,3)</f>
        <v>328</v>
      </c>
      <c r="N56">
        <f>VLOOKUP($C56,Barnhart_79.pdf!$L$4:$O$392,4)</f>
        <v>2523.2400000000002</v>
      </c>
      <c r="O56">
        <v>155</v>
      </c>
      <c r="P56">
        <v>326</v>
      </c>
      <c r="Q56" s="25">
        <f t="shared" si="1"/>
        <v>6.847690237121502</v>
      </c>
      <c r="R56" s="25">
        <f t="shared" si="2"/>
        <v>14.402238821300708</v>
      </c>
      <c r="S56" s="23">
        <f t="shared" si="3"/>
        <v>0.16283088973989399</v>
      </c>
      <c r="T56" s="23">
        <f t="shared" si="4"/>
        <v>0.3424701293884222</v>
      </c>
    </row>
    <row r="57" spans="1:21" x14ac:dyDescent="0.25">
      <c r="A57">
        <v>2</v>
      </c>
      <c r="B57">
        <v>47</v>
      </c>
      <c r="C57">
        <f t="shared" si="0"/>
        <v>247</v>
      </c>
      <c r="D57">
        <v>50</v>
      </c>
      <c r="E57">
        <v>240</v>
      </c>
      <c r="F57">
        <v>0.25</v>
      </c>
      <c r="G57">
        <v>600</v>
      </c>
      <c r="H57">
        <v>0.16666666666666666</v>
      </c>
      <c r="I57" t="s">
        <v>33</v>
      </c>
      <c r="J57" t="s">
        <v>22</v>
      </c>
      <c r="K57">
        <v>10</v>
      </c>
      <c r="L57" t="s">
        <v>32</v>
      </c>
      <c r="M57">
        <f>VLOOKUP($C57,Barnhart_79.pdf!$L$4:$O$392,3)</f>
        <v>170</v>
      </c>
      <c r="N57">
        <f>VLOOKUP($C57,Barnhart_79.pdf!$L$4:$O$392,4)</f>
        <v>1304.1000000000001</v>
      </c>
      <c r="O57">
        <v>263</v>
      </c>
      <c r="P57">
        <v>414</v>
      </c>
      <c r="Q57" s="25">
        <f t="shared" si="1"/>
        <v>11.618984079761001</v>
      </c>
      <c r="R57" s="25">
        <f t="shared" si="2"/>
        <v>18.289959730118078</v>
      </c>
      <c r="S57" s="23">
        <f t="shared" si="3"/>
        <v>0.53457483688801477</v>
      </c>
      <c r="T57" s="23">
        <f t="shared" si="4"/>
        <v>0.84149803221155162</v>
      </c>
      <c r="U57" t="s">
        <v>25</v>
      </c>
    </row>
    <row r="58" spans="1:21" x14ac:dyDescent="0.25">
      <c r="A58">
        <v>3</v>
      </c>
      <c r="B58">
        <v>2</v>
      </c>
      <c r="C58">
        <f t="shared" si="0"/>
        <v>302</v>
      </c>
      <c r="D58">
        <v>26</v>
      </c>
      <c r="E58">
        <v>240</v>
      </c>
      <c r="F58">
        <v>0.25</v>
      </c>
      <c r="G58">
        <v>975</v>
      </c>
      <c r="H58">
        <v>3.3333333333333333E-2</v>
      </c>
      <c r="I58" t="s">
        <v>21</v>
      </c>
      <c r="J58" t="s">
        <v>22</v>
      </c>
      <c r="K58">
        <v>40</v>
      </c>
      <c r="L58" t="s">
        <v>23</v>
      </c>
      <c r="M58">
        <f>VLOOKUP($C58,Barnhart_79.pdf!$L$4:$O$392,3)</f>
        <v>176</v>
      </c>
      <c r="N58">
        <f>VLOOKUP($C58,Barnhart_79.pdf!$L$4:$O$392,4)</f>
        <v>1351.0800000000002</v>
      </c>
      <c r="O58">
        <v>275</v>
      </c>
      <c r="P58">
        <v>442</v>
      </c>
      <c r="Q58" s="25">
        <f t="shared" si="1"/>
        <v>12.149127840054279</v>
      </c>
      <c r="R58" s="25">
        <f t="shared" si="2"/>
        <v>19.526961837469059</v>
      </c>
      <c r="S58" s="23">
        <f t="shared" si="3"/>
        <v>0.53952961364482976</v>
      </c>
      <c r="T58" s="23">
        <f t="shared" si="4"/>
        <v>0.8671712335673265</v>
      </c>
      <c r="U58" t="s">
        <v>25</v>
      </c>
    </row>
    <row r="59" spans="1:21" x14ac:dyDescent="0.25">
      <c r="A59">
        <v>3</v>
      </c>
      <c r="B59">
        <v>4</v>
      </c>
      <c r="C59">
        <f t="shared" si="0"/>
        <v>304</v>
      </c>
      <c r="D59">
        <v>27</v>
      </c>
      <c r="E59">
        <v>240</v>
      </c>
      <c r="F59">
        <v>0.25</v>
      </c>
      <c r="G59">
        <v>975</v>
      </c>
      <c r="H59">
        <v>3.3333333333333333E-2</v>
      </c>
      <c r="I59" t="s">
        <v>21</v>
      </c>
      <c r="J59" t="s">
        <v>22</v>
      </c>
      <c r="K59">
        <v>30</v>
      </c>
      <c r="L59" t="s">
        <v>23</v>
      </c>
      <c r="M59">
        <f>VLOOKUP($C59,Barnhart_79.pdf!$L$4:$O$392,3)</f>
        <v>175</v>
      </c>
      <c r="N59">
        <f>VLOOKUP($C59,Barnhart_79.pdf!$L$4:$O$392,4)</f>
        <v>1343.2500000000002</v>
      </c>
      <c r="O59">
        <v>301</v>
      </c>
      <c r="P59">
        <v>459</v>
      </c>
      <c r="Q59" s="25">
        <f t="shared" si="1"/>
        <v>13.297772654023046</v>
      </c>
      <c r="R59" s="25">
        <f t="shared" si="2"/>
        <v>20.277998831217868</v>
      </c>
      <c r="S59" s="23">
        <f t="shared" si="3"/>
        <v>0.59398202809706502</v>
      </c>
      <c r="T59" s="23">
        <f t="shared" si="4"/>
        <v>0.90577325879253445</v>
      </c>
      <c r="U59" t="s">
        <v>25</v>
      </c>
    </row>
    <row r="60" spans="1:21" x14ac:dyDescent="0.25">
      <c r="A60">
        <v>3</v>
      </c>
      <c r="B60">
        <v>5</v>
      </c>
      <c r="C60">
        <f t="shared" si="0"/>
        <v>305</v>
      </c>
      <c r="D60">
        <v>29</v>
      </c>
      <c r="E60">
        <v>560</v>
      </c>
      <c r="F60">
        <v>0.25</v>
      </c>
      <c r="G60">
        <v>1475</v>
      </c>
      <c r="H60">
        <v>0.1</v>
      </c>
      <c r="I60" t="s">
        <v>21</v>
      </c>
      <c r="J60" t="s">
        <v>22</v>
      </c>
      <c r="K60">
        <v>40</v>
      </c>
      <c r="L60" t="s">
        <v>23</v>
      </c>
      <c r="M60">
        <f>VLOOKUP($C60,Barnhart_79.pdf!$L$4:$O$392,3)</f>
        <v>249</v>
      </c>
      <c r="N60">
        <f>VLOOKUP($C60,Barnhart_79.pdf!$L$4:$O$392,4)</f>
        <v>1922.67</v>
      </c>
      <c r="O60">
        <v>246</v>
      </c>
      <c r="P60">
        <v>407</v>
      </c>
      <c r="Q60" s="25">
        <f t="shared" si="1"/>
        <v>10.86794708601219</v>
      </c>
      <c r="R60" s="25">
        <f t="shared" si="2"/>
        <v>17.98070920328033</v>
      </c>
      <c r="S60" s="23">
        <f t="shared" si="3"/>
        <v>0.33915171358617519</v>
      </c>
      <c r="T60" s="23">
        <f t="shared" si="4"/>
        <v>0.56111685946981005</v>
      </c>
      <c r="U60" t="s">
        <v>25</v>
      </c>
    </row>
    <row r="61" spans="1:21" x14ac:dyDescent="0.25">
      <c r="A61">
        <v>3</v>
      </c>
      <c r="B61">
        <v>6</v>
      </c>
      <c r="C61">
        <f t="shared" si="0"/>
        <v>306</v>
      </c>
      <c r="D61">
        <v>30</v>
      </c>
      <c r="E61">
        <v>480</v>
      </c>
      <c r="F61">
        <v>0.25</v>
      </c>
      <c r="G61">
        <v>1300</v>
      </c>
      <c r="H61">
        <v>0.1</v>
      </c>
      <c r="I61" t="s">
        <v>21</v>
      </c>
      <c r="J61" t="s">
        <v>22</v>
      </c>
      <c r="K61">
        <v>36.92307692307692</v>
      </c>
      <c r="L61" t="s">
        <v>23</v>
      </c>
      <c r="M61">
        <f>VLOOKUP($C61,Barnhart_79.pdf!$L$4:$O$392,3)</f>
        <v>249</v>
      </c>
      <c r="N61">
        <f>VLOOKUP($C61,Barnhart_79.pdf!$L$4:$O$392,4)</f>
        <v>1922.67</v>
      </c>
      <c r="O61">
        <v>356</v>
      </c>
      <c r="P61">
        <v>466</v>
      </c>
      <c r="Q61" s="25">
        <f t="shared" si="1"/>
        <v>15.727598222033901</v>
      </c>
      <c r="R61" s="25">
        <f t="shared" si="2"/>
        <v>20.587249358055612</v>
      </c>
      <c r="S61" s="23">
        <f t="shared" si="3"/>
        <v>0.49080491884828603</v>
      </c>
      <c r="T61" s="23">
        <f t="shared" si="4"/>
        <v>0.64245812411039682</v>
      </c>
      <c r="U61" t="s">
        <v>25</v>
      </c>
    </row>
    <row r="62" spans="1:21" x14ac:dyDescent="0.25">
      <c r="A62">
        <v>3</v>
      </c>
      <c r="B62">
        <v>7</v>
      </c>
      <c r="C62">
        <f t="shared" si="0"/>
        <v>307</v>
      </c>
      <c r="D62">
        <v>29</v>
      </c>
      <c r="E62">
        <v>560</v>
      </c>
      <c r="F62">
        <v>0.25</v>
      </c>
      <c r="G62">
        <v>1475</v>
      </c>
      <c r="H62">
        <v>0.1</v>
      </c>
      <c r="I62" t="s">
        <v>21</v>
      </c>
      <c r="J62" t="s">
        <v>22</v>
      </c>
      <c r="K62">
        <v>40</v>
      </c>
      <c r="L62" t="s">
        <v>23</v>
      </c>
      <c r="M62">
        <f>VLOOKUP($C62,Barnhart_79.pdf!$L$4:$O$392,3)</f>
        <v>249</v>
      </c>
      <c r="N62">
        <f>VLOOKUP($C62,Barnhart_79.pdf!$L$4:$O$392,4)</f>
        <v>1922.67</v>
      </c>
      <c r="O62">
        <v>298</v>
      </c>
      <c r="P62">
        <v>466</v>
      </c>
      <c r="Q62" s="25">
        <f t="shared" si="1"/>
        <v>13.165236713949726</v>
      </c>
      <c r="R62" s="25">
        <f t="shared" si="2"/>
        <v>20.587249358055612</v>
      </c>
      <c r="S62" s="23">
        <f t="shared" si="3"/>
        <v>0.41084231971008212</v>
      </c>
      <c r="T62" s="23">
        <f t="shared" si="4"/>
        <v>0.64245812411039682</v>
      </c>
      <c r="U62" t="s">
        <v>25</v>
      </c>
    </row>
    <row r="63" spans="1:21" x14ac:dyDescent="0.25">
      <c r="A63">
        <v>3</v>
      </c>
      <c r="B63">
        <v>8</v>
      </c>
      <c r="C63">
        <f t="shared" si="0"/>
        <v>308</v>
      </c>
      <c r="D63">
        <v>30</v>
      </c>
      <c r="E63">
        <v>480</v>
      </c>
      <c r="F63">
        <v>0.25</v>
      </c>
      <c r="G63">
        <v>1300</v>
      </c>
      <c r="H63">
        <v>0.1</v>
      </c>
      <c r="I63" t="s">
        <v>21</v>
      </c>
      <c r="J63" t="s">
        <v>22</v>
      </c>
      <c r="K63">
        <v>36.92307692307692</v>
      </c>
      <c r="L63" t="s">
        <v>23</v>
      </c>
      <c r="M63">
        <f>VLOOKUP($C63,Barnhart_79.pdf!$L$4:$O$392,3)</f>
        <v>249</v>
      </c>
      <c r="N63">
        <f>VLOOKUP($C63,Barnhart_79.pdf!$L$4:$O$392,4)</f>
        <v>1922.67</v>
      </c>
      <c r="O63">
        <v>339</v>
      </c>
      <c r="P63">
        <v>507</v>
      </c>
      <c r="Q63" s="25">
        <f t="shared" si="1"/>
        <v>14.976561228285092</v>
      </c>
      <c r="R63" s="25">
        <f t="shared" si="2"/>
        <v>22.39857387239098</v>
      </c>
      <c r="S63" s="23">
        <f t="shared" si="3"/>
        <v>0.46736760530777799</v>
      </c>
      <c r="T63" s="23">
        <f t="shared" si="4"/>
        <v>0.69898340970809281</v>
      </c>
      <c r="U63" t="s">
        <v>25</v>
      </c>
    </row>
    <row r="64" spans="1:21" x14ac:dyDescent="0.25">
      <c r="A64">
        <v>3</v>
      </c>
      <c r="B64">
        <v>9</v>
      </c>
      <c r="C64">
        <f t="shared" si="0"/>
        <v>309</v>
      </c>
      <c r="D64">
        <v>32</v>
      </c>
      <c r="E64">
        <v>560</v>
      </c>
      <c r="F64">
        <v>0.25</v>
      </c>
      <c r="G64">
        <v>1475</v>
      </c>
      <c r="H64">
        <v>0.1</v>
      </c>
      <c r="I64" t="s">
        <v>21</v>
      </c>
      <c r="J64" t="s">
        <v>22</v>
      </c>
      <c r="K64">
        <v>40</v>
      </c>
      <c r="L64" t="s">
        <v>23</v>
      </c>
      <c r="M64">
        <f>VLOOKUP($C64,Barnhart_79.pdf!$L$4:$O$392,3)</f>
        <v>249</v>
      </c>
      <c r="N64">
        <f>VLOOKUP($C64,Barnhart_79.pdf!$L$4:$O$392,4)</f>
        <v>1922.67</v>
      </c>
      <c r="O64">
        <v>355</v>
      </c>
      <c r="P64">
        <v>479</v>
      </c>
      <c r="Q64" s="25">
        <f t="shared" si="1"/>
        <v>15.683419575342795</v>
      </c>
      <c r="R64" s="25">
        <f t="shared" si="2"/>
        <v>21.161571765039998</v>
      </c>
      <c r="S64" s="23">
        <f t="shared" si="3"/>
        <v>0.48942625334590317</v>
      </c>
      <c r="T64" s="23">
        <f t="shared" si="4"/>
        <v>0.66038077564137365</v>
      </c>
      <c r="U64" t="s">
        <v>25</v>
      </c>
    </row>
    <row r="65" spans="1:21" x14ac:dyDescent="0.25">
      <c r="A65">
        <v>3</v>
      </c>
      <c r="B65">
        <v>10</v>
      </c>
      <c r="C65">
        <f t="shared" si="0"/>
        <v>310</v>
      </c>
      <c r="D65">
        <v>31</v>
      </c>
      <c r="E65">
        <v>560</v>
      </c>
      <c r="F65">
        <v>0.25</v>
      </c>
      <c r="G65">
        <v>1475</v>
      </c>
      <c r="H65">
        <v>0.1</v>
      </c>
      <c r="I65" t="s">
        <v>21</v>
      </c>
      <c r="J65" t="s">
        <v>22</v>
      </c>
      <c r="K65">
        <v>40</v>
      </c>
      <c r="L65" t="s">
        <v>23</v>
      </c>
      <c r="M65">
        <f>VLOOKUP($C65,Barnhart_79.pdf!$L$4:$O$392,3)</f>
        <v>249</v>
      </c>
      <c r="N65">
        <f>VLOOKUP($C65,Barnhart_79.pdf!$L$4:$O$392,4)</f>
        <v>1922.67</v>
      </c>
      <c r="O65">
        <v>334</v>
      </c>
      <c r="P65">
        <v>485</v>
      </c>
      <c r="Q65" s="25">
        <f t="shared" si="1"/>
        <v>14.75566799482956</v>
      </c>
      <c r="R65" s="25">
        <f t="shared" si="2"/>
        <v>21.426643645186637</v>
      </c>
      <c r="S65" s="23">
        <f t="shared" si="3"/>
        <v>0.46047427779586386</v>
      </c>
      <c r="T65" s="23">
        <f t="shared" si="4"/>
        <v>0.66865276865567058</v>
      </c>
      <c r="U65" t="s">
        <v>25</v>
      </c>
    </row>
    <row r="66" spans="1:21" x14ac:dyDescent="0.25">
      <c r="A66">
        <v>3</v>
      </c>
      <c r="B66">
        <v>11</v>
      </c>
      <c r="C66">
        <f t="shared" si="0"/>
        <v>311</v>
      </c>
      <c r="D66">
        <v>32</v>
      </c>
      <c r="E66">
        <v>560</v>
      </c>
      <c r="F66">
        <v>0.25</v>
      </c>
      <c r="G66">
        <v>1475</v>
      </c>
      <c r="H66">
        <v>0.1</v>
      </c>
      <c r="I66" t="s">
        <v>21</v>
      </c>
      <c r="J66" t="s">
        <v>22</v>
      </c>
      <c r="K66">
        <v>40</v>
      </c>
      <c r="L66" t="s">
        <v>23</v>
      </c>
      <c r="M66">
        <f>VLOOKUP($C66,Barnhart_79.pdf!$L$4:$O$392,3)</f>
        <v>249</v>
      </c>
      <c r="N66">
        <f>VLOOKUP($C66,Barnhart_79.pdf!$L$4:$O$392,4)</f>
        <v>1922.67</v>
      </c>
      <c r="O66">
        <v>379</v>
      </c>
      <c r="P66">
        <v>539</v>
      </c>
      <c r="Q66" s="25">
        <f t="shared" si="1"/>
        <v>16.743707095929352</v>
      </c>
      <c r="R66" s="25">
        <f t="shared" si="2"/>
        <v>23.812290566506384</v>
      </c>
      <c r="S66" s="23">
        <f t="shared" si="3"/>
        <v>0.52251422540309111</v>
      </c>
      <c r="T66" s="23">
        <f t="shared" si="4"/>
        <v>0.74310070578434317</v>
      </c>
      <c r="U66" t="s">
        <v>25</v>
      </c>
    </row>
    <row r="67" spans="1:21" x14ac:dyDescent="0.25">
      <c r="A67">
        <v>3</v>
      </c>
      <c r="B67">
        <v>12</v>
      </c>
      <c r="C67">
        <f t="shared" si="0"/>
        <v>312</v>
      </c>
      <c r="D67">
        <v>31</v>
      </c>
      <c r="E67">
        <v>560</v>
      </c>
      <c r="F67">
        <v>0.25</v>
      </c>
      <c r="G67">
        <v>1475</v>
      </c>
      <c r="H67">
        <v>0.1</v>
      </c>
      <c r="I67" t="s">
        <v>21</v>
      </c>
      <c r="J67" t="s">
        <v>22</v>
      </c>
      <c r="K67">
        <v>40</v>
      </c>
      <c r="L67" t="s">
        <v>23</v>
      </c>
      <c r="M67">
        <f>VLOOKUP($C67,Barnhart_79.pdf!$L$4:$O$392,3)</f>
        <v>249</v>
      </c>
      <c r="N67">
        <f>VLOOKUP($C67,Barnhart_79.pdf!$L$4:$O$392,4)</f>
        <v>1922.67</v>
      </c>
      <c r="O67">
        <v>279</v>
      </c>
      <c r="P67">
        <v>567</v>
      </c>
      <c r="Q67" s="25">
        <f t="shared" si="1"/>
        <v>12.325842426818705</v>
      </c>
      <c r="R67" s="25">
        <f t="shared" si="2"/>
        <v>25.049292673857366</v>
      </c>
      <c r="S67" s="23">
        <f t="shared" si="3"/>
        <v>0.38464767516480847</v>
      </c>
      <c r="T67" s="23">
        <f t="shared" si="4"/>
        <v>0.78170333985106222</v>
      </c>
      <c r="U67" t="s">
        <v>25</v>
      </c>
    </row>
    <row r="68" spans="1:21" x14ac:dyDescent="0.25">
      <c r="A68">
        <v>3</v>
      </c>
      <c r="B68">
        <v>13</v>
      </c>
      <c r="C68">
        <f t="shared" ref="C68:C134" si="15">A68*100+B68</f>
        <v>313</v>
      </c>
      <c r="D68">
        <v>33</v>
      </c>
      <c r="E68">
        <v>560</v>
      </c>
      <c r="F68">
        <v>0.25</v>
      </c>
      <c r="G68">
        <v>1475</v>
      </c>
      <c r="H68">
        <v>0.1</v>
      </c>
      <c r="I68" t="s">
        <v>21</v>
      </c>
      <c r="J68" t="s">
        <v>22</v>
      </c>
      <c r="K68">
        <v>40</v>
      </c>
      <c r="L68" t="s">
        <v>23</v>
      </c>
      <c r="M68">
        <f>VLOOKUP($C68,Barnhart_79.pdf!$L$4:$O$392,3)</f>
        <v>249</v>
      </c>
      <c r="N68">
        <f>VLOOKUP($C68,Barnhart_79.pdf!$L$4:$O$392,4)</f>
        <v>1922.67</v>
      </c>
      <c r="O68">
        <v>296</v>
      </c>
      <c r="P68">
        <v>418</v>
      </c>
      <c r="Q68" s="25">
        <f t="shared" si="1"/>
        <v>13.076879420567513</v>
      </c>
      <c r="R68" s="25">
        <f t="shared" si="2"/>
        <v>18.466674316882504</v>
      </c>
      <c r="S68" s="23">
        <f t="shared" si="3"/>
        <v>0.40808498870531645</v>
      </c>
      <c r="T68" s="23">
        <f t="shared" si="4"/>
        <v>0.57628217999602127</v>
      </c>
      <c r="U68" t="s">
        <v>25</v>
      </c>
    </row>
    <row r="69" spans="1:21" x14ac:dyDescent="0.25">
      <c r="A69">
        <v>3</v>
      </c>
      <c r="B69">
        <v>14</v>
      </c>
      <c r="C69">
        <f t="shared" si="15"/>
        <v>314</v>
      </c>
      <c r="D69">
        <v>34</v>
      </c>
      <c r="E69">
        <v>560</v>
      </c>
      <c r="F69">
        <v>0.25</v>
      </c>
      <c r="G69">
        <v>1475</v>
      </c>
      <c r="H69">
        <v>0.1</v>
      </c>
      <c r="I69" t="s">
        <v>21</v>
      </c>
      <c r="J69" t="s">
        <v>22</v>
      </c>
      <c r="K69">
        <v>40</v>
      </c>
      <c r="L69" t="s">
        <v>23</v>
      </c>
      <c r="M69">
        <f>VLOOKUP($C69,Barnhart_79.pdf!$L$4:$O$392,3)</f>
        <v>249</v>
      </c>
      <c r="N69">
        <f>VLOOKUP($C69,Barnhart_79.pdf!$L$4:$O$392,4)</f>
        <v>1922.67</v>
      </c>
      <c r="O69">
        <v>224</v>
      </c>
      <c r="P69">
        <v>398</v>
      </c>
      <c r="Q69" s="25">
        <f t="shared" ref="Q69:Q135" si="16">0.9*PI()/4*0.25^2*O69</f>
        <v>9.8960168588078474</v>
      </c>
      <c r="R69" s="25">
        <f t="shared" ref="R69:R135" si="17">0.9*PI()/4*0.25^2*P69</f>
        <v>17.583101383060374</v>
      </c>
      <c r="S69" s="23">
        <f t="shared" ref="S69:S135" si="18">Q69*60/$N69</f>
        <v>0.30882107253375296</v>
      </c>
      <c r="T69" s="23">
        <f t="shared" ref="T69:T135" si="19">R69*60/$N69</f>
        <v>0.54870886994836476</v>
      </c>
      <c r="U69" t="s">
        <v>25</v>
      </c>
    </row>
    <row r="70" spans="1:21" x14ac:dyDescent="0.25">
      <c r="A70">
        <v>3</v>
      </c>
      <c r="B70">
        <v>15</v>
      </c>
      <c r="C70">
        <f t="shared" si="15"/>
        <v>315</v>
      </c>
      <c r="D70">
        <v>33</v>
      </c>
      <c r="E70">
        <v>560</v>
      </c>
      <c r="F70">
        <v>0.25</v>
      </c>
      <c r="G70">
        <v>1475</v>
      </c>
      <c r="H70">
        <v>0.1</v>
      </c>
      <c r="I70" t="s">
        <v>21</v>
      </c>
      <c r="J70" t="s">
        <v>22</v>
      </c>
      <c r="K70">
        <v>40</v>
      </c>
      <c r="L70" t="s">
        <v>23</v>
      </c>
      <c r="M70">
        <f>VLOOKUP($C70,Barnhart_79.pdf!$L$4:$O$392,3)</f>
        <v>249</v>
      </c>
      <c r="N70">
        <f>VLOOKUP($C70,Barnhart_79.pdf!$L$4:$O$392,4)</f>
        <v>1922.67</v>
      </c>
      <c r="O70">
        <v>319</v>
      </c>
      <c r="P70">
        <v>446</v>
      </c>
      <c r="Q70" s="25">
        <f t="shared" si="16"/>
        <v>14.092988294462963</v>
      </c>
      <c r="R70" s="25">
        <f t="shared" si="17"/>
        <v>19.703676424233485</v>
      </c>
      <c r="S70" s="23">
        <f t="shared" si="18"/>
        <v>0.43979429526012143</v>
      </c>
      <c r="T70" s="23">
        <f t="shared" si="19"/>
        <v>0.61488481406274043</v>
      </c>
      <c r="U70" t="s">
        <v>25</v>
      </c>
    </row>
    <row r="71" spans="1:21" x14ac:dyDescent="0.25">
      <c r="A71">
        <v>3</v>
      </c>
      <c r="B71">
        <v>16</v>
      </c>
      <c r="C71">
        <f t="shared" si="15"/>
        <v>316</v>
      </c>
      <c r="D71">
        <v>34</v>
      </c>
      <c r="E71">
        <v>560</v>
      </c>
      <c r="F71">
        <v>0.25</v>
      </c>
      <c r="G71">
        <v>1475</v>
      </c>
      <c r="H71">
        <v>0.1</v>
      </c>
      <c r="I71" t="s">
        <v>21</v>
      </c>
      <c r="J71" t="s">
        <v>22</v>
      </c>
      <c r="K71">
        <v>40</v>
      </c>
      <c r="L71" t="s">
        <v>23</v>
      </c>
      <c r="M71">
        <f>VLOOKUP($C71,Barnhart_79.pdf!$L$4:$O$392,3)</f>
        <v>299</v>
      </c>
      <c r="N71">
        <f>VLOOKUP($C71,Barnhart_79.pdf!$L$4:$O$392,4)</f>
        <v>2314.1699999999996</v>
      </c>
      <c r="O71">
        <v>257</v>
      </c>
      <c r="P71">
        <v>440</v>
      </c>
      <c r="Q71" s="25">
        <f t="shared" si="16"/>
        <v>11.353912199614362</v>
      </c>
      <c r="R71" s="25">
        <f t="shared" si="17"/>
        <v>19.438604544086846</v>
      </c>
      <c r="S71" s="23">
        <f t="shared" si="18"/>
        <v>0.29437540542694002</v>
      </c>
      <c r="T71" s="23">
        <f t="shared" si="19"/>
        <v>0.50398902096441101</v>
      </c>
      <c r="U71" t="s">
        <v>25</v>
      </c>
    </row>
    <row r="72" spans="1:21" x14ac:dyDescent="0.25">
      <c r="A72">
        <v>3</v>
      </c>
      <c r="B72">
        <v>17</v>
      </c>
      <c r="C72">
        <f t="shared" si="15"/>
        <v>317</v>
      </c>
      <c r="D72">
        <v>37</v>
      </c>
      <c r="E72">
        <v>560</v>
      </c>
      <c r="F72">
        <v>0.25</v>
      </c>
      <c r="G72">
        <v>1475</v>
      </c>
      <c r="H72">
        <v>0.1</v>
      </c>
      <c r="I72" t="s">
        <v>21</v>
      </c>
      <c r="J72" t="s">
        <v>22</v>
      </c>
      <c r="K72">
        <v>40</v>
      </c>
      <c r="L72" t="s">
        <v>23</v>
      </c>
      <c r="M72">
        <f>VLOOKUP($C72,Barnhart_79.pdf!$L$4:$O$392,3)</f>
        <v>249</v>
      </c>
      <c r="N72">
        <f>VLOOKUP($C72,Barnhart_79.pdf!$L$4:$O$392,4)</f>
        <v>1922.67</v>
      </c>
      <c r="O72">
        <v>337</v>
      </c>
      <c r="P72">
        <v>431</v>
      </c>
      <c r="Q72" s="25">
        <f t="shared" si="16"/>
        <v>14.888203934902879</v>
      </c>
      <c r="R72" s="25">
        <f t="shared" si="17"/>
        <v>19.040996723866886</v>
      </c>
      <c r="S72" s="23">
        <f t="shared" si="18"/>
        <v>0.46461027430301233</v>
      </c>
      <c r="T72" s="23">
        <f t="shared" si="19"/>
        <v>0.59420483152699788</v>
      </c>
      <c r="U72" t="s">
        <v>25</v>
      </c>
    </row>
    <row r="73" spans="1:21" x14ac:dyDescent="0.25">
      <c r="A73">
        <v>3</v>
      </c>
      <c r="B73">
        <v>19</v>
      </c>
      <c r="C73">
        <f t="shared" si="15"/>
        <v>319</v>
      </c>
      <c r="D73">
        <v>37</v>
      </c>
      <c r="E73">
        <v>560</v>
      </c>
      <c r="F73">
        <v>0.25</v>
      </c>
      <c r="G73">
        <v>1475</v>
      </c>
      <c r="H73">
        <v>0.1</v>
      </c>
      <c r="I73" t="s">
        <v>21</v>
      </c>
      <c r="J73" t="s">
        <v>22</v>
      </c>
      <c r="K73">
        <v>40</v>
      </c>
      <c r="L73" t="s">
        <v>23</v>
      </c>
      <c r="M73">
        <f>VLOOKUP($C73,Barnhart_79.pdf!$L$4:$O$392,3)</f>
        <v>346</v>
      </c>
      <c r="N73">
        <f>VLOOKUP($C73,Barnhart_79.pdf!$L$4:$O$392,4)</f>
        <v>2685.1800000000003</v>
      </c>
      <c r="O73">
        <v>295</v>
      </c>
      <c r="P73">
        <v>393</v>
      </c>
      <c r="Q73" s="25">
        <f t="shared" si="16"/>
        <v>13.032700773876407</v>
      </c>
      <c r="R73" s="25">
        <f t="shared" si="17"/>
        <v>17.362208149604839</v>
      </c>
      <c r="S73" s="23">
        <f t="shared" si="18"/>
        <v>0.29121401411919662</v>
      </c>
      <c r="T73" s="23">
        <f t="shared" si="19"/>
        <v>0.38795629677574323</v>
      </c>
      <c r="U73" t="s">
        <v>25</v>
      </c>
    </row>
    <row r="74" spans="1:21" x14ac:dyDescent="0.25">
      <c r="A74">
        <v>3</v>
      </c>
      <c r="B74">
        <v>21</v>
      </c>
      <c r="C74">
        <f t="shared" si="15"/>
        <v>321</v>
      </c>
      <c r="D74">
        <v>38</v>
      </c>
      <c r="E74">
        <v>240</v>
      </c>
      <c r="F74">
        <v>0.5</v>
      </c>
      <c r="G74">
        <v>1000</v>
      </c>
      <c r="H74" t="s">
        <v>28</v>
      </c>
      <c r="I74" t="s">
        <v>29</v>
      </c>
      <c r="J74" t="s">
        <v>30</v>
      </c>
      <c r="K74">
        <v>20</v>
      </c>
      <c r="L74" t="s">
        <v>23</v>
      </c>
      <c r="M74">
        <f>VLOOKUP($C74,Barnhart_79.pdf!$L$4:$O$392,3)</f>
        <v>301</v>
      </c>
      <c r="N74">
        <f>VLOOKUP($C74,Barnhart_79.pdf!$L$4:$O$392,4)</f>
        <v>2329.83</v>
      </c>
      <c r="O74">
        <v>276</v>
      </c>
      <c r="P74">
        <v>410</v>
      </c>
      <c r="Q74" s="25">
        <f t="shared" si="16"/>
        <v>12.193306486745385</v>
      </c>
      <c r="R74" s="25">
        <f t="shared" si="17"/>
        <v>18.113245143353652</v>
      </c>
      <c r="S74" s="23">
        <f t="shared" si="18"/>
        <v>0.31401363584670261</v>
      </c>
      <c r="T74" s="23">
        <f t="shared" si="19"/>
        <v>0.46646953151140602</v>
      </c>
      <c r="U74" t="s">
        <v>25</v>
      </c>
    </row>
    <row r="75" spans="1:21" x14ac:dyDescent="0.25">
      <c r="A75">
        <v>3</v>
      </c>
      <c r="B75">
        <v>23</v>
      </c>
      <c r="C75">
        <f t="shared" si="15"/>
        <v>323</v>
      </c>
      <c r="D75">
        <v>38</v>
      </c>
      <c r="E75">
        <v>240</v>
      </c>
      <c r="F75">
        <v>0.5</v>
      </c>
      <c r="G75">
        <v>1000</v>
      </c>
      <c r="H75" t="s">
        <v>28</v>
      </c>
      <c r="I75" t="s">
        <v>29</v>
      </c>
      <c r="J75" t="s">
        <v>30</v>
      </c>
      <c r="K75">
        <v>20</v>
      </c>
      <c r="L75" t="s">
        <v>23</v>
      </c>
      <c r="M75">
        <f>VLOOKUP($C75,Barnhart_79.pdf!$L$4:$O$392,3)</f>
        <v>342</v>
      </c>
      <c r="N75">
        <f>VLOOKUP($C75,Barnhart_79.pdf!$L$4:$O$392,4)</f>
        <v>2650.8599999999997</v>
      </c>
      <c r="O75">
        <v>264</v>
      </c>
      <c r="P75">
        <v>385</v>
      </c>
      <c r="Q75" s="25">
        <f t="shared" si="16"/>
        <v>11.663162726452107</v>
      </c>
      <c r="R75" s="25">
        <f t="shared" si="17"/>
        <v>17.008778976075988</v>
      </c>
      <c r="S75" s="23">
        <f t="shared" si="18"/>
        <v>0.26398593799262371</v>
      </c>
      <c r="T75" s="23">
        <f t="shared" si="19"/>
        <v>0.38497949290590955</v>
      </c>
      <c r="U75" t="s">
        <v>25</v>
      </c>
    </row>
    <row r="76" spans="1:21" x14ac:dyDescent="0.25">
      <c r="A76">
        <v>3</v>
      </c>
      <c r="B76">
        <v>25</v>
      </c>
      <c r="C76">
        <f t="shared" si="15"/>
        <v>325</v>
      </c>
      <c r="D76">
        <v>39</v>
      </c>
      <c r="E76">
        <v>480</v>
      </c>
      <c r="F76">
        <v>0.5</v>
      </c>
      <c r="G76">
        <v>1080</v>
      </c>
      <c r="H76" t="s">
        <v>28</v>
      </c>
      <c r="I76" t="s">
        <v>31</v>
      </c>
      <c r="J76" t="s">
        <v>30</v>
      </c>
      <c r="K76">
        <v>80</v>
      </c>
      <c r="L76" t="s">
        <v>23</v>
      </c>
      <c r="M76">
        <f>VLOOKUP($C76,Barnhart_79.pdf!$L$4:$O$392,3)</f>
        <v>158</v>
      </c>
      <c r="N76">
        <f>VLOOKUP($C76,Barnhart_79.pdf!$L$4:$O$392,4)</f>
        <v>1210.1400000000001</v>
      </c>
      <c r="O76">
        <v>297</v>
      </c>
      <c r="P76">
        <v>409</v>
      </c>
      <c r="Q76" s="25">
        <f t="shared" si="16"/>
        <v>13.12105806725862</v>
      </c>
      <c r="R76" s="25">
        <f t="shared" si="17"/>
        <v>18.069066496662543</v>
      </c>
      <c r="S76" s="23">
        <f t="shared" si="18"/>
        <v>0.65055570763342851</v>
      </c>
      <c r="T76" s="23">
        <f t="shared" si="19"/>
        <v>0.89588311253222963</v>
      </c>
      <c r="U76" t="s">
        <v>25</v>
      </c>
    </row>
    <row r="77" spans="1:21" x14ac:dyDescent="0.25">
      <c r="A77">
        <v>3</v>
      </c>
      <c r="B77">
        <v>27</v>
      </c>
      <c r="C77">
        <f t="shared" ref="C77" si="20">A77*100+B77</f>
        <v>327</v>
      </c>
      <c r="D77">
        <v>40</v>
      </c>
      <c r="E77">
        <v>480</v>
      </c>
      <c r="F77">
        <v>0.25</v>
      </c>
      <c r="G77">
        <v>1300</v>
      </c>
      <c r="H77">
        <v>0.1</v>
      </c>
      <c r="I77" t="s">
        <v>21</v>
      </c>
      <c r="J77" t="s">
        <v>22</v>
      </c>
      <c r="K77">
        <v>40</v>
      </c>
      <c r="L77" t="s">
        <v>23</v>
      </c>
      <c r="M77">
        <f>VLOOKUP($C77,Barnhart_79.pdf!$L$4:$O$392,3)</f>
        <v>499</v>
      </c>
      <c r="N77">
        <f>VLOOKUP($C77,Barnhart_79.pdf!$L$4:$O$392,4)</f>
        <v>3885.17</v>
      </c>
      <c r="O77">
        <v>65</v>
      </c>
      <c r="P77">
        <v>210</v>
      </c>
      <c r="Q77" s="25">
        <f t="shared" ref="Q77" si="21">0.9*PI()/4*0.25^2*O77</f>
        <v>2.8716120349219203</v>
      </c>
      <c r="R77" s="25">
        <f t="shared" ref="R77" si="22">0.9*PI()/4*0.25^2*P77</f>
        <v>9.2775158051323583</v>
      </c>
      <c r="S77" s="23">
        <f t="shared" ref="S77" si="23">Q77*60/$N77</f>
        <v>4.4347280066333053E-2</v>
      </c>
      <c r="T77" s="23">
        <f t="shared" ref="T77" si="24">R77*60/$N77</f>
        <v>0.1432758279066145</v>
      </c>
      <c r="U77" t="s">
        <v>34</v>
      </c>
    </row>
    <row r="78" spans="1:21" x14ac:dyDescent="0.25">
      <c r="A78">
        <v>3</v>
      </c>
      <c r="B78">
        <v>27</v>
      </c>
      <c r="C78">
        <f t="shared" si="15"/>
        <v>327</v>
      </c>
      <c r="D78">
        <v>40</v>
      </c>
      <c r="E78">
        <v>480</v>
      </c>
      <c r="F78">
        <v>0.25</v>
      </c>
      <c r="G78">
        <v>1300</v>
      </c>
      <c r="H78">
        <v>0.1</v>
      </c>
      <c r="I78" t="s">
        <v>21</v>
      </c>
      <c r="J78" t="s">
        <v>22</v>
      </c>
      <c r="K78">
        <v>40</v>
      </c>
      <c r="L78" t="s">
        <v>23</v>
      </c>
      <c r="M78">
        <f>VLOOKUP($C78,Barnhart_79.pdf!$L$4:$O$392,3)</f>
        <v>499</v>
      </c>
      <c r="N78">
        <f>VLOOKUP($C78,Barnhart_79.pdf!$L$4:$O$392,4)</f>
        <v>3885.17</v>
      </c>
      <c r="O78">
        <v>190</v>
      </c>
      <c r="P78">
        <v>203</v>
      </c>
      <c r="Q78" s="25">
        <f t="shared" si="16"/>
        <v>8.3939428713102284</v>
      </c>
      <c r="R78" s="25">
        <f t="shared" si="17"/>
        <v>8.9682652782946128</v>
      </c>
      <c r="S78" s="23">
        <f t="shared" si="18"/>
        <v>0.12963051096312742</v>
      </c>
      <c r="T78" s="23">
        <f t="shared" si="19"/>
        <v>0.13849996697639402</v>
      </c>
      <c r="U78" t="s">
        <v>27</v>
      </c>
    </row>
    <row r="79" spans="1:21" x14ac:dyDescent="0.25">
      <c r="A79">
        <v>3</v>
      </c>
      <c r="B79">
        <v>29</v>
      </c>
      <c r="C79">
        <f t="shared" ref="C79" si="25">A79*100+B79</f>
        <v>329</v>
      </c>
      <c r="D79">
        <v>40</v>
      </c>
      <c r="E79">
        <v>480</v>
      </c>
      <c r="F79">
        <v>0.25</v>
      </c>
      <c r="G79">
        <v>1300</v>
      </c>
      <c r="H79">
        <v>0.1</v>
      </c>
      <c r="I79" t="s">
        <v>21</v>
      </c>
      <c r="J79" t="s">
        <v>22</v>
      </c>
      <c r="K79">
        <v>40</v>
      </c>
      <c r="L79" t="s">
        <v>23</v>
      </c>
      <c r="M79">
        <f>VLOOKUP($C79,Barnhart_79.pdf!$L$4:$O$392,3)</f>
        <v>299</v>
      </c>
      <c r="N79">
        <f>VLOOKUP($C79,Barnhart_79.pdf!$L$4:$O$392,4)</f>
        <v>2319.17</v>
      </c>
      <c r="O79">
        <v>116</v>
      </c>
      <c r="P79">
        <v>292</v>
      </c>
      <c r="Q79" s="25">
        <f t="shared" ref="Q79" si="26">0.9*PI()/4*0.25^2*O79</f>
        <v>5.1247230161683497</v>
      </c>
      <c r="R79" s="25">
        <f t="shared" ref="R79" si="27">0.9*PI()/4*0.25^2*P79</f>
        <v>12.900164833803087</v>
      </c>
      <c r="S79" s="23">
        <f t="shared" ref="S79" si="28">Q79*60/$N79</f>
        <v>0.13258337291794089</v>
      </c>
      <c r="T79" s="23">
        <f t="shared" ref="T79" si="29">R79*60/$N79</f>
        <v>0.33374435251757534</v>
      </c>
      <c r="U79" t="s">
        <v>26</v>
      </c>
    </row>
    <row r="80" spans="1:21" x14ac:dyDescent="0.25">
      <c r="A80">
        <v>3</v>
      </c>
      <c r="B80">
        <v>29</v>
      </c>
      <c r="C80">
        <f t="shared" si="15"/>
        <v>329</v>
      </c>
      <c r="D80">
        <v>40</v>
      </c>
      <c r="E80">
        <v>480</v>
      </c>
      <c r="F80">
        <v>0.25</v>
      </c>
      <c r="G80">
        <v>1300</v>
      </c>
      <c r="H80">
        <v>0.1</v>
      </c>
      <c r="I80" t="s">
        <v>21</v>
      </c>
      <c r="J80" t="s">
        <v>22</v>
      </c>
      <c r="K80">
        <v>40</v>
      </c>
      <c r="L80" t="s">
        <v>23</v>
      </c>
      <c r="M80">
        <f>VLOOKUP($C80,Barnhart_79.pdf!$L$4:$O$392,3)</f>
        <v>299</v>
      </c>
      <c r="N80">
        <f>VLOOKUP($C80,Barnhart_79.pdf!$L$4:$O$392,4)</f>
        <v>2319.17</v>
      </c>
      <c r="O80">
        <v>202</v>
      </c>
      <c r="P80">
        <v>209</v>
      </c>
      <c r="Q80" s="25">
        <f t="shared" si="16"/>
        <v>8.9240866316035063</v>
      </c>
      <c r="R80" s="25">
        <f t="shared" si="17"/>
        <v>9.2333371584412518</v>
      </c>
      <c r="S80" s="23">
        <f t="shared" si="18"/>
        <v>0.23087794249503502</v>
      </c>
      <c r="T80" s="23">
        <f t="shared" si="19"/>
        <v>0.23887866327456592</v>
      </c>
      <c r="U80" t="s">
        <v>27</v>
      </c>
    </row>
    <row r="81" spans="1:21" x14ac:dyDescent="0.25">
      <c r="A81">
        <v>3</v>
      </c>
      <c r="B81">
        <v>30</v>
      </c>
      <c r="C81">
        <f t="shared" si="15"/>
        <v>330</v>
      </c>
      <c r="D81">
        <v>41</v>
      </c>
      <c r="E81">
        <v>240</v>
      </c>
      <c r="F81">
        <v>0.25</v>
      </c>
      <c r="G81">
        <v>975</v>
      </c>
      <c r="H81">
        <v>3.3333333333333333E-2</v>
      </c>
      <c r="I81" t="s">
        <v>21</v>
      </c>
      <c r="J81" t="s">
        <v>22</v>
      </c>
      <c r="K81">
        <v>40</v>
      </c>
      <c r="L81" t="s">
        <v>32</v>
      </c>
      <c r="M81">
        <f>VLOOKUP($C81,Barnhart_79.pdf!$L$4:$O$392,3)</f>
        <v>175</v>
      </c>
      <c r="N81">
        <f>VLOOKUP($C81,Barnhart_79.pdf!$L$4:$O$392,4)</f>
        <v>1335.2500000000002</v>
      </c>
      <c r="O81">
        <v>256</v>
      </c>
      <c r="P81">
        <v>314</v>
      </c>
      <c r="Q81" s="25">
        <f t="shared" si="16"/>
        <v>11.309733552923255</v>
      </c>
      <c r="R81" s="25">
        <f t="shared" si="17"/>
        <v>13.87209506100743</v>
      </c>
      <c r="S81" s="23">
        <f t="shared" si="18"/>
        <v>0.50820746165541675</v>
      </c>
      <c r="T81" s="23">
        <f t="shared" si="19"/>
        <v>0.62334821468672208</v>
      </c>
    </row>
    <row r="82" spans="1:21" x14ac:dyDescent="0.25">
      <c r="A82">
        <v>3</v>
      </c>
      <c r="B82">
        <v>31</v>
      </c>
      <c r="C82">
        <f t="shared" si="15"/>
        <v>331</v>
      </c>
      <c r="D82">
        <v>43</v>
      </c>
      <c r="E82">
        <v>480</v>
      </c>
      <c r="F82">
        <v>0.25</v>
      </c>
      <c r="G82">
        <v>1300</v>
      </c>
      <c r="H82">
        <v>0.1</v>
      </c>
      <c r="I82" t="s">
        <v>21</v>
      </c>
      <c r="J82" t="s">
        <v>22</v>
      </c>
      <c r="K82">
        <v>40</v>
      </c>
      <c r="L82" t="s">
        <v>32</v>
      </c>
      <c r="M82">
        <f>VLOOKUP($C82,Barnhart_79.pdf!$L$4:$O$392,3)</f>
        <v>253</v>
      </c>
      <c r="N82">
        <f>VLOOKUP($C82,Barnhart_79.pdf!$L$4:$O$392,4)</f>
        <v>1953.99</v>
      </c>
      <c r="O82">
        <v>308</v>
      </c>
      <c r="P82">
        <v>450</v>
      </c>
      <c r="Q82" s="25">
        <f t="shared" si="16"/>
        <v>13.607023180860791</v>
      </c>
      <c r="R82" s="25">
        <f t="shared" si="17"/>
        <v>19.880391010997908</v>
      </c>
      <c r="S82" s="23">
        <f t="shared" si="18"/>
        <v>0.41782270679565786</v>
      </c>
      <c r="T82" s="23">
        <f t="shared" si="19"/>
        <v>0.61045525343521434</v>
      </c>
      <c r="U82" t="s">
        <v>25</v>
      </c>
    </row>
    <row r="83" spans="1:21" x14ac:dyDescent="0.25">
      <c r="A83">
        <v>3</v>
      </c>
      <c r="B83">
        <v>32</v>
      </c>
      <c r="C83">
        <f t="shared" si="15"/>
        <v>332</v>
      </c>
      <c r="D83">
        <v>42</v>
      </c>
      <c r="E83">
        <v>480</v>
      </c>
      <c r="F83">
        <v>0.25</v>
      </c>
      <c r="G83">
        <v>1300</v>
      </c>
      <c r="H83">
        <v>0.1</v>
      </c>
      <c r="I83" t="s">
        <v>21</v>
      </c>
      <c r="J83" t="s">
        <v>22</v>
      </c>
      <c r="K83">
        <v>40</v>
      </c>
      <c r="L83" t="s">
        <v>32</v>
      </c>
      <c r="M83">
        <f>VLOOKUP($C83,Barnhart_79.pdf!$L$4:$O$392,3)</f>
        <v>249</v>
      </c>
      <c r="N83">
        <f>VLOOKUP($C83,Barnhart_79.pdf!$L$4:$O$392,4)</f>
        <v>1922.67</v>
      </c>
      <c r="O83">
        <v>354</v>
      </c>
      <c r="P83">
        <v>477</v>
      </c>
      <c r="Q83" s="25">
        <f t="shared" si="16"/>
        <v>15.639240928651688</v>
      </c>
      <c r="R83" s="25">
        <f t="shared" si="17"/>
        <v>21.073214471657785</v>
      </c>
      <c r="S83" s="23">
        <f t="shared" si="18"/>
        <v>0.48804758784352031</v>
      </c>
      <c r="T83" s="23">
        <f t="shared" si="19"/>
        <v>0.65762344463660805</v>
      </c>
      <c r="U83" t="s">
        <v>25</v>
      </c>
    </row>
    <row r="84" spans="1:21" x14ac:dyDescent="0.25">
      <c r="A84">
        <v>3</v>
      </c>
      <c r="B84">
        <v>33</v>
      </c>
      <c r="C84">
        <f t="shared" si="15"/>
        <v>333</v>
      </c>
      <c r="D84">
        <v>43</v>
      </c>
      <c r="E84">
        <v>480</v>
      </c>
      <c r="F84">
        <v>0.25</v>
      </c>
      <c r="G84">
        <v>1300</v>
      </c>
      <c r="H84">
        <v>0.1</v>
      </c>
      <c r="I84" t="s">
        <v>21</v>
      </c>
      <c r="J84" t="s">
        <v>22</v>
      </c>
      <c r="K84">
        <v>40</v>
      </c>
      <c r="L84" t="s">
        <v>32</v>
      </c>
      <c r="M84">
        <f>VLOOKUP($C84,Barnhart_79.pdf!$L$4:$O$392,3)</f>
        <v>249</v>
      </c>
      <c r="N84">
        <f>VLOOKUP($C84,Barnhart_79.pdf!$L$4:$O$392,4)</f>
        <v>1922.67</v>
      </c>
      <c r="O84">
        <v>355</v>
      </c>
      <c r="P84">
        <v>473</v>
      </c>
      <c r="Q84" s="25">
        <f t="shared" si="16"/>
        <v>15.683419575342795</v>
      </c>
      <c r="R84" s="25">
        <f t="shared" si="17"/>
        <v>20.896499884893359</v>
      </c>
      <c r="S84" s="23">
        <f t="shared" si="18"/>
        <v>0.48942625334590317</v>
      </c>
      <c r="T84" s="23">
        <f t="shared" si="19"/>
        <v>0.65210878262707661</v>
      </c>
      <c r="U84" t="s">
        <v>25</v>
      </c>
    </row>
    <row r="85" spans="1:21" x14ac:dyDescent="0.25">
      <c r="A85">
        <v>3</v>
      </c>
      <c r="B85">
        <v>34</v>
      </c>
      <c r="C85">
        <f t="shared" si="15"/>
        <v>334</v>
      </c>
      <c r="D85">
        <v>42</v>
      </c>
      <c r="E85">
        <v>480</v>
      </c>
      <c r="F85">
        <v>0.25</v>
      </c>
      <c r="G85">
        <v>1300</v>
      </c>
      <c r="H85">
        <v>0.1</v>
      </c>
      <c r="I85" t="s">
        <v>21</v>
      </c>
      <c r="J85" t="s">
        <v>22</v>
      </c>
      <c r="K85">
        <v>40</v>
      </c>
      <c r="L85" t="s">
        <v>32</v>
      </c>
      <c r="M85">
        <f>VLOOKUP($C85,Barnhart_79.pdf!$L$4:$O$392,3)</f>
        <v>249</v>
      </c>
      <c r="N85">
        <f>VLOOKUP($C85,Barnhart_79.pdf!$L$4:$O$392,4)</f>
        <v>1922.67</v>
      </c>
      <c r="O85">
        <v>382</v>
      </c>
      <c r="P85">
        <v>532</v>
      </c>
      <c r="Q85" s="25">
        <f t="shared" si="16"/>
        <v>16.87624303600267</v>
      </c>
      <c r="R85" s="25">
        <f t="shared" si="17"/>
        <v>23.50304003966864</v>
      </c>
      <c r="S85" s="23">
        <f t="shared" si="18"/>
        <v>0.52665022191023947</v>
      </c>
      <c r="T85" s="23">
        <f t="shared" si="19"/>
        <v>0.73345004726766339</v>
      </c>
      <c r="U85" t="s">
        <v>25</v>
      </c>
    </row>
    <row r="86" spans="1:21" x14ac:dyDescent="0.25">
      <c r="A86">
        <v>3</v>
      </c>
      <c r="B86">
        <v>35</v>
      </c>
      <c r="C86">
        <f t="shared" si="15"/>
        <v>335</v>
      </c>
      <c r="D86">
        <v>44</v>
      </c>
      <c r="E86">
        <v>480</v>
      </c>
      <c r="F86">
        <v>0.25</v>
      </c>
      <c r="G86">
        <v>1300</v>
      </c>
      <c r="H86">
        <v>0.1</v>
      </c>
      <c r="I86" t="s">
        <v>21</v>
      </c>
      <c r="J86" t="s">
        <v>22</v>
      </c>
      <c r="K86">
        <v>40</v>
      </c>
      <c r="L86" t="s">
        <v>32</v>
      </c>
      <c r="M86">
        <f>VLOOKUP($C86,Barnhart_79.pdf!$L$4:$O$392,3)</f>
        <v>249</v>
      </c>
      <c r="N86">
        <f>VLOOKUP($C86,Barnhart_79.pdf!$L$4:$O$392,4)</f>
        <v>1922.67</v>
      </c>
      <c r="O86">
        <v>367</v>
      </c>
      <c r="P86">
        <v>456</v>
      </c>
      <c r="Q86" s="25">
        <f t="shared" si="16"/>
        <v>16.213563335636074</v>
      </c>
      <c r="R86" s="25">
        <f t="shared" si="17"/>
        <v>20.145462891144547</v>
      </c>
      <c r="S86" s="23">
        <f t="shared" si="18"/>
        <v>0.50597023937449714</v>
      </c>
      <c r="T86" s="23">
        <f t="shared" si="19"/>
        <v>0.62867146908656846</v>
      </c>
      <c r="U86" t="s">
        <v>25</v>
      </c>
    </row>
    <row r="87" spans="1:21" x14ac:dyDescent="0.25">
      <c r="A87">
        <v>3</v>
      </c>
      <c r="B87">
        <v>36</v>
      </c>
      <c r="C87">
        <f t="shared" si="15"/>
        <v>336</v>
      </c>
      <c r="D87">
        <v>45</v>
      </c>
      <c r="E87">
        <v>480</v>
      </c>
      <c r="F87">
        <v>0.25</v>
      </c>
      <c r="G87">
        <v>1300</v>
      </c>
      <c r="H87">
        <v>0.1</v>
      </c>
      <c r="I87" t="s">
        <v>21</v>
      </c>
      <c r="J87" t="s">
        <v>22</v>
      </c>
      <c r="K87">
        <v>40</v>
      </c>
      <c r="L87" t="s">
        <v>32</v>
      </c>
      <c r="M87">
        <f>VLOOKUP($C87,Barnhart_79.pdf!$L$4:$O$392,3)</f>
        <v>249</v>
      </c>
      <c r="N87">
        <f>VLOOKUP($C87,Barnhart_79.pdf!$L$4:$O$392,4)</f>
        <v>1922.67</v>
      </c>
      <c r="O87">
        <v>305</v>
      </c>
      <c r="P87">
        <v>445</v>
      </c>
      <c r="Q87" s="25">
        <f t="shared" si="16"/>
        <v>13.474487240787472</v>
      </c>
      <c r="R87" s="25">
        <f t="shared" si="17"/>
        <v>19.659497777542377</v>
      </c>
      <c r="S87" s="23">
        <f t="shared" si="18"/>
        <v>0.42049297822676185</v>
      </c>
      <c r="T87" s="23">
        <f t="shared" si="19"/>
        <v>0.61350614856035757</v>
      </c>
      <c r="U87" t="s">
        <v>25</v>
      </c>
    </row>
    <row r="88" spans="1:21" x14ac:dyDescent="0.25">
      <c r="A88">
        <v>3</v>
      </c>
      <c r="B88">
        <v>37</v>
      </c>
      <c r="C88">
        <f t="shared" si="15"/>
        <v>337</v>
      </c>
      <c r="D88">
        <v>44</v>
      </c>
      <c r="E88">
        <v>480</v>
      </c>
      <c r="F88">
        <v>0.25</v>
      </c>
      <c r="G88">
        <v>1300</v>
      </c>
      <c r="H88">
        <v>0.1</v>
      </c>
      <c r="I88" t="s">
        <v>21</v>
      </c>
      <c r="J88" t="s">
        <v>22</v>
      </c>
      <c r="K88">
        <v>40</v>
      </c>
      <c r="L88" t="s">
        <v>32</v>
      </c>
      <c r="M88">
        <f>VLOOKUP($C88,Barnhart_79.pdf!$L$4:$O$392,3)</f>
        <v>249</v>
      </c>
      <c r="N88">
        <f>VLOOKUP($C88,Barnhart_79.pdf!$L$4:$O$392,4)</f>
        <v>1922.67</v>
      </c>
      <c r="O88">
        <v>382</v>
      </c>
      <c r="P88">
        <v>521</v>
      </c>
      <c r="Q88" s="25">
        <f t="shared" si="16"/>
        <v>16.87624303600267</v>
      </c>
      <c r="R88" s="25">
        <f t="shared" si="17"/>
        <v>23.017074926066467</v>
      </c>
      <c r="S88" s="23">
        <f t="shared" si="18"/>
        <v>0.52665022191023947</v>
      </c>
      <c r="T88" s="23">
        <f t="shared" si="19"/>
        <v>0.71828472674145227</v>
      </c>
      <c r="U88" t="s">
        <v>25</v>
      </c>
    </row>
    <row r="89" spans="1:21" x14ac:dyDescent="0.25">
      <c r="A89">
        <v>3</v>
      </c>
      <c r="B89">
        <v>38</v>
      </c>
      <c r="C89">
        <f t="shared" si="15"/>
        <v>338</v>
      </c>
      <c r="D89">
        <v>45</v>
      </c>
      <c r="E89">
        <v>480</v>
      </c>
      <c r="F89">
        <v>0.25</v>
      </c>
      <c r="G89">
        <v>1300</v>
      </c>
      <c r="H89">
        <v>0.1</v>
      </c>
      <c r="I89" t="s">
        <v>21</v>
      </c>
      <c r="J89" t="s">
        <v>22</v>
      </c>
      <c r="K89">
        <v>40</v>
      </c>
      <c r="L89" t="s">
        <v>32</v>
      </c>
      <c r="M89">
        <f>VLOOKUP($C89,Barnhart_79.pdf!$L$4:$O$392,3)</f>
        <v>249</v>
      </c>
      <c r="N89">
        <f>VLOOKUP($C89,Barnhart_79.pdf!$L$4:$O$392,4)</f>
        <v>1922.67</v>
      </c>
      <c r="O89">
        <v>297</v>
      </c>
      <c r="P89">
        <v>459</v>
      </c>
      <c r="Q89" s="25">
        <f t="shared" si="16"/>
        <v>13.12105806725862</v>
      </c>
      <c r="R89" s="25">
        <f t="shared" si="17"/>
        <v>20.277998831217868</v>
      </c>
      <c r="S89" s="23">
        <f t="shared" si="18"/>
        <v>0.40946365420769926</v>
      </c>
      <c r="T89" s="23">
        <f t="shared" si="19"/>
        <v>0.63280746559371703</v>
      </c>
      <c r="U89" t="s">
        <v>25</v>
      </c>
    </row>
    <row r="90" spans="1:21" x14ac:dyDescent="0.25">
      <c r="A90">
        <v>3</v>
      </c>
      <c r="B90">
        <v>39</v>
      </c>
      <c r="C90">
        <f t="shared" si="15"/>
        <v>339</v>
      </c>
      <c r="D90">
        <v>46</v>
      </c>
      <c r="E90">
        <v>480</v>
      </c>
      <c r="F90">
        <v>0.25</v>
      </c>
      <c r="G90">
        <v>1300</v>
      </c>
      <c r="H90">
        <v>0.1</v>
      </c>
      <c r="I90" t="s">
        <v>21</v>
      </c>
      <c r="J90" t="s">
        <v>22</v>
      </c>
      <c r="K90">
        <v>40</v>
      </c>
      <c r="L90" t="s">
        <v>32</v>
      </c>
      <c r="M90">
        <f>VLOOKUP($C90,Barnhart_79.pdf!$L$4:$O$392,3)</f>
        <v>249</v>
      </c>
      <c r="N90">
        <f>VLOOKUP($C90,Barnhart_79.pdf!$L$4:$O$392,4)</f>
        <v>1922.67</v>
      </c>
      <c r="O90">
        <v>366</v>
      </c>
      <c r="P90">
        <v>544</v>
      </c>
      <c r="Q90" s="25">
        <f t="shared" si="16"/>
        <v>16.169384688944966</v>
      </c>
      <c r="R90" s="25">
        <f t="shared" si="17"/>
        <v>24.033183799961918</v>
      </c>
      <c r="S90" s="23">
        <f t="shared" si="18"/>
        <v>0.50459157387211429</v>
      </c>
      <c r="T90" s="23">
        <f t="shared" si="19"/>
        <v>0.74999403329625725</v>
      </c>
      <c r="U90" t="s">
        <v>25</v>
      </c>
    </row>
    <row r="91" spans="1:21" x14ac:dyDescent="0.25">
      <c r="A91">
        <v>3</v>
      </c>
      <c r="B91">
        <v>40</v>
      </c>
      <c r="C91">
        <f t="shared" si="15"/>
        <v>340</v>
      </c>
      <c r="D91">
        <v>47</v>
      </c>
      <c r="E91">
        <v>480</v>
      </c>
      <c r="F91">
        <v>0.25</v>
      </c>
      <c r="G91">
        <v>1300</v>
      </c>
      <c r="H91">
        <v>0.1</v>
      </c>
      <c r="I91" t="s">
        <v>21</v>
      </c>
      <c r="J91" t="s">
        <v>22</v>
      </c>
      <c r="K91">
        <v>40</v>
      </c>
      <c r="L91" t="s">
        <v>32</v>
      </c>
      <c r="M91">
        <f>VLOOKUP($C91,Barnhart_79.pdf!$L$4:$O$392,3)</f>
        <v>249</v>
      </c>
      <c r="N91">
        <f>VLOOKUP($C91,Barnhart_79.pdf!$L$4:$O$392,4)</f>
        <v>1922.67</v>
      </c>
      <c r="O91">
        <v>252</v>
      </c>
      <c r="P91">
        <v>459</v>
      </c>
      <c r="Q91" s="25">
        <f t="shared" si="16"/>
        <v>11.133018966158829</v>
      </c>
      <c r="R91" s="25">
        <f t="shared" si="17"/>
        <v>20.277998831217868</v>
      </c>
      <c r="S91" s="23">
        <f t="shared" si="18"/>
        <v>0.34742370660047212</v>
      </c>
      <c r="T91" s="23">
        <f t="shared" si="19"/>
        <v>0.63280746559371703</v>
      </c>
      <c r="U91" t="s">
        <v>25</v>
      </c>
    </row>
    <row r="92" spans="1:21" x14ac:dyDescent="0.25">
      <c r="A92">
        <v>3</v>
      </c>
      <c r="B92">
        <v>41</v>
      </c>
      <c r="C92">
        <f t="shared" ref="C92" si="30">A92*100+B92</f>
        <v>341</v>
      </c>
      <c r="D92">
        <v>46</v>
      </c>
      <c r="E92">
        <v>480</v>
      </c>
      <c r="F92">
        <v>0.25</v>
      </c>
      <c r="G92">
        <v>1300</v>
      </c>
      <c r="H92">
        <v>0.1</v>
      </c>
      <c r="I92" t="s">
        <v>21</v>
      </c>
      <c r="J92" t="s">
        <v>22</v>
      </c>
      <c r="K92">
        <v>40</v>
      </c>
      <c r="L92" t="s">
        <v>32</v>
      </c>
      <c r="M92">
        <f>VLOOKUP($C92,Barnhart_79.pdf!$L$4:$O$392,3)</f>
        <v>249</v>
      </c>
      <c r="N92">
        <f>VLOOKUP($C92,Barnhart_79.pdf!$L$4:$O$392,4)</f>
        <v>1922.67</v>
      </c>
      <c r="O92">
        <v>415</v>
      </c>
      <c r="P92">
        <v>556</v>
      </c>
      <c r="Q92" s="25">
        <f t="shared" ref="Q92" si="31">0.9*PI()/4*0.25^2*O92</f>
        <v>18.334138376809182</v>
      </c>
      <c r="R92" s="25">
        <f t="shared" ref="R92" si="32">0.9*PI()/4*0.25^2*P92</f>
        <v>24.563327560255196</v>
      </c>
      <c r="S92" s="23">
        <f t="shared" ref="S92" si="33">Q92*60/$N92</f>
        <v>0.57214618348887269</v>
      </c>
      <c r="T92" s="23">
        <f t="shared" ref="T92" si="34">R92*60/$N92</f>
        <v>0.76653801932485133</v>
      </c>
      <c r="U92" t="s">
        <v>26</v>
      </c>
    </row>
    <row r="93" spans="1:21" x14ac:dyDescent="0.25">
      <c r="A93">
        <v>3</v>
      </c>
      <c r="B93">
        <v>41</v>
      </c>
      <c r="C93">
        <f t="shared" si="15"/>
        <v>341</v>
      </c>
      <c r="D93">
        <v>46</v>
      </c>
      <c r="E93">
        <v>480</v>
      </c>
      <c r="F93">
        <v>0.25</v>
      </c>
      <c r="G93">
        <v>1300</v>
      </c>
      <c r="H93">
        <v>0.1</v>
      </c>
      <c r="I93" t="s">
        <v>21</v>
      </c>
      <c r="J93" t="s">
        <v>22</v>
      </c>
      <c r="K93">
        <v>40</v>
      </c>
      <c r="L93" t="s">
        <v>32</v>
      </c>
      <c r="M93">
        <f>VLOOKUP($C93,Barnhart_79.pdf!$L$4:$O$392,3)</f>
        <v>249</v>
      </c>
      <c r="N93">
        <f>VLOOKUP($C93,Barnhart_79.pdf!$L$4:$O$392,4)</f>
        <v>1922.67</v>
      </c>
      <c r="O93">
        <v>379</v>
      </c>
      <c r="P93">
        <v>397</v>
      </c>
      <c r="Q93" s="25">
        <f t="shared" si="16"/>
        <v>16.743707095929352</v>
      </c>
      <c r="R93" s="25">
        <f t="shared" si="17"/>
        <v>17.538922736369265</v>
      </c>
      <c r="S93" s="23">
        <f t="shared" si="18"/>
        <v>0.52251422540309111</v>
      </c>
      <c r="T93" s="23">
        <f t="shared" si="19"/>
        <v>0.54733020444598179</v>
      </c>
      <c r="U93" t="s">
        <v>27</v>
      </c>
    </row>
    <row r="94" spans="1:21" x14ac:dyDescent="0.25">
      <c r="A94">
        <v>3</v>
      </c>
      <c r="B94">
        <v>42</v>
      </c>
      <c r="C94">
        <f t="shared" si="15"/>
        <v>342</v>
      </c>
      <c r="D94">
        <v>47</v>
      </c>
      <c r="E94">
        <v>480</v>
      </c>
      <c r="F94">
        <v>0.25</v>
      </c>
      <c r="G94">
        <v>1300</v>
      </c>
      <c r="H94">
        <v>0.1</v>
      </c>
      <c r="I94" t="s">
        <v>21</v>
      </c>
      <c r="J94" t="s">
        <v>22</v>
      </c>
      <c r="K94">
        <v>40</v>
      </c>
      <c r="L94" t="s">
        <v>32</v>
      </c>
      <c r="M94">
        <f>VLOOKUP($C94,Barnhart_79.pdf!$L$4:$O$392,3)</f>
        <v>249</v>
      </c>
      <c r="N94">
        <f>VLOOKUP($C94,Barnhart_79.pdf!$L$4:$O$392,4)</f>
        <v>1922.67</v>
      </c>
      <c r="O94">
        <v>242</v>
      </c>
      <c r="P94">
        <v>426</v>
      </c>
      <c r="Q94" s="25">
        <f t="shared" si="16"/>
        <v>10.691232499247764</v>
      </c>
      <c r="R94" s="25">
        <f t="shared" si="17"/>
        <v>18.820103490411356</v>
      </c>
      <c r="S94" s="23">
        <f t="shared" si="18"/>
        <v>0.33363705157664381</v>
      </c>
      <c r="T94" s="23">
        <f t="shared" si="19"/>
        <v>0.58731150401508381</v>
      </c>
      <c r="U94" t="s">
        <v>25</v>
      </c>
    </row>
    <row r="95" spans="1:21" x14ac:dyDescent="0.25">
      <c r="A95">
        <v>3</v>
      </c>
      <c r="B95">
        <v>43</v>
      </c>
      <c r="C95">
        <f t="shared" si="15"/>
        <v>343</v>
      </c>
      <c r="D95">
        <v>50</v>
      </c>
      <c r="E95">
        <v>240</v>
      </c>
      <c r="F95">
        <v>0.25</v>
      </c>
      <c r="G95">
        <v>600</v>
      </c>
      <c r="H95">
        <v>0.16666666666666666</v>
      </c>
      <c r="I95" t="s">
        <v>33</v>
      </c>
      <c r="J95" t="s">
        <v>22</v>
      </c>
      <c r="K95">
        <v>10</v>
      </c>
      <c r="L95" t="s">
        <v>32</v>
      </c>
      <c r="M95">
        <f>VLOOKUP($C95,Barnhart_79.pdf!$L$4:$O$392,3)</f>
        <v>171</v>
      </c>
      <c r="N95">
        <f>VLOOKUP($C95,Barnhart_79.pdf!$L$4:$O$392,4)</f>
        <v>1311.93</v>
      </c>
      <c r="O95">
        <v>232</v>
      </c>
      <c r="P95">
        <v>386</v>
      </c>
      <c r="Q95" s="25">
        <f t="shared" si="16"/>
        <v>10.249446032336699</v>
      </c>
      <c r="R95" s="25">
        <f t="shared" si="17"/>
        <v>17.052957622767096</v>
      </c>
      <c r="S95" s="23">
        <f t="shared" si="18"/>
        <v>0.46874967562309117</v>
      </c>
      <c r="T95" s="23">
        <f t="shared" si="19"/>
        <v>0.77990247754531539</v>
      </c>
      <c r="U95" t="s">
        <v>25</v>
      </c>
    </row>
    <row r="96" spans="1:21" x14ac:dyDescent="0.25">
      <c r="A96">
        <v>3</v>
      </c>
      <c r="B96">
        <v>44</v>
      </c>
      <c r="C96">
        <f t="shared" si="15"/>
        <v>344</v>
      </c>
      <c r="D96">
        <v>49</v>
      </c>
      <c r="E96">
        <v>960</v>
      </c>
      <c r="F96">
        <v>0.5</v>
      </c>
      <c r="G96">
        <v>1100</v>
      </c>
      <c r="H96">
        <v>0.16666666666666666</v>
      </c>
      <c r="I96" t="s">
        <v>33</v>
      </c>
      <c r="J96" t="s">
        <v>22</v>
      </c>
      <c r="K96">
        <v>160</v>
      </c>
      <c r="L96" t="s">
        <v>32</v>
      </c>
      <c r="M96">
        <f>VLOOKUP($C96,Barnhart_79.pdf!$L$4:$O$392,3)</f>
        <v>307</v>
      </c>
      <c r="N96">
        <f>VLOOKUP($C96,Barnhart_79.pdf!$L$4:$O$392,4)</f>
        <v>2376.81</v>
      </c>
      <c r="O96">
        <v>234</v>
      </c>
      <c r="P96">
        <v>416</v>
      </c>
      <c r="Q96" s="25">
        <f t="shared" si="16"/>
        <v>10.337803325718912</v>
      </c>
      <c r="R96" s="25">
        <f t="shared" si="17"/>
        <v>18.378317023500291</v>
      </c>
      <c r="S96" s="23">
        <f t="shared" si="18"/>
        <v>0.26096667362689269</v>
      </c>
      <c r="T96" s="23">
        <f t="shared" si="19"/>
        <v>0.46394075311447586</v>
      </c>
      <c r="U96" t="s">
        <v>25</v>
      </c>
    </row>
    <row r="97" spans="1:21" x14ac:dyDescent="0.25">
      <c r="A97">
        <v>3</v>
      </c>
      <c r="B97">
        <v>45</v>
      </c>
      <c r="C97">
        <f t="shared" si="15"/>
        <v>345</v>
      </c>
      <c r="D97">
        <v>50</v>
      </c>
      <c r="E97">
        <v>240</v>
      </c>
      <c r="F97">
        <v>0.25</v>
      </c>
      <c r="G97">
        <v>600</v>
      </c>
      <c r="H97">
        <v>0.16666666666666666</v>
      </c>
      <c r="I97" t="s">
        <v>33</v>
      </c>
      <c r="J97" t="s">
        <v>22</v>
      </c>
      <c r="K97">
        <v>10</v>
      </c>
      <c r="L97" t="s">
        <v>32</v>
      </c>
      <c r="M97">
        <f>VLOOKUP($C97,Barnhart_79.pdf!$L$4:$O$392,3)</f>
        <v>170</v>
      </c>
      <c r="N97">
        <f>VLOOKUP($C97,Barnhart_79.pdf!$L$4:$O$392,4)</f>
        <v>1304.1000000000001</v>
      </c>
      <c r="O97">
        <v>226</v>
      </c>
      <c r="P97">
        <v>447</v>
      </c>
      <c r="Q97" s="25">
        <f t="shared" si="16"/>
        <v>9.9843741521900604</v>
      </c>
      <c r="R97" s="25">
        <f t="shared" si="17"/>
        <v>19.74785507092459</v>
      </c>
      <c r="S97" s="23">
        <f t="shared" si="18"/>
        <v>0.45936849101403537</v>
      </c>
      <c r="T97" s="23">
        <f t="shared" si="19"/>
        <v>0.90857396231537102</v>
      </c>
      <c r="U97" t="s">
        <v>25</v>
      </c>
    </row>
    <row r="98" spans="1:21" x14ac:dyDescent="0.25">
      <c r="A98">
        <v>3</v>
      </c>
      <c r="B98">
        <v>46</v>
      </c>
      <c r="C98">
        <f t="shared" si="15"/>
        <v>346</v>
      </c>
      <c r="D98">
        <v>50</v>
      </c>
      <c r="E98">
        <v>240</v>
      </c>
      <c r="F98">
        <v>0.25</v>
      </c>
      <c r="G98">
        <v>600</v>
      </c>
      <c r="H98">
        <v>0.16666666666666666</v>
      </c>
      <c r="I98" t="s">
        <v>33</v>
      </c>
      <c r="J98" t="s">
        <v>22</v>
      </c>
      <c r="K98">
        <v>10</v>
      </c>
      <c r="L98" t="s">
        <v>32</v>
      </c>
      <c r="M98">
        <f>VLOOKUP($C98,Barnhart_79.pdf!$L$4:$O$392,3)</f>
        <v>328</v>
      </c>
      <c r="N98">
        <f>VLOOKUP($C98,Barnhart_79.pdf!$L$4:$O$392,4)</f>
        <v>2523.2400000000002</v>
      </c>
      <c r="O98">
        <v>260</v>
      </c>
      <c r="P98">
        <v>426</v>
      </c>
      <c r="Q98" s="25">
        <f t="shared" si="16"/>
        <v>11.486448139687681</v>
      </c>
      <c r="R98" s="25">
        <f t="shared" si="17"/>
        <v>18.820103490411356</v>
      </c>
      <c r="S98" s="23">
        <f t="shared" si="18"/>
        <v>0.27313568601530602</v>
      </c>
      <c r="T98" s="23">
        <f t="shared" si="19"/>
        <v>0.44752231631738604</v>
      </c>
      <c r="U98" t="s">
        <v>25</v>
      </c>
    </row>
    <row r="99" spans="1:21" x14ac:dyDescent="0.25">
      <c r="A99">
        <v>3</v>
      </c>
      <c r="B99">
        <v>47</v>
      </c>
      <c r="C99">
        <f t="shared" si="15"/>
        <v>347</v>
      </c>
      <c r="D99">
        <v>50</v>
      </c>
      <c r="E99">
        <v>240</v>
      </c>
      <c r="F99">
        <v>0.25</v>
      </c>
      <c r="G99">
        <v>600</v>
      </c>
      <c r="H99">
        <v>0.16666666666666666</v>
      </c>
      <c r="I99" t="s">
        <v>33</v>
      </c>
      <c r="J99" t="s">
        <v>22</v>
      </c>
      <c r="K99">
        <v>10</v>
      </c>
      <c r="L99" t="s">
        <v>32</v>
      </c>
      <c r="M99">
        <f>VLOOKUP($C99,Barnhart_79.pdf!$L$4:$O$392,3)</f>
        <v>170</v>
      </c>
      <c r="N99">
        <f>VLOOKUP($C99,Barnhart_79.pdf!$L$4:$O$392,4)</f>
        <v>1304.1000000000001</v>
      </c>
      <c r="O99">
        <v>273</v>
      </c>
      <c r="P99">
        <v>457</v>
      </c>
      <c r="Q99" s="25">
        <f t="shared" si="16"/>
        <v>12.060770546672066</v>
      </c>
      <c r="R99" s="25">
        <f t="shared" si="17"/>
        <v>20.189641537835655</v>
      </c>
      <c r="S99" s="23">
        <f t="shared" si="18"/>
        <v>0.55490087631341445</v>
      </c>
      <c r="T99" s="23">
        <f t="shared" si="19"/>
        <v>0.92890000174077081</v>
      </c>
      <c r="U99" t="s">
        <v>25</v>
      </c>
    </row>
    <row r="100" spans="1:21" x14ac:dyDescent="0.25">
      <c r="A100">
        <v>4</v>
      </c>
      <c r="B100">
        <v>2</v>
      </c>
      <c r="C100">
        <f t="shared" si="15"/>
        <v>402</v>
      </c>
      <c r="D100">
        <v>26</v>
      </c>
      <c r="E100">
        <v>240</v>
      </c>
      <c r="F100">
        <v>0.25</v>
      </c>
      <c r="G100">
        <v>975</v>
      </c>
      <c r="H100">
        <v>3.3333333333333333E-2</v>
      </c>
      <c r="I100" t="s">
        <v>21</v>
      </c>
      <c r="J100" t="s">
        <v>22</v>
      </c>
      <c r="K100">
        <v>40</v>
      </c>
      <c r="L100" t="s">
        <v>23</v>
      </c>
      <c r="M100">
        <f>VLOOKUP($C100,Barnhart_79.pdf!$L$4:$O$392,3)</f>
        <v>176</v>
      </c>
      <c r="N100">
        <f>VLOOKUP($C100,Barnhart_79.pdf!$L$4:$O$392,4)</f>
        <v>1351.0800000000002</v>
      </c>
      <c r="O100">
        <v>364</v>
      </c>
      <c r="P100">
        <v>444</v>
      </c>
      <c r="Q100" s="25">
        <f t="shared" si="16"/>
        <v>16.081027395562753</v>
      </c>
      <c r="R100" s="25">
        <f t="shared" si="17"/>
        <v>19.615319130851272</v>
      </c>
      <c r="S100" s="23">
        <f t="shared" si="18"/>
        <v>0.71414101587897461</v>
      </c>
      <c r="T100" s="23">
        <f t="shared" si="19"/>
        <v>0.87109508530292523</v>
      </c>
    </row>
    <row r="101" spans="1:21" x14ac:dyDescent="0.25">
      <c r="A101">
        <v>4</v>
      </c>
      <c r="B101">
        <v>3</v>
      </c>
      <c r="C101">
        <f t="shared" si="15"/>
        <v>403</v>
      </c>
      <c r="D101">
        <v>28</v>
      </c>
      <c r="E101">
        <v>150</v>
      </c>
      <c r="F101">
        <v>0.25</v>
      </c>
      <c r="G101">
        <v>1550</v>
      </c>
      <c r="H101">
        <v>1.4285714285714285E-2</v>
      </c>
      <c r="I101" t="s">
        <v>35</v>
      </c>
      <c r="J101" t="s">
        <v>22</v>
      </c>
      <c r="K101">
        <v>37.5</v>
      </c>
      <c r="L101" t="s">
        <v>23</v>
      </c>
      <c r="M101">
        <f>VLOOKUP($C101,Barnhart_79.pdf!$L$4:$O$392,3)</f>
        <v>238</v>
      </c>
      <c r="N101">
        <f>VLOOKUP($C101,Barnhart_79.pdf!$L$4:$O$392,4)</f>
        <v>1863.5400000000002</v>
      </c>
      <c r="O101">
        <v>640</v>
      </c>
      <c r="P101">
        <v>810</v>
      </c>
      <c r="Q101" s="25">
        <f t="shared" si="16"/>
        <v>28.274333882308138</v>
      </c>
      <c r="R101" s="25">
        <f t="shared" si="17"/>
        <v>35.784703819796235</v>
      </c>
      <c r="S101" s="23">
        <f t="shared" si="18"/>
        <v>0.91034269880898078</v>
      </c>
      <c r="T101" s="23">
        <f t="shared" si="19"/>
        <v>1.1521524781801162</v>
      </c>
    </row>
    <row r="102" spans="1:21" x14ac:dyDescent="0.25">
      <c r="A102">
        <v>4</v>
      </c>
      <c r="B102">
        <v>4</v>
      </c>
      <c r="C102">
        <f t="shared" si="15"/>
        <v>404</v>
      </c>
      <c r="D102">
        <v>27</v>
      </c>
      <c r="E102">
        <v>240</v>
      </c>
      <c r="F102">
        <v>0.25</v>
      </c>
      <c r="G102">
        <v>975</v>
      </c>
      <c r="H102">
        <v>3.3333333333333333E-2</v>
      </c>
      <c r="I102" t="s">
        <v>21</v>
      </c>
      <c r="J102" t="s">
        <v>22</v>
      </c>
      <c r="K102">
        <v>30</v>
      </c>
      <c r="L102" t="s">
        <v>23</v>
      </c>
      <c r="M102">
        <f>VLOOKUP($C102,Barnhart_79.pdf!$L$4:$O$392,3)</f>
        <v>175</v>
      </c>
      <c r="N102">
        <f>VLOOKUP($C102,Barnhart_79.pdf!$L$4:$O$392,4)</f>
        <v>1343.2500000000002</v>
      </c>
      <c r="O102">
        <v>275</v>
      </c>
      <c r="P102">
        <v>363</v>
      </c>
      <c r="Q102" s="25">
        <f t="shared" si="16"/>
        <v>12.149127840054279</v>
      </c>
      <c r="R102" s="25">
        <f t="shared" si="17"/>
        <v>16.036848748871648</v>
      </c>
      <c r="S102" s="23">
        <f t="shared" si="18"/>
        <v>0.54267461038768405</v>
      </c>
      <c r="T102" s="23">
        <f t="shared" si="19"/>
        <v>0.71633048571174296</v>
      </c>
    </row>
    <row r="103" spans="1:21" x14ac:dyDescent="0.25">
      <c r="A103">
        <v>4</v>
      </c>
      <c r="B103">
        <v>5</v>
      </c>
      <c r="C103">
        <f t="shared" si="15"/>
        <v>405</v>
      </c>
      <c r="D103">
        <v>29</v>
      </c>
      <c r="E103">
        <v>560</v>
      </c>
      <c r="F103">
        <v>0.25</v>
      </c>
      <c r="G103">
        <v>1475</v>
      </c>
      <c r="H103">
        <v>0.1</v>
      </c>
      <c r="I103" t="s">
        <v>21</v>
      </c>
      <c r="J103" t="s">
        <v>22</v>
      </c>
      <c r="K103">
        <v>40</v>
      </c>
      <c r="L103" t="s">
        <v>23</v>
      </c>
      <c r="M103">
        <f>VLOOKUP($C103,Barnhart_79.pdf!$L$4:$O$392,3)</f>
        <v>249</v>
      </c>
      <c r="N103">
        <f>VLOOKUP($C103,Barnhart_79.pdf!$L$4:$O$392,4)</f>
        <v>1922.67</v>
      </c>
      <c r="O103">
        <v>370</v>
      </c>
      <c r="P103">
        <v>488</v>
      </c>
      <c r="Q103" s="25">
        <f t="shared" si="16"/>
        <v>16.346099275709392</v>
      </c>
      <c r="R103" s="25">
        <f t="shared" si="17"/>
        <v>21.559179585259955</v>
      </c>
      <c r="S103" s="23">
        <f t="shared" si="18"/>
        <v>0.51010623588164561</v>
      </c>
      <c r="T103" s="23">
        <f t="shared" si="19"/>
        <v>0.67278876516281905</v>
      </c>
      <c r="U103" t="s">
        <v>25</v>
      </c>
    </row>
    <row r="104" spans="1:21" x14ac:dyDescent="0.25">
      <c r="A104">
        <v>4</v>
      </c>
      <c r="B104">
        <v>6</v>
      </c>
      <c r="C104">
        <f t="shared" si="15"/>
        <v>406</v>
      </c>
      <c r="D104">
        <v>30</v>
      </c>
      <c r="E104">
        <v>480</v>
      </c>
      <c r="F104">
        <v>0.25</v>
      </c>
      <c r="G104">
        <v>1300</v>
      </c>
      <c r="H104">
        <v>0.1</v>
      </c>
      <c r="I104" t="s">
        <v>21</v>
      </c>
      <c r="J104" t="s">
        <v>22</v>
      </c>
      <c r="K104">
        <v>36.92307692307692</v>
      </c>
      <c r="L104" t="s">
        <v>23</v>
      </c>
      <c r="M104">
        <f>VLOOKUP($C104,Barnhart_79.pdf!$L$4:$O$392,3)</f>
        <v>249</v>
      </c>
      <c r="N104">
        <f>VLOOKUP($C104,Barnhart_79.pdf!$L$4:$O$392,4)</f>
        <v>1922.67</v>
      </c>
      <c r="O104">
        <v>305</v>
      </c>
      <c r="P104">
        <v>460</v>
      </c>
      <c r="Q104" s="25">
        <f t="shared" si="16"/>
        <v>13.474487240787472</v>
      </c>
      <c r="R104" s="25">
        <f t="shared" si="17"/>
        <v>20.322177477908973</v>
      </c>
      <c r="S104" s="23">
        <f t="shared" si="18"/>
        <v>0.42049297822676185</v>
      </c>
      <c r="T104" s="23">
        <f t="shared" si="19"/>
        <v>0.63418613109609989</v>
      </c>
      <c r="U104" t="s">
        <v>25</v>
      </c>
    </row>
    <row r="105" spans="1:21" x14ac:dyDescent="0.25">
      <c r="A105">
        <v>4</v>
      </c>
      <c r="B105">
        <v>7</v>
      </c>
      <c r="C105">
        <f t="shared" si="15"/>
        <v>407</v>
      </c>
      <c r="D105">
        <v>29</v>
      </c>
      <c r="E105">
        <v>560</v>
      </c>
      <c r="F105">
        <v>0.25</v>
      </c>
      <c r="G105">
        <v>1475</v>
      </c>
      <c r="H105">
        <v>0.1</v>
      </c>
      <c r="I105" t="s">
        <v>21</v>
      </c>
      <c r="J105" t="s">
        <v>22</v>
      </c>
      <c r="K105">
        <v>40</v>
      </c>
      <c r="L105" t="s">
        <v>23</v>
      </c>
      <c r="M105">
        <f>VLOOKUP($C105,Barnhart_79.pdf!$L$4:$O$392,3)</f>
        <v>249</v>
      </c>
      <c r="N105">
        <f>VLOOKUP($C105,Barnhart_79.pdf!$L$4:$O$392,4)</f>
        <v>1922.67</v>
      </c>
      <c r="O105">
        <v>310</v>
      </c>
      <c r="P105">
        <v>460</v>
      </c>
      <c r="Q105" s="25">
        <f t="shared" si="16"/>
        <v>13.695380474243004</v>
      </c>
      <c r="R105" s="25">
        <f t="shared" si="17"/>
        <v>20.322177477908973</v>
      </c>
      <c r="S105" s="23">
        <f t="shared" si="18"/>
        <v>0.42738630573867603</v>
      </c>
      <c r="T105" s="23">
        <f t="shared" si="19"/>
        <v>0.63418613109609989</v>
      </c>
      <c r="U105" t="s">
        <v>25</v>
      </c>
    </row>
    <row r="106" spans="1:21" x14ac:dyDescent="0.25">
      <c r="A106">
        <v>4</v>
      </c>
      <c r="B106">
        <v>8</v>
      </c>
      <c r="C106">
        <f t="shared" si="15"/>
        <v>408</v>
      </c>
      <c r="D106">
        <v>30</v>
      </c>
      <c r="E106">
        <v>480</v>
      </c>
      <c r="F106">
        <v>0.25</v>
      </c>
      <c r="G106">
        <v>1300</v>
      </c>
      <c r="H106">
        <v>0.1</v>
      </c>
      <c r="I106" t="s">
        <v>21</v>
      </c>
      <c r="J106" t="s">
        <v>22</v>
      </c>
      <c r="K106">
        <v>36.92307692307692</v>
      </c>
      <c r="L106" t="s">
        <v>23</v>
      </c>
      <c r="M106">
        <f>VLOOKUP($C106,Barnhart_79.pdf!$L$4:$O$392,3)</f>
        <v>249</v>
      </c>
      <c r="N106">
        <f>VLOOKUP($C106,Barnhart_79.pdf!$L$4:$O$392,4)</f>
        <v>1922.67</v>
      </c>
      <c r="O106">
        <v>340</v>
      </c>
      <c r="P106">
        <v>495</v>
      </c>
      <c r="Q106" s="25">
        <f t="shared" si="16"/>
        <v>15.020739874976199</v>
      </c>
      <c r="R106" s="25">
        <f t="shared" si="17"/>
        <v>21.868430112097702</v>
      </c>
      <c r="S106" s="23">
        <f t="shared" si="18"/>
        <v>0.46874627081016085</v>
      </c>
      <c r="T106" s="23">
        <f t="shared" si="19"/>
        <v>0.68243942367949884</v>
      </c>
      <c r="U106" t="s">
        <v>25</v>
      </c>
    </row>
    <row r="107" spans="1:21" x14ac:dyDescent="0.25">
      <c r="A107">
        <v>4</v>
      </c>
      <c r="B107">
        <v>9</v>
      </c>
      <c r="C107">
        <f t="shared" si="15"/>
        <v>409</v>
      </c>
      <c r="D107">
        <v>32</v>
      </c>
      <c r="E107">
        <v>560</v>
      </c>
      <c r="F107">
        <v>0.25</v>
      </c>
      <c r="G107">
        <v>1475</v>
      </c>
      <c r="H107">
        <v>0.1</v>
      </c>
      <c r="I107" t="s">
        <v>21</v>
      </c>
      <c r="J107" t="s">
        <v>22</v>
      </c>
      <c r="K107">
        <v>40</v>
      </c>
      <c r="L107" t="s">
        <v>23</v>
      </c>
      <c r="M107">
        <f>VLOOKUP($C107,Barnhart_79.pdf!$L$4:$O$392,3)</f>
        <v>249</v>
      </c>
      <c r="N107">
        <f>VLOOKUP($C107,Barnhart_79.pdf!$L$4:$O$392,4)</f>
        <v>1922.67</v>
      </c>
      <c r="O107">
        <v>360</v>
      </c>
      <c r="P107">
        <v>515</v>
      </c>
      <c r="Q107" s="25">
        <f t="shared" si="16"/>
        <v>15.904312808798327</v>
      </c>
      <c r="R107" s="25">
        <f t="shared" si="17"/>
        <v>22.752003045919828</v>
      </c>
      <c r="S107" s="23">
        <f t="shared" si="18"/>
        <v>0.4963195808578173</v>
      </c>
      <c r="T107" s="23">
        <f t="shared" si="19"/>
        <v>0.71001273372715534</v>
      </c>
      <c r="U107" t="s">
        <v>25</v>
      </c>
    </row>
    <row r="108" spans="1:21" x14ac:dyDescent="0.25">
      <c r="A108">
        <v>4</v>
      </c>
      <c r="B108">
        <v>10</v>
      </c>
      <c r="C108">
        <f t="shared" si="15"/>
        <v>410</v>
      </c>
      <c r="D108">
        <v>31</v>
      </c>
      <c r="E108">
        <v>560</v>
      </c>
      <c r="F108">
        <v>0.25</v>
      </c>
      <c r="G108">
        <v>1475</v>
      </c>
      <c r="H108">
        <v>0.1</v>
      </c>
      <c r="I108" t="s">
        <v>21</v>
      </c>
      <c r="J108" t="s">
        <v>22</v>
      </c>
      <c r="K108">
        <v>40</v>
      </c>
      <c r="L108" t="s">
        <v>23</v>
      </c>
      <c r="M108">
        <f>VLOOKUP($C108,Barnhart_79.pdf!$L$4:$O$392,3)</f>
        <v>249</v>
      </c>
      <c r="N108">
        <f>VLOOKUP($C108,Barnhart_79.pdf!$L$4:$O$392,4)</f>
        <v>1922.67</v>
      </c>
      <c r="O108">
        <v>240</v>
      </c>
      <c r="P108">
        <v>449</v>
      </c>
      <c r="Q108" s="25">
        <f t="shared" si="16"/>
        <v>10.602875205865551</v>
      </c>
      <c r="R108" s="25">
        <f t="shared" si="17"/>
        <v>19.836212364306803</v>
      </c>
      <c r="S108" s="23">
        <f t="shared" si="18"/>
        <v>0.3308797205718782</v>
      </c>
      <c r="T108" s="23">
        <f t="shared" si="19"/>
        <v>0.61902081056988889</v>
      </c>
      <c r="U108" t="s">
        <v>25</v>
      </c>
    </row>
    <row r="109" spans="1:21" x14ac:dyDescent="0.25">
      <c r="A109">
        <v>4</v>
      </c>
      <c r="B109">
        <v>11</v>
      </c>
      <c r="C109">
        <f t="shared" si="15"/>
        <v>411</v>
      </c>
      <c r="D109">
        <v>32</v>
      </c>
      <c r="E109">
        <v>560</v>
      </c>
      <c r="F109">
        <v>0.25</v>
      </c>
      <c r="G109">
        <v>1475</v>
      </c>
      <c r="H109">
        <v>0.1</v>
      </c>
      <c r="I109" t="s">
        <v>21</v>
      </c>
      <c r="J109" t="s">
        <v>22</v>
      </c>
      <c r="K109">
        <v>40</v>
      </c>
      <c r="L109" t="s">
        <v>23</v>
      </c>
      <c r="M109">
        <f>VLOOKUP($C109,Barnhart_79.pdf!$L$4:$O$392,3)</f>
        <v>249</v>
      </c>
      <c r="N109">
        <f>VLOOKUP($C109,Barnhart_79.pdf!$L$4:$O$392,4)</f>
        <v>1922.67</v>
      </c>
      <c r="O109">
        <v>453</v>
      </c>
      <c r="P109">
        <v>570</v>
      </c>
      <c r="Q109" s="25">
        <f t="shared" si="16"/>
        <v>20.012926951071229</v>
      </c>
      <c r="R109" s="25">
        <f t="shared" si="17"/>
        <v>25.181828613930687</v>
      </c>
      <c r="S109" s="23">
        <f t="shared" si="18"/>
        <v>0.6245354725794201</v>
      </c>
      <c r="T109" s="23">
        <f t="shared" si="19"/>
        <v>0.78583933635821079</v>
      </c>
      <c r="U109" t="s">
        <v>25</v>
      </c>
    </row>
    <row r="110" spans="1:21" x14ac:dyDescent="0.25">
      <c r="A110">
        <v>4</v>
      </c>
      <c r="B110">
        <v>12</v>
      </c>
      <c r="C110">
        <f t="shared" si="15"/>
        <v>412</v>
      </c>
      <c r="D110">
        <v>31</v>
      </c>
      <c r="E110">
        <v>560</v>
      </c>
      <c r="F110">
        <v>0.25</v>
      </c>
      <c r="G110">
        <v>1475</v>
      </c>
      <c r="H110">
        <v>0.1</v>
      </c>
      <c r="I110" t="s">
        <v>21</v>
      </c>
      <c r="J110" t="s">
        <v>22</v>
      </c>
      <c r="K110">
        <v>40</v>
      </c>
      <c r="L110" t="s">
        <v>23</v>
      </c>
      <c r="M110">
        <f>VLOOKUP($C110,Barnhart_79.pdf!$L$4:$O$392,3)</f>
        <v>249</v>
      </c>
      <c r="N110">
        <f>VLOOKUP($C110,Barnhart_79.pdf!$L$4:$O$392,4)</f>
        <v>1922.67</v>
      </c>
      <c r="O110">
        <v>220</v>
      </c>
      <c r="P110">
        <v>456</v>
      </c>
      <c r="Q110" s="25">
        <f t="shared" si="16"/>
        <v>9.7193022720434232</v>
      </c>
      <c r="R110" s="25">
        <f t="shared" si="17"/>
        <v>20.145462891144547</v>
      </c>
      <c r="S110" s="23">
        <f t="shared" si="18"/>
        <v>0.30330641052422175</v>
      </c>
      <c r="T110" s="23">
        <f t="shared" si="19"/>
        <v>0.62867146908656846</v>
      </c>
      <c r="U110" t="s">
        <v>25</v>
      </c>
    </row>
    <row r="111" spans="1:21" x14ac:dyDescent="0.25">
      <c r="A111">
        <v>4</v>
      </c>
      <c r="B111">
        <v>13</v>
      </c>
      <c r="C111">
        <f t="shared" si="15"/>
        <v>413</v>
      </c>
      <c r="D111">
        <v>33</v>
      </c>
      <c r="E111">
        <v>560</v>
      </c>
      <c r="F111">
        <v>0.25</v>
      </c>
      <c r="G111">
        <v>1475</v>
      </c>
      <c r="H111">
        <v>0.1</v>
      </c>
      <c r="I111" t="s">
        <v>21</v>
      </c>
      <c r="J111" t="s">
        <v>22</v>
      </c>
      <c r="K111">
        <v>40</v>
      </c>
      <c r="L111" t="s">
        <v>23</v>
      </c>
      <c r="M111">
        <f>VLOOKUP($C111,Barnhart_79.pdf!$L$4:$O$392,3)</f>
        <v>249</v>
      </c>
      <c r="N111">
        <f>VLOOKUP($C111,Barnhart_79.pdf!$L$4:$O$392,4)</f>
        <v>1922.67</v>
      </c>
      <c r="O111">
        <v>205</v>
      </c>
      <c r="P111">
        <v>385</v>
      </c>
      <c r="Q111" s="25">
        <f t="shared" si="16"/>
        <v>9.0566225716768258</v>
      </c>
      <c r="R111" s="25">
        <f t="shared" si="17"/>
        <v>17.008778976075988</v>
      </c>
      <c r="S111" s="23">
        <f t="shared" si="18"/>
        <v>0.28262642798847931</v>
      </c>
      <c r="T111" s="23">
        <f t="shared" si="19"/>
        <v>0.53078621841738793</v>
      </c>
      <c r="U111" t="s">
        <v>25</v>
      </c>
    </row>
    <row r="112" spans="1:21" x14ac:dyDescent="0.25">
      <c r="A112">
        <v>4</v>
      </c>
      <c r="B112">
        <v>14</v>
      </c>
      <c r="C112">
        <f t="shared" si="15"/>
        <v>414</v>
      </c>
      <c r="D112">
        <v>34</v>
      </c>
      <c r="E112">
        <v>560</v>
      </c>
      <c r="F112">
        <v>0.25</v>
      </c>
      <c r="G112">
        <v>1475</v>
      </c>
      <c r="H112">
        <v>0.1</v>
      </c>
      <c r="I112" t="s">
        <v>21</v>
      </c>
      <c r="J112" t="s">
        <v>22</v>
      </c>
      <c r="K112">
        <v>40</v>
      </c>
      <c r="L112" t="s">
        <v>23</v>
      </c>
      <c r="M112">
        <f>VLOOKUP($C112,Barnhart_79.pdf!$L$4:$O$392,3)</f>
        <v>249</v>
      </c>
      <c r="N112">
        <f>VLOOKUP($C112,Barnhart_79.pdf!$L$4:$O$392,4)</f>
        <v>1922.67</v>
      </c>
      <c r="O112">
        <v>140</v>
      </c>
      <c r="P112">
        <v>450</v>
      </c>
      <c r="Q112" s="25">
        <f t="shared" si="16"/>
        <v>6.1850105367549055</v>
      </c>
      <c r="R112" s="25">
        <f t="shared" si="17"/>
        <v>19.880391010997908</v>
      </c>
      <c r="S112" s="23">
        <f t="shared" si="18"/>
        <v>0.19301317033359564</v>
      </c>
      <c r="T112" s="23">
        <f t="shared" si="19"/>
        <v>0.62039947607227153</v>
      </c>
      <c r="U112" t="s">
        <v>25</v>
      </c>
    </row>
    <row r="113" spans="1:21" x14ac:dyDescent="0.25">
      <c r="A113">
        <v>4</v>
      </c>
      <c r="B113">
        <v>15</v>
      </c>
      <c r="C113">
        <f t="shared" si="15"/>
        <v>415</v>
      </c>
      <c r="D113">
        <v>33</v>
      </c>
      <c r="E113">
        <v>560</v>
      </c>
      <c r="F113">
        <v>0.25</v>
      </c>
      <c r="G113">
        <v>1475</v>
      </c>
      <c r="H113">
        <v>0.1</v>
      </c>
      <c r="I113" t="s">
        <v>21</v>
      </c>
      <c r="J113" t="s">
        <v>22</v>
      </c>
      <c r="K113">
        <v>40</v>
      </c>
      <c r="L113" t="s">
        <v>23</v>
      </c>
      <c r="M113">
        <f>VLOOKUP($C113,Barnhart_79.pdf!$L$4:$O$392,3)</f>
        <v>249</v>
      </c>
      <c r="N113">
        <f>VLOOKUP($C113,Barnhart_79.pdf!$L$4:$O$392,4)</f>
        <v>1922.67</v>
      </c>
      <c r="O113">
        <v>310</v>
      </c>
      <c r="P113">
        <v>550</v>
      </c>
      <c r="Q113" s="25">
        <f t="shared" si="16"/>
        <v>13.695380474243004</v>
      </c>
      <c r="R113" s="25">
        <f t="shared" si="17"/>
        <v>24.298255680108557</v>
      </c>
      <c r="S113" s="23">
        <f t="shared" si="18"/>
        <v>0.42738630573867603</v>
      </c>
      <c r="T113" s="23">
        <f t="shared" si="19"/>
        <v>0.75826602631055418</v>
      </c>
      <c r="U113" t="s">
        <v>25</v>
      </c>
    </row>
    <row r="114" spans="1:21" x14ac:dyDescent="0.25">
      <c r="A114">
        <v>4</v>
      </c>
      <c r="B114">
        <v>16</v>
      </c>
      <c r="C114">
        <f t="shared" si="15"/>
        <v>416</v>
      </c>
      <c r="D114">
        <v>34</v>
      </c>
      <c r="E114">
        <v>560</v>
      </c>
      <c r="F114">
        <v>0.25</v>
      </c>
      <c r="G114">
        <v>1475</v>
      </c>
      <c r="H114">
        <v>0.1</v>
      </c>
      <c r="I114" t="s">
        <v>21</v>
      </c>
      <c r="J114" t="s">
        <v>22</v>
      </c>
      <c r="K114">
        <v>40</v>
      </c>
      <c r="L114" t="s">
        <v>23</v>
      </c>
      <c r="M114">
        <f>VLOOKUP($C114,Barnhart_79.pdf!$L$4:$O$392,3)</f>
        <v>299</v>
      </c>
      <c r="N114">
        <f>VLOOKUP($C114,Barnhart_79.pdf!$L$4:$O$392,4)</f>
        <v>2314.1699999999996</v>
      </c>
      <c r="O114">
        <v>200</v>
      </c>
      <c r="P114">
        <v>450</v>
      </c>
      <c r="Q114" s="25">
        <f t="shared" si="16"/>
        <v>8.8357293382212934</v>
      </c>
      <c r="R114" s="25">
        <f t="shared" si="17"/>
        <v>19.880391010997908</v>
      </c>
      <c r="S114" s="23">
        <f t="shared" si="18"/>
        <v>0.22908591862018682</v>
      </c>
      <c r="T114" s="23">
        <f t="shared" si="19"/>
        <v>0.51544331689542022</v>
      </c>
      <c r="U114" t="s">
        <v>25</v>
      </c>
    </row>
    <row r="115" spans="1:21" x14ac:dyDescent="0.25">
      <c r="A115">
        <v>4</v>
      </c>
      <c r="B115">
        <v>17</v>
      </c>
      <c r="C115">
        <f t="shared" si="15"/>
        <v>417</v>
      </c>
      <c r="D115">
        <v>37</v>
      </c>
      <c r="E115">
        <v>560</v>
      </c>
      <c r="F115">
        <v>0.25</v>
      </c>
      <c r="G115">
        <v>1475</v>
      </c>
      <c r="H115">
        <v>0.1</v>
      </c>
      <c r="I115" t="s">
        <v>21</v>
      </c>
      <c r="J115" t="s">
        <v>22</v>
      </c>
      <c r="K115">
        <v>40</v>
      </c>
      <c r="L115" t="s">
        <v>23</v>
      </c>
      <c r="M115">
        <f>VLOOKUP($C115,Barnhart_79.pdf!$L$4:$O$392,3)</f>
        <v>249</v>
      </c>
      <c r="N115">
        <f>VLOOKUP($C115,Barnhart_79.pdf!$L$4:$O$392,4)</f>
        <v>1922.67</v>
      </c>
      <c r="O115">
        <v>327</v>
      </c>
      <c r="P115">
        <v>604</v>
      </c>
      <c r="Q115" s="25">
        <f t="shared" si="16"/>
        <v>14.446417467991814</v>
      </c>
      <c r="R115" s="25">
        <f t="shared" si="17"/>
        <v>26.683902601428304</v>
      </c>
      <c r="S115" s="23">
        <f t="shared" si="18"/>
        <v>0.45082361927918407</v>
      </c>
      <c r="T115" s="23">
        <f t="shared" si="19"/>
        <v>0.83271396343922677</v>
      </c>
      <c r="U115" t="s">
        <v>25</v>
      </c>
    </row>
    <row r="116" spans="1:21" x14ac:dyDescent="0.25">
      <c r="A116">
        <v>4</v>
      </c>
      <c r="B116">
        <v>19</v>
      </c>
      <c r="C116">
        <f t="shared" si="15"/>
        <v>419</v>
      </c>
      <c r="D116">
        <v>37</v>
      </c>
      <c r="E116">
        <v>560</v>
      </c>
      <c r="F116">
        <v>0.25</v>
      </c>
      <c r="G116">
        <v>1475</v>
      </c>
      <c r="H116">
        <v>0.1</v>
      </c>
      <c r="I116" t="s">
        <v>21</v>
      </c>
      <c r="J116" t="s">
        <v>22</v>
      </c>
      <c r="K116">
        <v>40</v>
      </c>
      <c r="L116" t="s">
        <v>23</v>
      </c>
      <c r="M116">
        <f>VLOOKUP($C116,Barnhart_79.pdf!$L$4:$O$392,3)</f>
        <v>346</v>
      </c>
      <c r="N116">
        <f>VLOOKUP($C116,Barnhart_79.pdf!$L$4:$O$392,4)</f>
        <v>2685.1800000000003</v>
      </c>
      <c r="O116">
        <v>284</v>
      </c>
      <c r="P116">
        <v>465</v>
      </c>
      <c r="Q116" s="25">
        <f t="shared" si="16"/>
        <v>12.546735660274237</v>
      </c>
      <c r="R116" s="25">
        <f t="shared" si="17"/>
        <v>20.543070711364507</v>
      </c>
      <c r="S116" s="23">
        <f t="shared" si="18"/>
        <v>0.28035518647407404</v>
      </c>
      <c r="T116" s="23">
        <f t="shared" si="19"/>
        <v>0.45903225954381838</v>
      </c>
      <c r="U116" t="s">
        <v>25</v>
      </c>
    </row>
    <row r="117" spans="1:21" x14ac:dyDescent="0.25">
      <c r="A117">
        <v>4</v>
      </c>
      <c r="B117">
        <v>21</v>
      </c>
      <c r="C117">
        <f t="shared" si="15"/>
        <v>421</v>
      </c>
      <c r="D117">
        <v>38</v>
      </c>
      <c r="E117">
        <v>240</v>
      </c>
      <c r="F117">
        <v>0.5</v>
      </c>
      <c r="G117">
        <v>1000</v>
      </c>
      <c r="H117" t="s">
        <v>28</v>
      </c>
      <c r="I117" t="s">
        <v>29</v>
      </c>
      <c r="J117" t="s">
        <v>30</v>
      </c>
      <c r="K117">
        <v>20</v>
      </c>
      <c r="L117" t="s">
        <v>23</v>
      </c>
      <c r="M117">
        <f>VLOOKUP($C117,Barnhart_79.pdf!$L$4:$O$392,3)</f>
        <v>301</v>
      </c>
      <c r="N117">
        <f>VLOOKUP($C117,Barnhart_79.pdf!$L$4:$O$392,4)</f>
        <v>2329.83</v>
      </c>
      <c r="O117">
        <v>90</v>
      </c>
      <c r="P117">
        <v>305</v>
      </c>
      <c r="Q117" s="25">
        <f t="shared" si="16"/>
        <v>3.9760782021995817</v>
      </c>
      <c r="R117" s="25">
        <f t="shared" si="17"/>
        <v>13.474487240787472</v>
      </c>
      <c r="S117" s="23">
        <f t="shared" si="18"/>
        <v>0.10239575081957693</v>
      </c>
      <c r="T117" s="23">
        <f t="shared" si="19"/>
        <v>0.34700782222189958</v>
      </c>
      <c r="U117" t="s">
        <v>25</v>
      </c>
    </row>
    <row r="118" spans="1:21" x14ac:dyDescent="0.25">
      <c r="A118">
        <v>4</v>
      </c>
      <c r="B118">
        <v>23</v>
      </c>
      <c r="C118">
        <f t="shared" si="15"/>
        <v>423</v>
      </c>
      <c r="D118">
        <v>38</v>
      </c>
      <c r="E118">
        <v>240</v>
      </c>
      <c r="F118">
        <v>0.5</v>
      </c>
      <c r="G118">
        <v>1000</v>
      </c>
      <c r="H118" t="s">
        <v>28</v>
      </c>
      <c r="I118" t="s">
        <v>29</v>
      </c>
      <c r="J118" t="s">
        <v>30</v>
      </c>
      <c r="K118">
        <v>20</v>
      </c>
      <c r="L118" t="s">
        <v>23</v>
      </c>
      <c r="M118">
        <f>VLOOKUP($C118,Barnhart_79.pdf!$L$4:$O$392,3)</f>
        <v>342</v>
      </c>
      <c r="N118">
        <f>VLOOKUP($C118,Barnhart_79.pdf!$L$4:$O$392,4)</f>
        <v>2650.8599999999997</v>
      </c>
      <c r="O118">
        <v>100</v>
      </c>
      <c r="P118">
        <v>380</v>
      </c>
      <c r="Q118" s="25">
        <f t="shared" si="16"/>
        <v>4.4178646691106467</v>
      </c>
      <c r="R118" s="25">
        <f t="shared" si="17"/>
        <v>16.787885742620457</v>
      </c>
      <c r="S118" s="23">
        <f t="shared" si="18"/>
        <v>9.9994673482054444E-2</v>
      </c>
      <c r="T118" s="23">
        <f t="shared" si="19"/>
        <v>0.37997975923180688</v>
      </c>
      <c r="U118" t="s">
        <v>25</v>
      </c>
    </row>
    <row r="119" spans="1:21" x14ac:dyDescent="0.25">
      <c r="A119">
        <v>4</v>
      </c>
      <c r="B119">
        <v>25</v>
      </c>
      <c r="C119">
        <f t="shared" si="15"/>
        <v>425</v>
      </c>
      <c r="D119">
        <v>39</v>
      </c>
      <c r="E119">
        <v>480</v>
      </c>
      <c r="F119">
        <v>0.5</v>
      </c>
      <c r="G119">
        <v>1080</v>
      </c>
      <c r="H119" t="s">
        <v>28</v>
      </c>
      <c r="I119" t="s">
        <v>31</v>
      </c>
      <c r="J119" t="s">
        <v>30</v>
      </c>
      <c r="K119">
        <v>80</v>
      </c>
      <c r="L119" t="s">
        <v>23</v>
      </c>
      <c r="M119">
        <f>VLOOKUP($C119,Barnhart_79.pdf!$L$4:$O$392,3)</f>
        <v>158</v>
      </c>
      <c r="N119">
        <f>VLOOKUP($C119,Barnhart_79.pdf!$L$4:$O$392,4)</f>
        <v>1210.1400000000001</v>
      </c>
      <c r="O119">
        <v>370</v>
      </c>
      <c r="P119">
        <v>580</v>
      </c>
      <c r="Q119" s="25">
        <f t="shared" si="16"/>
        <v>16.346099275709392</v>
      </c>
      <c r="R119" s="25">
        <f t="shared" si="17"/>
        <v>25.623615080841748</v>
      </c>
      <c r="S119" s="23">
        <f t="shared" si="18"/>
        <v>0.81045660546925435</v>
      </c>
      <c r="T119" s="23">
        <f t="shared" si="19"/>
        <v>1.2704454896545065</v>
      </c>
      <c r="U119" t="s">
        <v>25</v>
      </c>
    </row>
    <row r="120" spans="1:21" x14ac:dyDescent="0.25">
      <c r="A120">
        <v>4</v>
      </c>
      <c r="B120">
        <v>27</v>
      </c>
      <c r="C120">
        <f t="shared" si="15"/>
        <v>427</v>
      </c>
      <c r="D120">
        <v>40</v>
      </c>
      <c r="E120">
        <v>480</v>
      </c>
      <c r="F120">
        <v>0.25</v>
      </c>
      <c r="G120">
        <v>1300</v>
      </c>
      <c r="H120">
        <v>0.1</v>
      </c>
      <c r="I120" t="s">
        <v>21</v>
      </c>
      <c r="J120" t="s">
        <v>22</v>
      </c>
      <c r="K120">
        <v>40</v>
      </c>
      <c r="L120" t="s">
        <v>23</v>
      </c>
      <c r="M120">
        <f>VLOOKUP($C120,Barnhart_79.pdf!$L$4:$O$392,3)</f>
        <v>499</v>
      </c>
      <c r="N120">
        <f>VLOOKUP($C120,Barnhart_79.pdf!$L$4:$O$392,4)</f>
        <v>3885.17</v>
      </c>
      <c r="O120">
        <v>208</v>
      </c>
      <c r="P120">
        <v>300</v>
      </c>
      <c r="Q120" s="25">
        <f t="shared" si="16"/>
        <v>9.1891585117501453</v>
      </c>
      <c r="R120" s="25">
        <f t="shared" si="17"/>
        <v>13.253594007331939</v>
      </c>
      <c r="S120" s="23">
        <f t="shared" si="18"/>
        <v>0.14191129621226578</v>
      </c>
      <c r="T120" s="23">
        <f t="shared" si="19"/>
        <v>0.20467975415230641</v>
      </c>
      <c r="U120" t="s">
        <v>25</v>
      </c>
    </row>
    <row r="121" spans="1:21" x14ac:dyDescent="0.25">
      <c r="A121">
        <v>4</v>
      </c>
      <c r="B121">
        <v>29</v>
      </c>
      <c r="C121">
        <f t="shared" si="15"/>
        <v>429</v>
      </c>
      <c r="D121">
        <v>40</v>
      </c>
      <c r="E121">
        <v>480</v>
      </c>
      <c r="F121">
        <v>0.25</v>
      </c>
      <c r="G121">
        <v>1300</v>
      </c>
      <c r="H121">
        <v>0.1</v>
      </c>
      <c r="I121" t="s">
        <v>21</v>
      </c>
      <c r="J121" t="s">
        <v>22</v>
      </c>
      <c r="K121">
        <v>40</v>
      </c>
      <c r="L121" t="s">
        <v>23</v>
      </c>
      <c r="M121">
        <f>VLOOKUP($C121,Barnhart_79.pdf!$L$4:$O$392,3)</f>
        <v>299</v>
      </c>
      <c r="N121">
        <f>VLOOKUP($C121,Barnhart_79.pdf!$L$4:$O$392,4)</f>
        <v>2319.17</v>
      </c>
      <c r="O121">
        <v>134</v>
      </c>
      <c r="P121">
        <v>230</v>
      </c>
      <c r="Q121" s="25">
        <f t="shared" si="16"/>
        <v>5.9199386566082666</v>
      </c>
      <c r="R121" s="25">
        <f t="shared" si="17"/>
        <v>10.161088738954486</v>
      </c>
      <c r="S121" s="23">
        <f t="shared" si="18"/>
        <v>0.15315665492244898</v>
      </c>
      <c r="T121" s="23">
        <f t="shared" si="19"/>
        <v>0.26288082561315868</v>
      </c>
      <c r="U121" t="s">
        <v>25</v>
      </c>
    </row>
    <row r="122" spans="1:21" x14ac:dyDescent="0.25">
      <c r="A122">
        <v>4</v>
      </c>
      <c r="B122">
        <v>30</v>
      </c>
      <c r="C122">
        <f t="shared" si="15"/>
        <v>430</v>
      </c>
      <c r="D122">
        <v>41</v>
      </c>
      <c r="E122">
        <v>240</v>
      </c>
      <c r="F122">
        <v>0.25</v>
      </c>
      <c r="G122">
        <v>975</v>
      </c>
      <c r="H122">
        <v>3.3333333333333333E-2</v>
      </c>
      <c r="I122" t="s">
        <v>21</v>
      </c>
      <c r="J122" t="s">
        <v>22</v>
      </c>
      <c r="K122">
        <v>40</v>
      </c>
      <c r="L122" t="s">
        <v>32</v>
      </c>
      <c r="M122">
        <f>VLOOKUP($C122,Barnhart_79.pdf!$L$4:$O$392,3)</f>
        <v>179</v>
      </c>
      <c r="N122">
        <f>VLOOKUP($C122,Barnhart_79.pdf!$L$4:$O$392,4)</f>
        <v>1366.5700000000002</v>
      </c>
      <c r="O122">
        <v>235</v>
      </c>
      <c r="Q122" s="25">
        <f t="shared" si="16"/>
        <v>10.381981972410019</v>
      </c>
      <c r="R122" s="25">
        <f t="shared" si="17"/>
        <v>0</v>
      </c>
      <c r="S122" s="23">
        <f t="shared" si="18"/>
        <v>0.45582657188771969</v>
      </c>
      <c r="T122" s="23">
        <f t="shared" si="19"/>
        <v>0</v>
      </c>
      <c r="U122" t="s">
        <v>36</v>
      </c>
    </row>
    <row r="123" spans="1:21" x14ac:dyDescent="0.25">
      <c r="A123">
        <v>4</v>
      </c>
      <c r="B123">
        <v>31</v>
      </c>
      <c r="C123">
        <f t="shared" si="15"/>
        <v>431</v>
      </c>
      <c r="D123">
        <v>43</v>
      </c>
      <c r="E123">
        <v>480</v>
      </c>
      <c r="F123">
        <v>0.25</v>
      </c>
      <c r="G123">
        <v>1300</v>
      </c>
      <c r="H123">
        <v>0.1</v>
      </c>
      <c r="I123" t="s">
        <v>21</v>
      </c>
      <c r="J123" t="s">
        <v>22</v>
      </c>
      <c r="K123">
        <v>40</v>
      </c>
      <c r="L123" t="s">
        <v>32</v>
      </c>
      <c r="M123">
        <f>VLOOKUP($C123,Barnhart_79.pdf!$L$4:$O$392,3)</f>
        <v>253</v>
      </c>
      <c r="N123">
        <f>VLOOKUP($C123,Barnhart_79.pdf!$L$4:$O$392,4)</f>
        <v>1953.99</v>
      </c>
      <c r="O123">
        <v>270</v>
      </c>
      <c r="P123">
        <v>390</v>
      </c>
      <c r="Q123" s="25">
        <f t="shared" si="16"/>
        <v>11.928234606598746</v>
      </c>
      <c r="R123" s="25">
        <f t="shared" si="17"/>
        <v>17.229672209531522</v>
      </c>
      <c r="S123" s="23">
        <f t="shared" si="18"/>
        <v>0.36627315206112865</v>
      </c>
      <c r="T123" s="23">
        <f t="shared" si="19"/>
        <v>0.52906121964385244</v>
      </c>
      <c r="U123" t="s">
        <v>25</v>
      </c>
    </row>
    <row r="124" spans="1:21" x14ac:dyDescent="0.25">
      <c r="A124">
        <v>4</v>
      </c>
      <c r="B124">
        <v>32</v>
      </c>
      <c r="C124">
        <f t="shared" si="15"/>
        <v>432</v>
      </c>
      <c r="D124">
        <v>42</v>
      </c>
      <c r="E124">
        <v>480</v>
      </c>
      <c r="F124">
        <v>0.25</v>
      </c>
      <c r="G124">
        <v>1300</v>
      </c>
      <c r="H124">
        <v>0.1</v>
      </c>
      <c r="I124" t="s">
        <v>21</v>
      </c>
      <c r="J124" t="s">
        <v>22</v>
      </c>
      <c r="K124">
        <v>40</v>
      </c>
      <c r="L124" t="s">
        <v>32</v>
      </c>
      <c r="M124">
        <f>VLOOKUP($C124,Barnhart_79.pdf!$L$4:$O$392,3)</f>
        <v>249</v>
      </c>
      <c r="N124">
        <f>VLOOKUP($C124,Barnhart_79.pdf!$L$4:$O$392,4)</f>
        <v>1922.67</v>
      </c>
      <c r="O124">
        <v>350</v>
      </c>
      <c r="P124">
        <v>530</v>
      </c>
      <c r="Q124" s="25">
        <f t="shared" si="16"/>
        <v>15.462526341887264</v>
      </c>
      <c r="R124" s="25">
        <f t="shared" si="17"/>
        <v>23.414682746286427</v>
      </c>
      <c r="S124" s="23">
        <f t="shared" si="18"/>
        <v>0.4825329258339891</v>
      </c>
      <c r="T124" s="23">
        <f t="shared" si="19"/>
        <v>0.73069271626289778</v>
      </c>
      <c r="U124" t="s">
        <v>25</v>
      </c>
    </row>
    <row r="125" spans="1:21" x14ac:dyDescent="0.25">
      <c r="A125">
        <v>4</v>
      </c>
      <c r="B125">
        <v>33</v>
      </c>
      <c r="C125">
        <f t="shared" si="15"/>
        <v>433</v>
      </c>
      <c r="D125">
        <v>43</v>
      </c>
      <c r="E125">
        <v>480</v>
      </c>
      <c r="F125">
        <v>0.25</v>
      </c>
      <c r="G125">
        <v>1300</v>
      </c>
      <c r="H125">
        <v>0.1</v>
      </c>
      <c r="I125" t="s">
        <v>21</v>
      </c>
      <c r="J125" t="s">
        <v>22</v>
      </c>
      <c r="K125">
        <v>40</v>
      </c>
      <c r="L125" t="s">
        <v>32</v>
      </c>
      <c r="M125">
        <f>VLOOKUP($C125,Barnhart_79.pdf!$L$4:$O$392,3)</f>
        <v>249</v>
      </c>
      <c r="N125">
        <f>VLOOKUP($C125,Barnhart_79.pdf!$L$4:$O$392,4)</f>
        <v>1922.67</v>
      </c>
      <c r="O125">
        <v>378</v>
      </c>
      <c r="P125">
        <v>520</v>
      </c>
      <c r="Q125" s="25">
        <f t="shared" si="16"/>
        <v>16.699528449238244</v>
      </c>
      <c r="R125" s="25">
        <f t="shared" si="17"/>
        <v>22.972896279375362</v>
      </c>
      <c r="S125" s="23">
        <f t="shared" si="18"/>
        <v>0.52113555990070815</v>
      </c>
      <c r="T125" s="23">
        <f t="shared" si="19"/>
        <v>0.71690606123906941</v>
      </c>
      <c r="U125" t="s">
        <v>25</v>
      </c>
    </row>
    <row r="126" spans="1:21" x14ac:dyDescent="0.25">
      <c r="A126">
        <v>4</v>
      </c>
      <c r="B126">
        <v>34</v>
      </c>
      <c r="C126">
        <f t="shared" si="15"/>
        <v>434</v>
      </c>
      <c r="D126">
        <v>42</v>
      </c>
      <c r="E126">
        <v>480</v>
      </c>
      <c r="F126">
        <v>0.25</v>
      </c>
      <c r="G126">
        <v>1300</v>
      </c>
      <c r="H126">
        <v>0.1</v>
      </c>
      <c r="I126" t="s">
        <v>21</v>
      </c>
      <c r="J126" t="s">
        <v>22</v>
      </c>
      <c r="K126">
        <v>40</v>
      </c>
      <c r="L126" t="s">
        <v>32</v>
      </c>
      <c r="M126">
        <f>VLOOKUP($C126,Barnhart_79.pdf!$L$4:$O$392,3)</f>
        <v>249</v>
      </c>
      <c r="N126">
        <f>VLOOKUP($C126,Barnhart_79.pdf!$L$4:$O$392,4)</f>
        <v>1922.67</v>
      </c>
      <c r="O126">
        <v>390</v>
      </c>
      <c r="P126">
        <v>480</v>
      </c>
      <c r="Q126" s="25">
        <f t="shared" si="16"/>
        <v>17.229672209531522</v>
      </c>
      <c r="R126" s="25">
        <f t="shared" si="17"/>
        <v>21.205750411731103</v>
      </c>
      <c r="S126" s="23">
        <f t="shared" si="18"/>
        <v>0.53767954592930201</v>
      </c>
      <c r="T126" s="23">
        <f t="shared" si="19"/>
        <v>0.6617594411437564</v>
      </c>
      <c r="U126" t="s">
        <v>25</v>
      </c>
    </row>
    <row r="127" spans="1:21" x14ac:dyDescent="0.25">
      <c r="A127">
        <v>4</v>
      </c>
      <c r="B127">
        <v>35</v>
      </c>
      <c r="C127">
        <f t="shared" si="15"/>
        <v>435</v>
      </c>
      <c r="D127">
        <v>44</v>
      </c>
      <c r="E127">
        <v>480</v>
      </c>
      <c r="F127">
        <v>0.25</v>
      </c>
      <c r="G127">
        <v>1300</v>
      </c>
      <c r="H127">
        <v>0.1</v>
      </c>
      <c r="I127" t="s">
        <v>21</v>
      </c>
      <c r="J127" t="s">
        <v>22</v>
      </c>
      <c r="K127">
        <v>40</v>
      </c>
      <c r="L127" t="s">
        <v>32</v>
      </c>
      <c r="M127">
        <f>VLOOKUP($C127,Barnhart_79.pdf!$L$4:$O$392,3)</f>
        <v>249</v>
      </c>
      <c r="N127">
        <f>VLOOKUP($C127,Barnhart_79.pdf!$L$4:$O$392,4)</f>
        <v>1922.67</v>
      </c>
      <c r="O127">
        <v>405</v>
      </c>
      <c r="P127">
        <v>545</v>
      </c>
      <c r="Q127" s="25">
        <f t="shared" si="16"/>
        <v>17.892351909898117</v>
      </c>
      <c r="R127" s="25">
        <f t="shared" si="17"/>
        <v>24.077362446653023</v>
      </c>
      <c r="S127" s="23">
        <f t="shared" si="18"/>
        <v>0.55835952846504444</v>
      </c>
      <c r="T127" s="23">
        <f t="shared" si="19"/>
        <v>0.7513726987986401</v>
      </c>
      <c r="U127" t="s">
        <v>25</v>
      </c>
    </row>
    <row r="128" spans="1:21" x14ac:dyDescent="0.25">
      <c r="A128">
        <v>4</v>
      </c>
      <c r="B128">
        <v>36</v>
      </c>
      <c r="C128">
        <f t="shared" si="15"/>
        <v>436</v>
      </c>
      <c r="D128">
        <v>45</v>
      </c>
      <c r="E128">
        <v>480</v>
      </c>
      <c r="F128">
        <v>0.25</v>
      </c>
      <c r="G128">
        <v>1300</v>
      </c>
      <c r="H128">
        <v>0.1</v>
      </c>
      <c r="I128" t="s">
        <v>21</v>
      </c>
      <c r="J128" t="s">
        <v>22</v>
      </c>
      <c r="K128">
        <v>40</v>
      </c>
      <c r="L128" t="s">
        <v>32</v>
      </c>
      <c r="M128">
        <f>VLOOKUP($C128,Barnhart_79.pdf!$L$4:$O$392,3)</f>
        <v>249</v>
      </c>
      <c r="N128">
        <f>VLOOKUP($C128,Barnhart_79.pdf!$L$4:$O$392,4)</f>
        <v>1922.67</v>
      </c>
      <c r="O128">
        <v>343</v>
      </c>
      <c r="P128">
        <v>535</v>
      </c>
      <c r="Q128" s="25">
        <f t="shared" si="16"/>
        <v>15.153275815049518</v>
      </c>
      <c r="R128" s="25">
        <f t="shared" si="17"/>
        <v>23.635575979741958</v>
      </c>
      <c r="S128" s="23">
        <f t="shared" si="18"/>
        <v>0.47288226731730931</v>
      </c>
      <c r="T128" s="23">
        <f t="shared" si="19"/>
        <v>0.73758604377481185</v>
      </c>
      <c r="U128" t="s">
        <v>25</v>
      </c>
    </row>
    <row r="129" spans="1:21" x14ac:dyDescent="0.25">
      <c r="A129">
        <v>4</v>
      </c>
      <c r="B129">
        <v>37</v>
      </c>
      <c r="C129">
        <f t="shared" si="15"/>
        <v>437</v>
      </c>
      <c r="D129">
        <v>44</v>
      </c>
      <c r="E129">
        <v>480</v>
      </c>
      <c r="F129">
        <v>0.25</v>
      </c>
      <c r="G129">
        <v>1300</v>
      </c>
      <c r="H129">
        <v>0.1</v>
      </c>
      <c r="I129" t="s">
        <v>21</v>
      </c>
      <c r="J129" t="s">
        <v>22</v>
      </c>
      <c r="K129">
        <v>40</v>
      </c>
      <c r="L129" t="s">
        <v>32</v>
      </c>
      <c r="M129">
        <f>VLOOKUP($C129,Barnhart_79.pdf!$L$4:$O$392,3)</f>
        <v>249</v>
      </c>
      <c r="N129">
        <f>VLOOKUP($C129,Barnhart_79.pdf!$L$4:$O$392,4)</f>
        <v>1922.67</v>
      </c>
      <c r="O129">
        <v>440</v>
      </c>
      <c r="P129">
        <v>580</v>
      </c>
      <c r="Q129" s="25">
        <f t="shared" si="16"/>
        <v>19.438604544086846</v>
      </c>
      <c r="R129" s="25">
        <f t="shared" si="17"/>
        <v>25.623615080841748</v>
      </c>
      <c r="S129" s="23">
        <f t="shared" si="18"/>
        <v>0.6066128210484435</v>
      </c>
      <c r="T129" s="23">
        <f t="shared" si="19"/>
        <v>0.79962599138203894</v>
      </c>
      <c r="U129" t="s">
        <v>25</v>
      </c>
    </row>
    <row r="130" spans="1:21" x14ac:dyDescent="0.25">
      <c r="A130">
        <v>4</v>
      </c>
      <c r="B130">
        <v>38</v>
      </c>
      <c r="C130">
        <f t="shared" si="15"/>
        <v>438</v>
      </c>
      <c r="D130">
        <v>45</v>
      </c>
      <c r="E130">
        <v>480</v>
      </c>
      <c r="F130">
        <v>0.25</v>
      </c>
      <c r="G130">
        <v>1300</v>
      </c>
      <c r="H130">
        <v>0.1</v>
      </c>
      <c r="I130" t="s">
        <v>21</v>
      </c>
      <c r="J130" t="s">
        <v>22</v>
      </c>
      <c r="K130">
        <v>40</v>
      </c>
      <c r="L130" t="s">
        <v>32</v>
      </c>
      <c r="M130">
        <f>VLOOKUP($C130,Barnhart_79.pdf!$L$4:$O$392,3)</f>
        <v>249</v>
      </c>
      <c r="N130">
        <f>VLOOKUP($C130,Barnhart_79.pdf!$L$4:$O$392,4)</f>
        <v>1922.67</v>
      </c>
      <c r="O130">
        <v>270</v>
      </c>
      <c r="P130">
        <v>400</v>
      </c>
      <c r="Q130" s="25">
        <f t="shared" si="16"/>
        <v>11.928234606598746</v>
      </c>
      <c r="R130" s="25">
        <f t="shared" si="17"/>
        <v>17.671458676442587</v>
      </c>
      <c r="S130" s="23">
        <f t="shared" si="18"/>
        <v>0.37223968564336302</v>
      </c>
      <c r="T130" s="23">
        <f t="shared" si="19"/>
        <v>0.55146620095313037</v>
      </c>
      <c r="U130" t="s">
        <v>25</v>
      </c>
    </row>
    <row r="131" spans="1:21" x14ac:dyDescent="0.25">
      <c r="A131">
        <v>4</v>
      </c>
      <c r="B131">
        <v>39</v>
      </c>
      <c r="C131">
        <f t="shared" si="15"/>
        <v>439</v>
      </c>
      <c r="D131">
        <v>46</v>
      </c>
      <c r="E131">
        <v>480</v>
      </c>
      <c r="F131">
        <v>0.25</v>
      </c>
      <c r="G131">
        <v>1300</v>
      </c>
      <c r="H131">
        <v>0.1</v>
      </c>
      <c r="I131" t="s">
        <v>21</v>
      </c>
      <c r="J131" t="s">
        <v>22</v>
      </c>
      <c r="K131">
        <v>40</v>
      </c>
      <c r="L131" t="s">
        <v>32</v>
      </c>
      <c r="M131">
        <f>VLOOKUP($C131,Barnhart_79.pdf!$L$4:$O$392,3)</f>
        <v>249</v>
      </c>
      <c r="N131">
        <f>VLOOKUP($C131,Barnhart_79.pdf!$L$4:$O$392,4)</f>
        <v>1922.67</v>
      </c>
      <c r="O131">
        <v>362</v>
      </c>
      <c r="P131">
        <v>527</v>
      </c>
      <c r="Q131" s="25">
        <f t="shared" si="16"/>
        <v>15.99267010218054</v>
      </c>
      <c r="R131" s="25">
        <f t="shared" si="17"/>
        <v>23.282146806213106</v>
      </c>
      <c r="S131" s="23">
        <f t="shared" si="18"/>
        <v>0.49907691186258296</v>
      </c>
      <c r="T131" s="23">
        <f t="shared" si="19"/>
        <v>0.7265567197557492</v>
      </c>
      <c r="U131" t="s">
        <v>25</v>
      </c>
    </row>
    <row r="132" spans="1:21" x14ac:dyDescent="0.25">
      <c r="A132">
        <v>4</v>
      </c>
      <c r="B132">
        <v>40</v>
      </c>
      <c r="C132">
        <f t="shared" si="15"/>
        <v>440</v>
      </c>
      <c r="D132">
        <v>47</v>
      </c>
      <c r="E132">
        <v>480</v>
      </c>
      <c r="F132">
        <v>0.25</v>
      </c>
      <c r="G132">
        <v>1300</v>
      </c>
      <c r="H132">
        <v>0.1</v>
      </c>
      <c r="I132" t="s">
        <v>21</v>
      </c>
      <c r="J132" t="s">
        <v>22</v>
      </c>
      <c r="K132">
        <v>40</v>
      </c>
      <c r="L132" t="s">
        <v>32</v>
      </c>
      <c r="M132">
        <f>VLOOKUP($C132,Barnhart_79.pdf!$L$4:$O$392,3)</f>
        <v>249</v>
      </c>
      <c r="N132">
        <f>VLOOKUP($C132,Barnhart_79.pdf!$L$4:$O$392,4)</f>
        <v>1922.67</v>
      </c>
      <c r="O132">
        <v>300</v>
      </c>
      <c r="P132">
        <v>476</v>
      </c>
      <c r="Q132" s="25">
        <f t="shared" si="16"/>
        <v>13.253594007331939</v>
      </c>
      <c r="R132" s="25">
        <f t="shared" si="17"/>
        <v>21.029035824966677</v>
      </c>
      <c r="S132" s="23">
        <f t="shared" si="18"/>
        <v>0.41359965071484772</v>
      </c>
      <c r="T132" s="23">
        <f t="shared" si="19"/>
        <v>0.65624477913422508</v>
      </c>
      <c r="U132" t="s">
        <v>25</v>
      </c>
    </row>
    <row r="133" spans="1:21" x14ac:dyDescent="0.25">
      <c r="A133">
        <v>4</v>
      </c>
      <c r="B133">
        <v>41</v>
      </c>
      <c r="C133">
        <f t="shared" si="15"/>
        <v>441</v>
      </c>
      <c r="D133">
        <v>46</v>
      </c>
      <c r="E133">
        <v>480</v>
      </c>
      <c r="F133">
        <v>0.25</v>
      </c>
      <c r="G133">
        <v>1300</v>
      </c>
      <c r="H133">
        <v>0.1</v>
      </c>
      <c r="I133" t="s">
        <v>21</v>
      </c>
      <c r="J133" t="s">
        <v>22</v>
      </c>
      <c r="K133">
        <v>40</v>
      </c>
      <c r="L133" t="s">
        <v>32</v>
      </c>
      <c r="M133">
        <f>VLOOKUP($C133,Barnhart_79.pdf!$L$4:$O$392,3)</f>
        <v>249</v>
      </c>
      <c r="N133">
        <f>VLOOKUP($C133,Barnhart_79.pdf!$L$4:$O$392,4)</f>
        <v>1922.67</v>
      </c>
      <c r="O133">
        <v>500</v>
      </c>
      <c r="P133">
        <v>638</v>
      </c>
      <c r="Q133" s="25">
        <f t="shared" si="16"/>
        <v>22.089323345553233</v>
      </c>
      <c r="R133" s="25">
        <f t="shared" si="17"/>
        <v>28.185976588925925</v>
      </c>
      <c r="S133" s="23">
        <f t="shared" si="18"/>
        <v>0.68933275119141291</v>
      </c>
      <c r="T133" s="23">
        <f t="shared" si="19"/>
        <v>0.87958859052024285</v>
      </c>
      <c r="U133" t="s">
        <v>25</v>
      </c>
    </row>
    <row r="134" spans="1:21" x14ac:dyDescent="0.25">
      <c r="A134">
        <v>4</v>
      </c>
      <c r="B134">
        <v>42</v>
      </c>
      <c r="C134">
        <f t="shared" si="15"/>
        <v>442</v>
      </c>
      <c r="D134">
        <v>47</v>
      </c>
      <c r="E134">
        <v>480</v>
      </c>
      <c r="F134">
        <v>0.25</v>
      </c>
      <c r="G134">
        <v>1300</v>
      </c>
      <c r="H134">
        <v>0.1</v>
      </c>
      <c r="I134" t="s">
        <v>21</v>
      </c>
      <c r="J134" t="s">
        <v>22</v>
      </c>
      <c r="K134">
        <v>40</v>
      </c>
      <c r="L134" t="s">
        <v>32</v>
      </c>
      <c r="M134">
        <f>VLOOKUP($C134,Barnhart_79.pdf!$L$4:$O$392,3)</f>
        <v>249</v>
      </c>
      <c r="N134">
        <f>VLOOKUP($C134,Barnhart_79.pdf!$L$4:$O$392,4)</f>
        <v>1922.67</v>
      </c>
      <c r="O134">
        <v>96</v>
      </c>
      <c r="P134">
        <v>350</v>
      </c>
      <c r="Q134" s="25">
        <f t="shared" si="16"/>
        <v>4.2411500823462207</v>
      </c>
      <c r="R134" s="25">
        <f t="shared" si="17"/>
        <v>15.462526341887264</v>
      </c>
      <c r="S134" s="23">
        <f t="shared" si="18"/>
        <v>0.13235188822875127</v>
      </c>
      <c r="T134" s="23">
        <f t="shared" si="19"/>
        <v>0.4825329258339891</v>
      </c>
      <c r="U134" t="s">
        <v>25</v>
      </c>
    </row>
    <row r="135" spans="1:21" x14ac:dyDescent="0.25">
      <c r="A135">
        <v>4</v>
      </c>
      <c r="B135">
        <v>43</v>
      </c>
      <c r="C135">
        <f t="shared" ref="C135:C205" si="35">A135*100+B135</f>
        <v>443</v>
      </c>
      <c r="D135">
        <v>50</v>
      </c>
      <c r="E135">
        <v>240</v>
      </c>
      <c r="F135">
        <v>0.25</v>
      </c>
      <c r="G135">
        <v>600</v>
      </c>
      <c r="H135">
        <v>0.16666666666666666</v>
      </c>
      <c r="I135" t="s">
        <v>33</v>
      </c>
      <c r="J135" t="s">
        <v>22</v>
      </c>
      <c r="K135">
        <v>10</v>
      </c>
      <c r="L135" t="s">
        <v>32</v>
      </c>
      <c r="M135">
        <f>VLOOKUP($C135,Barnhart_79.pdf!$L$4:$O$392,3)</f>
        <v>171</v>
      </c>
      <c r="N135">
        <f>VLOOKUP($C135,Barnhart_79.pdf!$L$4:$O$392,4)</f>
        <v>1311.93</v>
      </c>
      <c r="O135">
        <v>157</v>
      </c>
      <c r="P135">
        <v>397</v>
      </c>
      <c r="Q135" s="25">
        <f t="shared" si="16"/>
        <v>6.936047530503715</v>
      </c>
      <c r="R135" s="25">
        <f t="shared" si="17"/>
        <v>17.538922736369265</v>
      </c>
      <c r="S135" s="23">
        <f t="shared" si="18"/>
        <v>0.31721422014148842</v>
      </c>
      <c r="T135" s="23">
        <f t="shared" si="19"/>
        <v>0.80212767768261706</v>
      </c>
      <c r="U135" t="s">
        <v>25</v>
      </c>
    </row>
    <row r="136" spans="1:21" x14ac:dyDescent="0.25">
      <c r="A136">
        <v>4</v>
      </c>
      <c r="B136">
        <v>44</v>
      </c>
      <c r="C136">
        <f t="shared" si="35"/>
        <v>444</v>
      </c>
      <c r="D136">
        <v>49</v>
      </c>
      <c r="E136">
        <v>960</v>
      </c>
      <c r="F136">
        <v>0.5</v>
      </c>
      <c r="G136">
        <v>1100</v>
      </c>
      <c r="H136">
        <v>0.16666666666666666</v>
      </c>
      <c r="I136" t="s">
        <v>33</v>
      </c>
      <c r="J136" t="s">
        <v>22</v>
      </c>
      <c r="K136">
        <v>160</v>
      </c>
      <c r="L136" t="s">
        <v>32</v>
      </c>
      <c r="M136">
        <f>VLOOKUP($C136,Barnhart_79.pdf!$L$4:$O$392,3)</f>
        <v>307</v>
      </c>
      <c r="N136">
        <f>VLOOKUP($C136,Barnhart_79.pdf!$L$4:$O$392,4)</f>
        <v>2376.81</v>
      </c>
      <c r="O136">
        <v>80</v>
      </c>
      <c r="P136">
        <v>300</v>
      </c>
      <c r="Q136" s="25">
        <f t="shared" ref="Q136:Q206" si="36">0.9*PI()/4*0.25^2*O136</f>
        <v>3.5342917352885173</v>
      </c>
      <c r="R136" s="25">
        <f t="shared" ref="R136:R206" si="37">0.9*PI()/4*0.25^2*P136</f>
        <v>13.253594007331939</v>
      </c>
      <c r="S136" s="23">
        <f t="shared" ref="S136:S206" si="38">Q136*60/$N136</f>
        <v>8.9219375598937667E-2</v>
      </c>
      <c r="T136" s="23">
        <f t="shared" ref="T136:T206" si="39">R136*60/$N136</f>
        <v>0.33457265849601625</v>
      </c>
      <c r="U136" t="s">
        <v>25</v>
      </c>
    </row>
    <row r="137" spans="1:21" x14ac:dyDescent="0.25">
      <c r="A137">
        <v>4</v>
      </c>
      <c r="B137">
        <v>45</v>
      </c>
      <c r="C137">
        <f t="shared" si="35"/>
        <v>445</v>
      </c>
      <c r="D137">
        <v>50</v>
      </c>
      <c r="E137">
        <v>240</v>
      </c>
      <c r="F137">
        <v>0.25</v>
      </c>
      <c r="G137">
        <v>600</v>
      </c>
      <c r="H137">
        <v>0.16666666666666666</v>
      </c>
      <c r="I137" t="s">
        <v>33</v>
      </c>
      <c r="J137" t="s">
        <v>22</v>
      </c>
      <c r="K137">
        <v>10</v>
      </c>
      <c r="L137" t="s">
        <v>32</v>
      </c>
      <c r="M137">
        <f>VLOOKUP($C137,Barnhart_79.pdf!$L$4:$O$392,3)</f>
        <v>170</v>
      </c>
      <c r="N137">
        <f>VLOOKUP($C137,Barnhart_79.pdf!$L$4:$O$392,4)</f>
        <v>1304.1000000000001</v>
      </c>
      <c r="O137">
        <v>90</v>
      </c>
      <c r="P137">
        <v>340</v>
      </c>
      <c r="Q137" s="25">
        <f t="shared" si="36"/>
        <v>3.9760782021995817</v>
      </c>
      <c r="R137" s="25">
        <f t="shared" si="37"/>
        <v>15.020739874976199</v>
      </c>
      <c r="S137" s="23">
        <f t="shared" si="38"/>
        <v>0.18293435482859818</v>
      </c>
      <c r="T137" s="23">
        <f t="shared" si="39"/>
        <v>0.69108534046359316</v>
      </c>
      <c r="U137" t="s">
        <v>25</v>
      </c>
    </row>
    <row r="138" spans="1:21" x14ac:dyDescent="0.25">
      <c r="A138">
        <v>4</v>
      </c>
      <c r="B138">
        <v>46</v>
      </c>
      <c r="C138">
        <f t="shared" si="35"/>
        <v>446</v>
      </c>
      <c r="D138">
        <v>50</v>
      </c>
      <c r="E138">
        <v>240</v>
      </c>
      <c r="F138">
        <v>0.25</v>
      </c>
      <c r="G138">
        <v>600</v>
      </c>
      <c r="H138">
        <v>0.16666666666666666</v>
      </c>
      <c r="I138" t="s">
        <v>33</v>
      </c>
      <c r="J138" t="s">
        <v>22</v>
      </c>
      <c r="K138">
        <v>10</v>
      </c>
      <c r="L138" t="s">
        <v>32</v>
      </c>
      <c r="M138">
        <f>VLOOKUP($C138,Barnhart_79.pdf!$L$4:$O$392,3)</f>
        <v>328</v>
      </c>
      <c r="N138">
        <f>VLOOKUP($C138,Barnhart_79.pdf!$L$4:$O$392,4)</f>
        <v>2523.2400000000002</v>
      </c>
      <c r="O138">
        <v>295</v>
      </c>
      <c r="P138">
        <v>434</v>
      </c>
      <c r="Q138" s="25">
        <f t="shared" si="36"/>
        <v>13.032700773876407</v>
      </c>
      <c r="R138" s="25">
        <f t="shared" si="37"/>
        <v>19.173532663940207</v>
      </c>
      <c r="S138" s="23">
        <f t="shared" si="38"/>
        <v>0.30990395144044336</v>
      </c>
      <c r="T138" s="23">
        <f t="shared" si="39"/>
        <v>0.4559264912717032</v>
      </c>
      <c r="U138" t="s">
        <v>25</v>
      </c>
    </row>
    <row r="139" spans="1:21" x14ac:dyDescent="0.25">
      <c r="A139">
        <v>4</v>
      </c>
      <c r="B139">
        <v>47</v>
      </c>
      <c r="C139">
        <f t="shared" si="35"/>
        <v>447</v>
      </c>
      <c r="D139">
        <v>50</v>
      </c>
      <c r="E139">
        <v>240</v>
      </c>
      <c r="F139">
        <v>0.25</v>
      </c>
      <c r="G139">
        <v>600</v>
      </c>
      <c r="H139">
        <v>0.16666666666666666</v>
      </c>
      <c r="I139" t="s">
        <v>33</v>
      </c>
      <c r="J139" t="s">
        <v>22</v>
      </c>
      <c r="K139">
        <v>10</v>
      </c>
      <c r="L139" t="s">
        <v>32</v>
      </c>
      <c r="M139">
        <f>VLOOKUP($C139,Barnhart_79.pdf!$L$4:$O$392,3)</f>
        <v>170</v>
      </c>
      <c r="N139">
        <f>VLOOKUP($C139,Barnhart_79.pdf!$L$4:$O$392,4)</f>
        <v>1304.1000000000001</v>
      </c>
      <c r="O139">
        <v>154</v>
      </c>
      <c r="P139">
        <v>260</v>
      </c>
      <c r="Q139" s="25">
        <f t="shared" si="36"/>
        <v>6.8035115904303956</v>
      </c>
      <c r="R139" s="25">
        <f t="shared" si="37"/>
        <v>11.486448139687681</v>
      </c>
      <c r="S139" s="23">
        <f t="shared" si="38"/>
        <v>0.31302100715115688</v>
      </c>
      <c r="T139" s="23">
        <f t="shared" si="39"/>
        <v>0.52847702506039473</v>
      </c>
      <c r="U139" t="s">
        <v>25</v>
      </c>
    </row>
    <row r="140" spans="1:21" x14ac:dyDescent="0.25">
      <c r="A140">
        <v>5</v>
      </c>
      <c r="B140">
        <v>2</v>
      </c>
      <c r="C140">
        <f t="shared" si="35"/>
        <v>502</v>
      </c>
      <c r="D140">
        <v>26</v>
      </c>
      <c r="E140">
        <v>240</v>
      </c>
      <c r="F140">
        <v>0.25</v>
      </c>
      <c r="G140">
        <v>975</v>
      </c>
      <c r="H140">
        <v>3.3333333333333333E-2</v>
      </c>
      <c r="I140" t="s">
        <v>21</v>
      </c>
      <c r="J140" t="s">
        <v>22</v>
      </c>
      <c r="K140">
        <v>40</v>
      </c>
      <c r="L140" t="s">
        <v>23</v>
      </c>
      <c r="M140">
        <f>VLOOKUP($C140,Barnhart_79.pdf!$L$4:$O$392,3)</f>
        <v>176</v>
      </c>
      <c r="N140">
        <f>VLOOKUP($C140,Barnhart_79.pdf!$L$4:$O$392,4)</f>
        <v>1351.0800000000002</v>
      </c>
      <c r="O140">
        <v>360</v>
      </c>
      <c r="P140">
        <v>470</v>
      </c>
      <c r="Q140" s="25">
        <f t="shared" si="36"/>
        <v>15.904312808798327</v>
      </c>
      <c r="R140" s="25">
        <f t="shared" si="37"/>
        <v>20.763963944820038</v>
      </c>
      <c r="S140" s="23">
        <f t="shared" si="38"/>
        <v>0.70629331240777715</v>
      </c>
      <c r="T140" s="23">
        <f t="shared" si="39"/>
        <v>0.92210515786570901</v>
      </c>
      <c r="U140" t="s">
        <v>25</v>
      </c>
    </row>
    <row r="141" spans="1:21" x14ac:dyDescent="0.25">
      <c r="A141">
        <v>5</v>
      </c>
      <c r="B141">
        <v>3</v>
      </c>
      <c r="C141">
        <f t="shared" ref="C141" si="40">A141*100+B141</f>
        <v>503</v>
      </c>
      <c r="D141">
        <v>28</v>
      </c>
      <c r="E141">
        <v>150</v>
      </c>
      <c r="F141">
        <v>0.25</v>
      </c>
      <c r="G141">
        <v>1550</v>
      </c>
      <c r="H141">
        <v>1.4285714285714285E-2</v>
      </c>
      <c r="I141" t="s">
        <v>35</v>
      </c>
      <c r="J141" t="s">
        <v>22</v>
      </c>
      <c r="K141">
        <v>37.5</v>
      </c>
      <c r="L141" t="s">
        <v>23</v>
      </c>
      <c r="M141">
        <f>VLOOKUP($C141,Barnhart_79.pdf!$L$4:$O$392,3)</f>
        <v>238</v>
      </c>
      <c r="N141">
        <f>VLOOKUP($C141,Barnhart_79.pdf!$L$4:$O$392,4)</f>
        <v>1863.5400000000002</v>
      </c>
      <c r="O141">
        <v>880</v>
      </c>
      <c r="P141">
        <v>1080</v>
      </c>
      <c r="Q141" s="25">
        <f t="shared" ref="Q141" si="41">0.9*PI()/4*0.25^2*O141</f>
        <v>38.877209088173693</v>
      </c>
      <c r="R141" s="25">
        <f t="shared" ref="R141" si="42">0.9*PI()/4*0.25^2*P141</f>
        <v>47.712938426394985</v>
      </c>
      <c r="S141" s="23">
        <f t="shared" ref="S141" si="43">Q141*60/$N141</f>
        <v>1.2517212108623488</v>
      </c>
      <c r="T141" s="23">
        <f t="shared" ref="T141" si="44">R141*60/$N141</f>
        <v>1.5362033042401551</v>
      </c>
      <c r="U141" t="s">
        <v>26</v>
      </c>
    </row>
    <row r="142" spans="1:21" x14ac:dyDescent="0.25">
      <c r="A142">
        <v>5</v>
      </c>
      <c r="B142">
        <v>3</v>
      </c>
      <c r="C142">
        <f t="shared" si="35"/>
        <v>503</v>
      </c>
      <c r="D142">
        <v>28</v>
      </c>
      <c r="E142">
        <v>150</v>
      </c>
      <c r="F142">
        <v>0.25</v>
      </c>
      <c r="G142">
        <v>1550</v>
      </c>
      <c r="H142">
        <v>1.4285714285714285E-2</v>
      </c>
      <c r="I142" t="s">
        <v>35</v>
      </c>
      <c r="J142" t="s">
        <v>22</v>
      </c>
      <c r="K142">
        <v>37.5</v>
      </c>
      <c r="L142" t="s">
        <v>23</v>
      </c>
      <c r="M142">
        <f>VLOOKUP($C142,Barnhart_79.pdf!$L$4:$O$392,3)</f>
        <v>238</v>
      </c>
      <c r="N142">
        <f>VLOOKUP($C142,Barnhart_79.pdf!$L$4:$O$392,4)</f>
        <v>1863.5400000000002</v>
      </c>
      <c r="O142">
        <v>881</v>
      </c>
      <c r="P142">
        <v>802</v>
      </c>
      <c r="Q142" s="25">
        <f t="shared" si="36"/>
        <v>38.921387734864794</v>
      </c>
      <c r="R142" s="25">
        <f t="shared" si="37"/>
        <v>35.431274646267383</v>
      </c>
      <c r="S142" s="23">
        <f t="shared" si="38"/>
        <v>1.2531436213292377</v>
      </c>
      <c r="T142" s="23">
        <f t="shared" si="39"/>
        <v>1.1407731944450039</v>
      </c>
      <c r="U142" t="s">
        <v>27</v>
      </c>
    </row>
    <row r="143" spans="1:21" x14ac:dyDescent="0.25">
      <c r="A143">
        <v>5</v>
      </c>
      <c r="B143">
        <v>4</v>
      </c>
      <c r="C143">
        <f t="shared" si="35"/>
        <v>504</v>
      </c>
      <c r="D143">
        <v>27</v>
      </c>
      <c r="E143">
        <v>240</v>
      </c>
      <c r="F143">
        <v>0.25</v>
      </c>
      <c r="G143">
        <v>975</v>
      </c>
      <c r="H143">
        <v>3.3333333333333333E-2</v>
      </c>
      <c r="I143" t="s">
        <v>21</v>
      </c>
      <c r="J143" t="s">
        <v>22</v>
      </c>
      <c r="K143">
        <v>30</v>
      </c>
      <c r="L143" t="s">
        <v>23</v>
      </c>
      <c r="M143">
        <f>VLOOKUP($C143,Barnhart_79.pdf!$L$4:$O$392,3)</f>
        <v>175</v>
      </c>
      <c r="N143">
        <f>VLOOKUP($C143,Barnhart_79.pdf!$L$4:$O$392,4)</f>
        <v>1343.2500000000002</v>
      </c>
      <c r="O143">
        <v>268</v>
      </c>
      <c r="P143">
        <v>402</v>
      </c>
      <c r="Q143" s="25">
        <f t="shared" si="36"/>
        <v>11.839877313216533</v>
      </c>
      <c r="R143" s="25">
        <f t="shared" si="37"/>
        <v>17.7598159698248</v>
      </c>
      <c r="S143" s="23">
        <f t="shared" si="38"/>
        <v>0.52886107485054301</v>
      </c>
      <c r="T143" s="23">
        <f t="shared" si="39"/>
        <v>0.79329161227581457</v>
      </c>
      <c r="U143" t="s">
        <v>25</v>
      </c>
    </row>
    <row r="144" spans="1:21" x14ac:dyDescent="0.25">
      <c r="A144">
        <v>5</v>
      </c>
      <c r="B144">
        <v>5</v>
      </c>
      <c r="C144">
        <f t="shared" si="35"/>
        <v>505</v>
      </c>
      <c r="D144">
        <v>29</v>
      </c>
      <c r="E144">
        <v>560</v>
      </c>
      <c r="F144">
        <v>0.25</v>
      </c>
      <c r="G144">
        <v>1475</v>
      </c>
      <c r="H144">
        <v>0.1</v>
      </c>
      <c r="I144" t="s">
        <v>21</v>
      </c>
      <c r="J144" t="s">
        <v>22</v>
      </c>
      <c r="K144">
        <v>40</v>
      </c>
      <c r="L144" t="s">
        <v>23</v>
      </c>
      <c r="M144">
        <f>VLOOKUP($C144,Barnhart_79.pdf!$L$4:$O$392,3)</f>
        <v>249</v>
      </c>
      <c r="N144">
        <f>VLOOKUP($C144,Barnhart_79.pdf!$L$4:$O$392,4)</f>
        <v>1922.67</v>
      </c>
      <c r="O144">
        <v>469</v>
      </c>
      <c r="P144">
        <v>575</v>
      </c>
      <c r="Q144" s="25">
        <f t="shared" si="36"/>
        <v>20.719785298128933</v>
      </c>
      <c r="R144" s="25">
        <f t="shared" si="37"/>
        <v>25.402721847386218</v>
      </c>
      <c r="S144" s="23">
        <f t="shared" si="38"/>
        <v>0.64659412061754529</v>
      </c>
      <c r="T144" s="23">
        <f t="shared" si="39"/>
        <v>0.79273266387012487</v>
      </c>
      <c r="U144" t="s">
        <v>25</v>
      </c>
    </row>
    <row r="145" spans="1:21" x14ac:dyDescent="0.25">
      <c r="A145">
        <v>5</v>
      </c>
      <c r="B145">
        <v>6</v>
      </c>
      <c r="C145">
        <f t="shared" si="35"/>
        <v>506</v>
      </c>
      <c r="D145">
        <v>30</v>
      </c>
      <c r="E145">
        <v>480</v>
      </c>
      <c r="F145">
        <v>0.25</v>
      </c>
      <c r="G145">
        <v>1300</v>
      </c>
      <c r="H145">
        <v>0.1</v>
      </c>
      <c r="I145" t="s">
        <v>21</v>
      </c>
      <c r="J145" t="s">
        <v>22</v>
      </c>
      <c r="K145">
        <v>36.92307692307692</v>
      </c>
      <c r="L145" t="s">
        <v>23</v>
      </c>
      <c r="M145">
        <f>VLOOKUP($C145,Barnhart_79.pdf!$L$4:$O$392,3)</f>
        <v>249</v>
      </c>
      <c r="N145">
        <f>VLOOKUP($C145,Barnhart_79.pdf!$L$4:$O$392,4)</f>
        <v>1922.67</v>
      </c>
      <c r="O145">
        <v>567</v>
      </c>
      <c r="P145">
        <v>623</v>
      </c>
      <c r="Q145" s="25">
        <f t="shared" si="36"/>
        <v>25.049292673857366</v>
      </c>
      <c r="R145" s="25">
        <f t="shared" si="37"/>
        <v>27.523296888559329</v>
      </c>
      <c r="S145" s="23">
        <f t="shared" si="38"/>
        <v>0.78170333985106222</v>
      </c>
      <c r="T145" s="23">
        <f t="shared" si="39"/>
        <v>0.85890860798450053</v>
      </c>
      <c r="U145" t="s">
        <v>25</v>
      </c>
    </row>
    <row r="146" spans="1:21" x14ac:dyDescent="0.25">
      <c r="A146">
        <v>5</v>
      </c>
      <c r="B146">
        <v>7</v>
      </c>
      <c r="C146">
        <f t="shared" si="35"/>
        <v>507</v>
      </c>
      <c r="D146">
        <v>29</v>
      </c>
      <c r="E146">
        <v>560</v>
      </c>
      <c r="F146">
        <v>0.25</v>
      </c>
      <c r="G146">
        <v>1475</v>
      </c>
      <c r="H146">
        <v>0.1</v>
      </c>
      <c r="I146" t="s">
        <v>21</v>
      </c>
      <c r="J146" t="s">
        <v>22</v>
      </c>
      <c r="K146">
        <v>40</v>
      </c>
      <c r="L146" t="s">
        <v>23</v>
      </c>
      <c r="M146">
        <f>VLOOKUP($C146,Barnhart_79.pdf!$L$4:$O$392,3)</f>
        <v>249</v>
      </c>
      <c r="N146">
        <f>VLOOKUP($C146,Barnhart_79.pdf!$L$4:$O$392,4)</f>
        <v>1922.67</v>
      </c>
      <c r="O146">
        <v>445</v>
      </c>
      <c r="P146">
        <v>575</v>
      </c>
      <c r="Q146" s="25">
        <f t="shared" si="36"/>
        <v>19.659497777542377</v>
      </c>
      <c r="R146" s="25">
        <f t="shared" si="37"/>
        <v>25.402721847386218</v>
      </c>
      <c r="S146" s="23">
        <f t="shared" si="38"/>
        <v>0.61350614856035757</v>
      </c>
      <c r="T146" s="23">
        <f t="shared" si="39"/>
        <v>0.79273266387012487</v>
      </c>
      <c r="U146" t="s">
        <v>25</v>
      </c>
    </row>
    <row r="147" spans="1:21" x14ac:dyDescent="0.25">
      <c r="A147">
        <v>5</v>
      </c>
      <c r="B147">
        <v>8</v>
      </c>
      <c r="C147">
        <f t="shared" si="35"/>
        <v>508</v>
      </c>
      <c r="D147">
        <v>30</v>
      </c>
      <c r="E147">
        <v>480</v>
      </c>
      <c r="F147">
        <v>0.25</v>
      </c>
      <c r="G147">
        <v>1300</v>
      </c>
      <c r="H147">
        <v>0.1</v>
      </c>
      <c r="I147" t="s">
        <v>21</v>
      </c>
      <c r="J147" t="s">
        <v>22</v>
      </c>
      <c r="K147">
        <v>36.92307692307692</v>
      </c>
      <c r="L147" t="s">
        <v>23</v>
      </c>
      <c r="M147">
        <f>VLOOKUP($C147,Barnhart_79.pdf!$L$4:$O$392,3)</f>
        <v>249</v>
      </c>
      <c r="N147">
        <f>VLOOKUP($C147,Barnhart_79.pdf!$L$4:$O$392,4)</f>
        <v>1922.67</v>
      </c>
      <c r="O147">
        <v>495</v>
      </c>
      <c r="P147">
        <v>599</v>
      </c>
      <c r="Q147" s="25">
        <f t="shared" si="36"/>
        <v>21.868430112097702</v>
      </c>
      <c r="R147" s="25">
        <f t="shared" si="37"/>
        <v>26.463009367972774</v>
      </c>
      <c r="S147" s="23">
        <f t="shared" si="38"/>
        <v>0.68243942367949884</v>
      </c>
      <c r="T147" s="23">
        <f t="shared" si="39"/>
        <v>0.82582063592731281</v>
      </c>
      <c r="U147" t="s">
        <v>25</v>
      </c>
    </row>
    <row r="148" spans="1:21" x14ac:dyDescent="0.25">
      <c r="A148">
        <v>5</v>
      </c>
      <c r="B148">
        <v>9</v>
      </c>
      <c r="C148">
        <f t="shared" si="35"/>
        <v>509</v>
      </c>
      <c r="D148">
        <v>32</v>
      </c>
      <c r="E148">
        <v>560</v>
      </c>
      <c r="F148">
        <v>0.25</v>
      </c>
      <c r="G148">
        <v>1475</v>
      </c>
      <c r="H148">
        <v>0.1</v>
      </c>
      <c r="I148" t="s">
        <v>21</v>
      </c>
      <c r="J148" t="s">
        <v>22</v>
      </c>
      <c r="K148">
        <v>40</v>
      </c>
      <c r="L148" t="s">
        <v>23</v>
      </c>
      <c r="M148">
        <f>VLOOKUP($C148,Barnhart_79.pdf!$L$4:$O$392,3)</f>
        <v>249</v>
      </c>
      <c r="N148">
        <f>VLOOKUP($C148,Barnhart_79.pdf!$L$4:$O$392,4)</f>
        <v>1922.67</v>
      </c>
      <c r="O148">
        <v>500</v>
      </c>
      <c r="P148">
        <v>663</v>
      </c>
      <c r="Q148" s="25">
        <f t="shared" si="36"/>
        <v>22.089323345553233</v>
      </c>
      <c r="R148" s="25">
        <f t="shared" si="37"/>
        <v>29.290442756203586</v>
      </c>
      <c r="S148" s="23">
        <f t="shared" si="38"/>
        <v>0.68933275119141291</v>
      </c>
      <c r="T148" s="23">
        <f t="shared" si="39"/>
        <v>0.91405522807981354</v>
      </c>
      <c r="U148" t="s">
        <v>25</v>
      </c>
    </row>
    <row r="149" spans="1:21" x14ac:dyDescent="0.25">
      <c r="A149">
        <v>5</v>
      </c>
      <c r="B149">
        <v>10</v>
      </c>
      <c r="C149">
        <f t="shared" si="35"/>
        <v>510</v>
      </c>
      <c r="D149">
        <v>31</v>
      </c>
      <c r="E149">
        <v>560</v>
      </c>
      <c r="F149">
        <v>0.25</v>
      </c>
      <c r="G149">
        <v>1475</v>
      </c>
      <c r="H149">
        <v>0.1</v>
      </c>
      <c r="I149" t="s">
        <v>21</v>
      </c>
      <c r="J149" t="s">
        <v>22</v>
      </c>
      <c r="K149">
        <v>40</v>
      </c>
      <c r="L149" t="s">
        <v>23</v>
      </c>
      <c r="M149">
        <f>VLOOKUP($C149,Barnhart_79.pdf!$L$4:$O$392,3)</f>
        <v>249</v>
      </c>
      <c r="N149">
        <f>VLOOKUP($C149,Barnhart_79.pdf!$L$4:$O$392,4)</f>
        <v>1922.67</v>
      </c>
      <c r="O149">
        <v>391</v>
      </c>
      <c r="P149">
        <v>455</v>
      </c>
      <c r="Q149" s="25">
        <f t="shared" si="36"/>
        <v>17.273850856222627</v>
      </c>
      <c r="R149" s="25">
        <f t="shared" si="37"/>
        <v>20.101284244453442</v>
      </c>
      <c r="S149" s="23">
        <f t="shared" si="38"/>
        <v>0.53905821143168486</v>
      </c>
      <c r="T149" s="23">
        <f t="shared" si="39"/>
        <v>0.62729280358418582</v>
      </c>
      <c r="U149" t="s">
        <v>25</v>
      </c>
    </row>
    <row r="150" spans="1:21" x14ac:dyDescent="0.25">
      <c r="A150">
        <v>5</v>
      </c>
      <c r="B150">
        <v>11</v>
      </c>
      <c r="C150">
        <f t="shared" si="35"/>
        <v>511</v>
      </c>
      <c r="D150">
        <v>32</v>
      </c>
      <c r="E150">
        <v>560</v>
      </c>
      <c r="F150">
        <v>0.25</v>
      </c>
      <c r="G150">
        <v>1475</v>
      </c>
      <c r="H150">
        <v>0.1</v>
      </c>
      <c r="I150" t="s">
        <v>21</v>
      </c>
      <c r="J150" t="s">
        <v>22</v>
      </c>
      <c r="K150">
        <v>40</v>
      </c>
      <c r="L150" t="s">
        <v>23</v>
      </c>
      <c r="M150">
        <f>VLOOKUP($C150,Barnhart_79.pdf!$L$4:$O$392,3)</f>
        <v>249</v>
      </c>
      <c r="N150">
        <f>VLOOKUP($C150,Barnhart_79.pdf!$L$4:$O$392,4)</f>
        <v>1922.67</v>
      </c>
      <c r="O150">
        <v>543</v>
      </c>
      <c r="P150">
        <v>670</v>
      </c>
      <c r="Q150" s="25">
        <f t="shared" si="36"/>
        <v>23.98900515327081</v>
      </c>
      <c r="R150" s="25">
        <f t="shared" si="37"/>
        <v>29.599693283041333</v>
      </c>
      <c r="S150" s="23">
        <f t="shared" si="38"/>
        <v>0.7486153677938745</v>
      </c>
      <c r="T150" s="23">
        <f t="shared" si="39"/>
        <v>0.92370588659649333</v>
      </c>
      <c r="U150" t="s">
        <v>25</v>
      </c>
    </row>
    <row r="151" spans="1:21" x14ac:dyDescent="0.25">
      <c r="A151">
        <v>5</v>
      </c>
      <c r="B151">
        <v>12</v>
      </c>
      <c r="C151">
        <f t="shared" si="35"/>
        <v>512</v>
      </c>
      <c r="D151">
        <v>31</v>
      </c>
      <c r="E151">
        <v>560</v>
      </c>
      <c r="F151">
        <v>0.25</v>
      </c>
      <c r="G151">
        <v>1475</v>
      </c>
      <c r="H151">
        <v>0.1</v>
      </c>
      <c r="I151" t="s">
        <v>21</v>
      </c>
      <c r="J151" t="s">
        <v>22</v>
      </c>
      <c r="K151">
        <v>40</v>
      </c>
      <c r="L151" t="s">
        <v>23</v>
      </c>
      <c r="M151">
        <f>VLOOKUP($C151,Barnhart_79.pdf!$L$4:$O$392,3)</f>
        <v>249</v>
      </c>
      <c r="N151">
        <f>VLOOKUP($C151,Barnhart_79.pdf!$L$4:$O$392,4)</f>
        <v>1922.67</v>
      </c>
      <c r="O151">
        <v>410</v>
      </c>
      <c r="P151">
        <v>480</v>
      </c>
      <c r="Q151" s="25">
        <f t="shared" si="36"/>
        <v>18.113245143353652</v>
      </c>
      <c r="R151" s="25">
        <f t="shared" si="37"/>
        <v>21.205750411731103</v>
      </c>
      <c r="S151" s="23">
        <f t="shared" si="38"/>
        <v>0.56525285597695862</v>
      </c>
      <c r="T151" s="23">
        <f t="shared" si="39"/>
        <v>0.6617594411437564</v>
      </c>
      <c r="U151" t="s">
        <v>25</v>
      </c>
    </row>
    <row r="152" spans="1:21" x14ac:dyDescent="0.25">
      <c r="A152">
        <v>5</v>
      </c>
      <c r="B152">
        <v>13</v>
      </c>
      <c r="C152">
        <f t="shared" si="35"/>
        <v>513</v>
      </c>
      <c r="D152">
        <v>33</v>
      </c>
      <c r="E152">
        <v>560</v>
      </c>
      <c r="F152">
        <v>0.25</v>
      </c>
      <c r="G152">
        <v>1475</v>
      </c>
      <c r="H152">
        <v>0.1</v>
      </c>
      <c r="I152" t="s">
        <v>21</v>
      </c>
      <c r="J152" t="s">
        <v>22</v>
      </c>
      <c r="K152">
        <v>40</v>
      </c>
      <c r="L152" t="s">
        <v>23</v>
      </c>
      <c r="M152">
        <f>VLOOKUP($C152,Barnhart_79.pdf!$L$4:$O$392,3)</f>
        <v>249</v>
      </c>
      <c r="N152">
        <f>VLOOKUP($C152,Barnhart_79.pdf!$L$4:$O$392,4)</f>
        <v>1922.67</v>
      </c>
      <c r="O152">
        <v>355</v>
      </c>
      <c r="P152">
        <v>530</v>
      </c>
      <c r="Q152" s="25">
        <f t="shared" si="36"/>
        <v>15.683419575342795</v>
      </c>
      <c r="R152" s="25">
        <f t="shared" si="37"/>
        <v>23.414682746286427</v>
      </c>
      <c r="S152" s="23">
        <f t="shared" si="38"/>
        <v>0.48942625334590317</v>
      </c>
      <c r="T152" s="23">
        <f t="shared" si="39"/>
        <v>0.73069271626289778</v>
      </c>
      <c r="U152" t="s">
        <v>25</v>
      </c>
    </row>
    <row r="153" spans="1:21" x14ac:dyDescent="0.25">
      <c r="A153">
        <v>5</v>
      </c>
      <c r="B153">
        <v>14</v>
      </c>
      <c r="C153">
        <f t="shared" si="35"/>
        <v>514</v>
      </c>
      <c r="D153">
        <v>34</v>
      </c>
      <c r="E153">
        <v>560</v>
      </c>
      <c r="F153">
        <v>0.25</v>
      </c>
      <c r="G153">
        <v>1475</v>
      </c>
      <c r="H153">
        <v>0.1</v>
      </c>
      <c r="I153" t="s">
        <v>21</v>
      </c>
      <c r="J153" t="s">
        <v>22</v>
      </c>
      <c r="K153">
        <v>40</v>
      </c>
      <c r="L153" t="s">
        <v>23</v>
      </c>
      <c r="M153">
        <f>VLOOKUP($C153,Barnhart_79.pdf!$L$4:$O$392,3)</f>
        <v>249</v>
      </c>
      <c r="N153">
        <f>VLOOKUP($C153,Barnhart_79.pdf!$L$4:$O$392,4)</f>
        <v>1922.67</v>
      </c>
      <c r="O153">
        <v>361</v>
      </c>
      <c r="P153">
        <v>428</v>
      </c>
      <c r="Q153" s="25">
        <f t="shared" si="36"/>
        <v>15.948491455489433</v>
      </c>
      <c r="R153" s="25">
        <f t="shared" si="37"/>
        <v>18.908460783793569</v>
      </c>
      <c r="S153" s="23">
        <f t="shared" si="38"/>
        <v>0.4976982463602001</v>
      </c>
      <c r="T153" s="23">
        <f t="shared" si="39"/>
        <v>0.59006883501984952</v>
      </c>
      <c r="U153" t="s">
        <v>25</v>
      </c>
    </row>
    <row r="154" spans="1:21" x14ac:dyDescent="0.25">
      <c r="A154">
        <v>5</v>
      </c>
      <c r="B154">
        <v>15</v>
      </c>
      <c r="C154">
        <f t="shared" si="35"/>
        <v>515</v>
      </c>
      <c r="D154">
        <v>33</v>
      </c>
      <c r="E154">
        <v>560</v>
      </c>
      <c r="F154">
        <v>0.25</v>
      </c>
      <c r="G154">
        <v>1475</v>
      </c>
      <c r="H154">
        <v>0.1</v>
      </c>
      <c r="I154" t="s">
        <v>21</v>
      </c>
      <c r="J154" t="s">
        <v>22</v>
      </c>
      <c r="K154">
        <v>40</v>
      </c>
      <c r="L154" t="s">
        <v>23</v>
      </c>
      <c r="M154">
        <f>VLOOKUP($C154,Barnhart_79.pdf!$L$4:$O$392,3)</f>
        <v>249</v>
      </c>
      <c r="N154">
        <f>VLOOKUP($C154,Barnhart_79.pdf!$L$4:$O$392,4)</f>
        <v>1922.67</v>
      </c>
      <c r="O154">
        <v>500</v>
      </c>
      <c r="P154">
        <v>701</v>
      </c>
      <c r="Q154" s="25">
        <f t="shared" si="36"/>
        <v>22.089323345553233</v>
      </c>
      <c r="R154" s="25">
        <f t="shared" si="37"/>
        <v>30.969231330465632</v>
      </c>
      <c r="S154" s="23">
        <f t="shared" si="38"/>
        <v>0.68933275119141291</v>
      </c>
      <c r="T154" s="23">
        <f t="shared" si="39"/>
        <v>0.96644451717036095</v>
      </c>
      <c r="U154" t="s">
        <v>25</v>
      </c>
    </row>
    <row r="155" spans="1:21" x14ac:dyDescent="0.25">
      <c r="A155">
        <v>5</v>
      </c>
      <c r="B155">
        <v>16</v>
      </c>
      <c r="C155">
        <f t="shared" si="35"/>
        <v>516</v>
      </c>
      <c r="D155">
        <v>34</v>
      </c>
      <c r="E155">
        <v>560</v>
      </c>
      <c r="F155">
        <v>0.25</v>
      </c>
      <c r="G155">
        <v>1475</v>
      </c>
      <c r="H155">
        <v>0.1</v>
      </c>
      <c r="I155" t="s">
        <v>21</v>
      </c>
      <c r="J155" t="s">
        <v>22</v>
      </c>
      <c r="K155">
        <v>40</v>
      </c>
      <c r="L155" t="s">
        <v>23</v>
      </c>
      <c r="M155">
        <f>VLOOKUP($C155,Barnhart_79.pdf!$L$4:$O$392,3)</f>
        <v>299</v>
      </c>
      <c r="N155">
        <f>VLOOKUP($C155,Barnhart_79.pdf!$L$4:$O$392,4)</f>
        <v>2314.1699999999996</v>
      </c>
      <c r="O155">
        <v>320</v>
      </c>
      <c r="P155">
        <v>360</v>
      </c>
      <c r="Q155" s="25">
        <f t="shared" si="36"/>
        <v>14.137166941154069</v>
      </c>
      <c r="R155" s="25">
        <f t="shared" si="37"/>
        <v>15.904312808798327</v>
      </c>
      <c r="S155" s="23">
        <f t="shared" si="38"/>
        <v>0.36653746979229884</v>
      </c>
      <c r="T155" s="23">
        <f t="shared" si="39"/>
        <v>0.41235465351633621</v>
      </c>
      <c r="U155" t="s">
        <v>25</v>
      </c>
    </row>
    <row r="156" spans="1:21" x14ac:dyDescent="0.25">
      <c r="A156">
        <v>5</v>
      </c>
      <c r="B156">
        <v>17</v>
      </c>
      <c r="C156">
        <f t="shared" si="35"/>
        <v>517</v>
      </c>
      <c r="D156">
        <v>37</v>
      </c>
      <c r="E156">
        <v>560</v>
      </c>
      <c r="F156">
        <v>0.25</v>
      </c>
      <c r="G156">
        <v>1475</v>
      </c>
      <c r="H156">
        <v>0.1</v>
      </c>
      <c r="I156" t="s">
        <v>21</v>
      </c>
      <c r="J156" t="s">
        <v>22</v>
      </c>
      <c r="K156">
        <v>40</v>
      </c>
      <c r="L156" t="s">
        <v>23</v>
      </c>
      <c r="M156">
        <f>VLOOKUP($C156,Barnhart_79.pdf!$L$4:$O$392,3)</f>
        <v>249</v>
      </c>
      <c r="N156">
        <f>VLOOKUP($C156,Barnhart_79.pdf!$L$4:$O$392,4)</f>
        <v>1922.67</v>
      </c>
      <c r="O156">
        <v>391</v>
      </c>
      <c r="P156">
        <v>480</v>
      </c>
      <c r="Q156" s="25">
        <f t="shared" si="36"/>
        <v>17.273850856222627</v>
      </c>
      <c r="R156" s="25">
        <f t="shared" si="37"/>
        <v>21.205750411731103</v>
      </c>
      <c r="S156" s="23">
        <f t="shared" si="38"/>
        <v>0.53905821143168486</v>
      </c>
      <c r="T156" s="23">
        <f t="shared" si="39"/>
        <v>0.6617594411437564</v>
      </c>
      <c r="U156" t="s">
        <v>25</v>
      </c>
    </row>
    <row r="157" spans="1:21" x14ac:dyDescent="0.25">
      <c r="A157">
        <v>5</v>
      </c>
      <c r="B157">
        <v>19</v>
      </c>
      <c r="C157">
        <f t="shared" si="35"/>
        <v>519</v>
      </c>
      <c r="D157">
        <v>37</v>
      </c>
      <c r="E157">
        <v>560</v>
      </c>
      <c r="F157">
        <v>0.25</v>
      </c>
      <c r="G157">
        <v>1475</v>
      </c>
      <c r="H157">
        <v>0.1</v>
      </c>
      <c r="I157" t="s">
        <v>21</v>
      </c>
      <c r="J157" t="s">
        <v>22</v>
      </c>
      <c r="K157">
        <v>40</v>
      </c>
      <c r="L157" t="s">
        <v>23</v>
      </c>
      <c r="M157">
        <f>VLOOKUP($C157,Barnhart_79.pdf!$L$4:$O$392,3)</f>
        <v>346</v>
      </c>
      <c r="N157">
        <f>VLOOKUP($C157,Barnhart_79.pdf!$L$4:$O$392,4)</f>
        <v>2685.1800000000003</v>
      </c>
      <c r="O157">
        <v>338</v>
      </c>
      <c r="P157">
        <v>500</v>
      </c>
      <c r="Q157" s="25">
        <f t="shared" si="36"/>
        <v>14.932382581593986</v>
      </c>
      <c r="R157" s="25">
        <f t="shared" si="37"/>
        <v>22.089323345553233</v>
      </c>
      <c r="S157" s="23">
        <f t="shared" si="38"/>
        <v>0.33366215855013037</v>
      </c>
      <c r="T157" s="23">
        <f t="shared" si="39"/>
        <v>0.49358307477829932</v>
      </c>
      <c r="U157" t="s">
        <v>25</v>
      </c>
    </row>
    <row r="158" spans="1:21" x14ac:dyDescent="0.25">
      <c r="A158">
        <v>5</v>
      </c>
      <c r="B158">
        <v>21</v>
      </c>
      <c r="C158">
        <f t="shared" si="35"/>
        <v>521</v>
      </c>
      <c r="D158">
        <v>38</v>
      </c>
      <c r="E158">
        <v>240</v>
      </c>
      <c r="F158">
        <v>0.5</v>
      </c>
      <c r="G158">
        <v>1000</v>
      </c>
      <c r="H158" t="s">
        <v>28</v>
      </c>
      <c r="I158" t="s">
        <v>29</v>
      </c>
      <c r="J158" t="s">
        <v>30</v>
      </c>
      <c r="K158">
        <v>20</v>
      </c>
      <c r="L158" t="s">
        <v>23</v>
      </c>
      <c r="M158">
        <f>VLOOKUP($C158,Barnhart_79.pdf!$L$4:$O$392,3)</f>
        <v>301</v>
      </c>
      <c r="N158">
        <f>VLOOKUP($C158,Barnhart_79.pdf!$L$4:$O$392,4)</f>
        <v>2329.83</v>
      </c>
      <c r="O158">
        <v>140</v>
      </c>
      <c r="P158">
        <v>248</v>
      </c>
      <c r="Q158" s="25">
        <f t="shared" si="36"/>
        <v>6.1850105367549055</v>
      </c>
      <c r="R158" s="25">
        <f t="shared" si="37"/>
        <v>10.956304379394403</v>
      </c>
      <c r="S158" s="23">
        <f t="shared" si="38"/>
        <v>0.15928227905267525</v>
      </c>
      <c r="T158" s="23">
        <f t="shared" si="39"/>
        <v>0.28215718003616758</v>
      </c>
      <c r="U158" t="s">
        <v>25</v>
      </c>
    </row>
    <row r="159" spans="1:21" x14ac:dyDescent="0.25">
      <c r="A159">
        <v>5</v>
      </c>
      <c r="B159">
        <v>23</v>
      </c>
      <c r="C159">
        <f t="shared" si="35"/>
        <v>523</v>
      </c>
      <c r="D159">
        <v>38</v>
      </c>
      <c r="E159">
        <v>240</v>
      </c>
      <c r="F159">
        <v>0.5</v>
      </c>
      <c r="G159">
        <v>1000</v>
      </c>
      <c r="H159" t="s">
        <v>28</v>
      </c>
      <c r="I159" t="s">
        <v>29</v>
      </c>
      <c r="J159" t="s">
        <v>30</v>
      </c>
      <c r="K159">
        <v>20</v>
      </c>
      <c r="L159" t="s">
        <v>23</v>
      </c>
      <c r="M159">
        <f>VLOOKUP($C159,Barnhart_79.pdf!$L$4:$O$392,3)</f>
        <v>342</v>
      </c>
      <c r="N159">
        <f>VLOOKUP($C159,Barnhart_79.pdf!$L$4:$O$392,4)</f>
        <v>2650.8599999999997</v>
      </c>
      <c r="O159">
        <v>134</v>
      </c>
      <c r="P159">
        <v>328</v>
      </c>
      <c r="Q159" s="25">
        <f t="shared" si="36"/>
        <v>5.9199386566082666</v>
      </c>
      <c r="R159" s="25">
        <f t="shared" si="37"/>
        <v>14.490596114682921</v>
      </c>
      <c r="S159" s="23">
        <f t="shared" si="38"/>
        <v>0.13399286246595296</v>
      </c>
      <c r="T159" s="23">
        <f t="shared" si="39"/>
        <v>0.32798252902113856</v>
      </c>
      <c r="U159" t="s">
        <v>25</v>
      </c>
    </row>
    <row r="160" spans="1:21" x14ac:dyDescent="0.25">
      <c r="A160">
        <v>5</v>
      </c>
      <c r="B160">
        <v>25</v>
      </c>
      <c r="C160">
        <f t="shared" ref="C160" si="45">A160*100+B160</f>
        <v>525</v>
      </c>
      <c r="D160">
        <v>39</v>
      </c>
      <c r="E160">
        <v>480</v>
      </c>
      <c r="F160">
        <v>0.5</v>
      </c>
      <c r="G160">
        <v>1080</v>
      </c>
      <c r="H160" t="s">
        <v>28</v>
      </c>
      <c r="I160" t="s">
        <v>31</v>
      </c>
      <c r="J160" t="s">
        <v>30</v>
      </c>
      <c r="K160">
        <v>80</v>
      </c>
      <c r="L160" t="s">
        <v>23</v>
      </c>
      <c r="M160">
        <f>VLOOKUP($C160,Barnhart_79.pdf!$L$4:$O$392,3)</f>
        <v>158</v>
      </c>
      <c r="N160">
        <f>VLOOKUP($C160,Barnhart_79.pdf!$L$4:$O$392,4)</f>
        <v>1210.1400000000001</v>
      </c>
      <c r="O160">
        <v>432</v>
      </c>
      <c r="P160">
        <v>695</v>
      </c>
      <c r="Q160" s="25">
        <f t="shared" ref="Q160" si="46">0.9*PI()/4*0.25^2*O160</f>
        <v>19.085175370557995</v>
      </c>
      <c r="R160" s="25">
        <f t="shared" ref="R160" si="47">0.9*PI()/4*0.25^2*P160</f>
        <v>30.704159450318993</v>
      </c>
      <c r="S160" s="23">
        <f t="shared" ref="S160" si="48">Q160*60/$N160</f>
        <v>0.94626284746680522</v>
      </c>
      <c r="T160" s="23">
        <f t="shared" ref="T160" si="49">R160*60/$N160</f>
        <v>1.5223441643273832</v>
      </c>
      <c r="U160" t="s">
        <v>26</v>
      </c>
    </row>
    <row r="161" spans="1:21" x14ac:dyDescent="0.25">
      <c r="A161">
        <v>5</v>
      </c>
      <c r="B161">
        <v>25</v>
      </c>
      <c r="C161">
        <f t="shared" si="35"/>
        <v>525</v>
      </c>
      <c r="D161">
        <v>39</v>
      </c>
      <c r="E161">
        <v>480</v>
      </c>
      <c r="F161">
        <v>0.5</v>
      </c>
      <c r="G161">
        <v>1080</v>
      </c>
      <c r="H161" t="s">
        <v>28</v>
      </c>
      <c r="I161" t="s">
        <v>31</v>
      </c>
      <c r="J161" t="s">
        <v>30</v>
      </c>
      <c r="K161">
        <v>80</v>
      </c>
      <c r="L161" t="s">
        <v>23</v>
      </c>
      <c r="M161">
        <f>VLOOKUP($C161,Barnhart_79.pdf!$L$4:$O$392,3)</f>
        <v>158</v>
      </c>
      <c r="N161">
        <f>VLOOKUP($C161,Barnhart_79.pdf!$L$4:$O$392,4)</f>
        <v>1210.1400000000001</v>
      </c>
      <c r="O161">
        <v>491</v>
      </c>
      <c r="P161">
        <v>567</v>
      </c>
      <c r="Q161" s="25">
        <f t="shared" si="36"/>
        <v>21.691715525333276</v>
      </c>
      <c r="R161" s="25">
        <f t="shared" si="37"/>
        <v>25.049292673857366</v>
      </c>
      <c r="S161" s="23">
        <f t="shared" si="38"/>
        <v>1.0754978196902809</v>
      </c>
      <c r="T161" s="23">
        <f t="shared" si="39"/>
        <v>1.2419699873001815</v>
      </c>
      <c r="U161" t="s">
        <v>27</v>
      </c>
    </row>
    <row r="162" spans="1:21" x14ac:dyDescent="0.25">
      <c r="A162">
        <v>5</v>
      </c>
      <c r="B162">
        <v>27</v>
      </c>
      <c r="C162">
        <f t="shared" si="35"/>
        <v>527</v>
      </c>
      <c r="D162">
        <v>40</v>
      </c>
      <c r="E162">
        <v>480</v>
      </c>
      <c r="F162">
        <v>0.25</v>
      </c>
      <c r="G162">
        <v>1300</v>
      </c>
      <c r="H162">
        <v>0.1</v>
      </c>
      <c r="I162" t="s">
        <v>21</v>
      </c>
      <c r="J162" t="s">
        <v>22</v>
      </c>
      <c r="K162">
        <v>40</v>
      </c>
      <c r="L162" t="s">
        <v>23</v>
      </c>
      <c r="M162">
        <f>VLOOKUP($C162,Barnhart_79.pdf!$L$4:$O$392,3)</f>
        <v>499</v>
      </c>
      <c r="N162">
        <f>VLOOKUP($C162,Barnhart_79.pdf!$L$4:$O$392,4)</f>
        <v>3885.17</v>
      </c>
      <c r="O162">
        <v>319</v>
      </c>
      <c r="P162">
        <v>334</v>
      </c>
      <c r="Q162" s="25">
        <f t="shared" si="36"/>
        <v>14.092988294462963</v>
      </c>
      <c r="R162" s="25">
        <f t="shared" si="37"/>
        <v>14.75566799482956</v>
      </c>
      <c r="S162" s="23">
        <f t="shared" si="38"/>
        <v>0.21764280524861915</v>
      </c>
      <c r="T162" s="23">
        <f t="shared" si="39"/>
        <v>0.2278767929562345</v>
      </c>
    </row>
    <row r="163" spans="1:21" x14ac:dyDescent="0.25">
      <c r="A163">
        <v>5</v>
      </c>
      <c r="B163">
        <v>29</v>
      </c>
      <c r="C163">
        <f t="shared" si="35"/>
        <v>529</v>
      </c>
      <c r="D163">
        <v>40</v>
      </c>
      <c r="E163">
        <v>480</v>
      </c>
      <c r="F163">
        <v>0.25</v>
      </c>
      <c r="G163">
        <v>1300</v>
      </c>
      <c r="H163">
        <v>0.1</v>
      </c>
      <c r="I163" t="s">
        <v>21</v>
      </c>
      <c r="J163" t="s">
        <v>22</v>
      </c>
      <c r="K163">
        <v>40</v>
      </c>
      <c r="L163" t="s">
        <v>23</v>
      </c>
      <c r="M163">
        <f>VLOOKUP($C163,Barnhart_79.pdf!$L$4:$O$392,3)</f>
        <v>299</v>
      </c>
      <c r="N163">
        <f>VLOOKUP($C163,Barnhart_79.pdf!$L$4:$O$392,4)</f>
        <v>2319.17</v>
      </c>
      <c r="O163">
        <v>300</v>
      </c>
      <c r="P163">
        <v>370</v>
      </c>
      <c r="Q163" s="25">
        <f t="shared" si="36"/>
        <v>13.253594007331939</v>
      </c>
      <c r="R163" s="25">
        <f t="shared" si="37"/>
        <v>16.346099275709392</v>
      </c>
      <c r="S163" s="23">
        <f t="shared" si="38"/>
        <v>0.3428880334084678</v>
      </c>
      <c r="T163" s="23">
        <f t="shared" si="39"/>
        <v>0.42289524120377703</v>
      </c>
      <c r="U163" t="s">
        <v>25</v>
      </c>
    </row>
    <row r="164" spans="1:21" x14ac:dyDescent="0.25">
      <c r="A164">
        <v>5</v>
      </c>
      <c r="B164">
        <v>30</v>
      </c>
      <c r="C164">
        <f t="shared" si="35"/>
        <v>530</v>
      </c>
      <c r="D164">
        <v>41</v>
      </c>
      <c r="E164">
        <v>240</v>
      </c>
      <c r="F164">
        <v>0.25</v>
      </c>
      <c r="G164">
        <v>975</v>
      </c>
      <c r="H164">
        <v>3.3333333333333333E-2</v>
      </c>
      <c r="I164" t="s">
        <v>21</v>
      </c>
      <c r="J164" t="s">
        <v>22</v>
      </c>
      <c r="K164">
        <v>40</v>
      </c>
      <c r="L164" t="s">
        <v>32</v>
      </c>
      <c r="M164">
        <f>VLOOKUP($C164,Barnhart_79.pdf!$L$4:$O$392,3)</f>
        <v>179</v>
      </c>
      <c r="N164">
        <f>VLOOKUP($C164,Barnhart_79.pdf!$L$4:$O$392,4)</f>
        <v>1366.5700000000002</v>
      </c>
      <c r="Q164" s="25">
        <f t="shared" si="36"/>
        <v>0</v>
      </c>
      <c r="R164" s="25">
        <f t="shared" si="37"/>
        <v>0</v>
      </c>
      <c r="S164" s="23">
        <f t="shared" si="38"/>
        <v>0</v>
      </c>
      <c r="T164" s="23">
        <f t="shared" si="39"/>
        <v>0</v>
      </c>
      <c r="U164" t="s">
        <v>37</v>
      </c>
    </row>
    <row r="165" spans="1:21" x14ac:dyDescent="0.25">
      <c r="A165">
        <v>5</v>
      </c>
      <c r="B165">
        <v>31</v>
      </c>
      <c r="C165">
        <f t="shared" si="35"/>
        <v>531</v>
      </c>
      <c r="D165">
        <v>43</v>
      </c>
      <c r="E165">
        <v>480</v>
      </c>
      <c r="F165">
        <v>0.25</v>
      </c>
      <c r="G165">
        <v>1300</v>
      </c>
      <c r="H165">
        <v>0.1</v>
      </c>
      <c r="I165" t="s">
        <v>21</v>
      </c>
      <c r="J165" t="s">
        <v>22</v>
      </c>
      <c r="K165">
        <v>40</v>
      </c>
      <c r="L165" t="s">
        <v>32</v>
      </c>
      <c r="M165">
        <f>VLOOKUP($C165,Barnhart_79.pdf!$L$4:$O$392,3)</f>
        <v>253</v>
      </c>
      <c r="N165">
        <f>VLOOKUP($C165,Barnhart_79.pdf!$L$4:$O$392,4)</f>
        <v>1953.99</v>
      </c>
      <c r="O165">
        <v>432</v>
      </c>
      <c r="P165">
        <v>555</v>
      </c>
      <c r="Q165" s="25">
        <f t="shared" si="36"/>
        <v>19.085175370557995</v>
      </c>
      <c r="R165" s="25">
        <f t="shared" si="37"/>
        <v>24.519148913564088</v>
      </c>
      <c r="S165" s="23">
        <f t="shared" si="38"/>
        <v>0.58603704329780593</v>
      </c>
      <c r="T165" s="23">
        <f t="shared" si="39"/>
        <v>0.75289481257009772</v>
      </c>
      <c r="U165" t="s">
        <v>25</v>
      </c>
    </row>
    <row r="166" spans="1:21" x14ac:dyDescent="0.25">
      <c r="A166">
        <v>5</v>
      </c>
      <c r="B166">
        <v>32</v>
      </c>
      <c r="C166">
        <f t="shared" si="35"/>
        <v>532</v>
      </c>
      <c r="D166">
        <v>42</v>
      </c>
      <c r="E166">
        <v>480</v>
      </c>
      <c r="F166">
        <v>0.25</v>
      </c>
      <c r="G166">
        <v>1300</v>
      </c>
      <c r="H166">
        <v>0.1</v>
      </c>
      <c r="I166" t="s">
        <v>21</v>
      </c>
      <c r="J166" t="s">
        <v>22</v>
      </c>
      <c r="K166">
        <v>40</v>
      </c>
      <c r="L166" t="s">
        <v>32</v>
      </c>
      <c r="M166">
        <f>VLOOKUP($C166,Barnhart_79.pdf!$L$4:$O$392,3)</f>
        <v>249</v>
      </c>
      <c r="N166">
        <f>VLOOKUP($C166,Barnhart_79.pdf!$L$4:$O$392,4)</f>
        <v>1922.67</v>
      </c>
      <c r="O166">
        <v>567</v>
      </c>
      <c r="P166">
        <v>760</v>
      </c>
      <c r="Q166" s="25">
        <f t="shared" si="36"/>
        <v>25.049292673857366</v>
      </c>
      <c r="R166" s="25">
        <f t="shared" si="37"/>
        <v>33.575771485240914</v>
      </c>
      <c r="S166" s="23">
        <f t="shared" si="38"/>
        <v>0.78170333985106222</v>
      </c>
      <c r="T166" s="23">
        <f t="shared" si="39"/>
        <v>1.0477857818109477</v>
      </c>
    </row>
    <row r="167" spans="1:21" x14ac:dyDescent="0.25">
      <c r="A167">
        <v>5</v>
      </c>
      <c r="B167">
        <v>33</v>
      </c>
      <c r="C167">
        <f t="shared" si="35"/>
        <v>533</v>
      </c>
      <c r="D167">
        <v>43</v>
      </c>
      <c r="E167">
        <v>480</v>
      </c>
      <c r="F167">
        <v>0.25</v>
      </c>
      <c r="G167">
        <v>1300</v>
      </c>
      <c r="H167">
        <v>0.1</v>
      </c>
      <c r="I167" t="s">
        <v>21</v>
      </c>
      <c r="J167" t="s">
        <v>22</v>
      </c>
      <c r="K167">
        <v>40</v>
      </c>
      <c r="L167" t="s">
        <v>32</v>
      </c>
      <c r="M167">
        <f>VLOOKUP($C167,Barnhart_79.pdf!$L$4:$O$392,3)</f>
        <v>249</v>
      </c>
      <c r="N167">
        <f>VLOOKUP($C167,Barnhart_79.pdf!$L$4:$O$392,4)</f>
        <v>1922.67</v>
      </c>
      <c r="O167">
        <v>280</v>
      </c>
      <c r="P167">
        <v>354</v>
      </c>
      <c r="Q167" s="25">
        <f t="shared" si="36"/>
        <v>12.370021073509811</v>
      </c>
      <c r="R167" s="25">
        <f t="shared" si="37"/>
        <v>15.639240928651688</v>
      </c>
      <c r="S167" s="23">
        <f t="shared" si="38"/>
        <v>0.38602634066719127</v>
      </c>
      <c r="T167" s="23">
        <f t="shared" si="39"/>
        <v>0.48804758784352031</v>
      </c>
      <c r="U167" t="s">
        <v>25</v>
      </c>
    </row>
    <row r="168" spans="1:21" x14ac:dyDescent="0.25">
      <c r="A168">
        <v>5</v>
      </c>
      <c r="B168">
        <v>34</v>
      </c>
      <c r="C168">
        <f t="shared" si="35"/>
        <v>534</v>
      </c>
      <c r="D168">
        <v>42</v>
      </c>
      <c r="E168">
        <v>480</v>
      </c>
      <c r="F168">
        <v>0.25</v>
      </c>
      <c r="G168">
        <v>1300</v>
      </c>
      <c r="H168">
        <v>0.1</v>
      </c>
      <c r="I168" t="s">
        <v>21</v>
      </c>
      <c r="J168" t="s">
        <v>22</v>
      </c>
      <c r="K168">
        <v>40</v>
      </c>
      <c r="L168" t="s">
        <v>32</v>
      </c>
      <c r="M168">
        <f>VLOOKUP($C168,Barnhart_79.pdf!$L$4:$O$392,3)</f>
        <v>249</v>
      </c>
      <c r="N168">
        <f>VLOOKUP($C168,Barnhart_79.pdf!$L$4:$O$392,4)</f>
        <v>1922.67</v>
      </c>
      <c r="O168">
        <v>340</v>
      </c>
      <c r="P168">
        <v>550</v>
      </c>
      <c r="Q168" s="25">
        <f t="shared" si="36"/>
        <v>15.020739874976199</v>
      </c>
      <c r="R168" s="25">
        <f t="shared" si="37"/>
        <v>24.298255680108557</v>
      </c>
      <c r="S168" s="23">
        <f t="shared" si="38"/>
        <v>0.46874627081016085</v>
      </c>
      <c r="T168" s="23">
        <f t="shared" si="39"/>
        <v>0.75826602631055418</v>
      </c>
      <c r="U168" t="s">
        <v>25</v>
      </c>
    </row>
    <row r="169" spans="1:21" x14ac:dyDescent="0.25">
      <c r="A169">
        <v>5</v>
      </c>
      <c r="B169">
        <v>35</v>
      </c>
      <c r="C169">
        <f t="shared" si="35"/>
        <v>535</v>
      </c>
      <c r="D169">
        <v>44</v>
      </c>
      <c r="E169">
        <v>480</v>
      </c>
      <c r="F169">
        <v>0.25</v>
      </c>
      <c r="G169">
        <v>1300</v>
      </c>
      <c r="H169">
        <v>0.1</v>
      </c>
      <c r="I169" t="s">
        <v>21</v>
      </c>
      <c r="J169" t="s">
        <v>22</v>
      </c>
      <c r="K169">
        <v>40</v>
      </c>
      <c r="L169" t="s">
        <v>32</v>
      </c>
      <c r="M169">
        <f>VLOOKUP($C169,Barnhart_79.pdf!$L$4:$O$392,3)</f>
        <v>249</v>
      </c>
      <c r="N169">
        <f>VLOOKUP($C169,Barnhart_79.pdf!$L$4:$O$392,4)</f>
        <v>1922.67</v>
      </c>
      <c r="O169">
        <v>470</v>
      </c>
      <c r="P169">
        <v>590</v>
      </c>
      <c r="Q169" s="25">
        <f t="shared" si="36"/>
        <v>20.763963944820038</v>
      </c>
      <c r="R169" s="25">
        <f t="shared" si="37"/>
        <v>26.065401547752813</v>
      </c>
      <c r="S169" s="23">
        <f t="shared" si="38"/>
        <v>0.64797278611992815</v>
      </c>
      <c r="T169" s="23">
        <f t="shared" si="39"/>
        <v>0.8134126464058673</v>
      </c>
      <c r="U169" t="s">
        <v>25</v>
      </c>
    </row>
    <row r="170" spans="1:21" x14ac:dyDescent="0.25">
      <c r="A170">
        <v>5</v>
      </c>
      <c r="B170">
        <v>36</v>
      </c>
      <c r="C170">
        <f t="shared" si="35"/>
        <v>536</v>
      </c>
      <c r="D170">
        <v>45</v>
      </c>
      <c r="E170">
        <v>480</v>
      </c>
      <c r="F170">
        <v>0.25</v>
      </c>
      <c r="G170">
        <v>1300</v>
      </c>
      <c r="H170">
        <v>0.1</v>
      </c>
      <c r="I170" t="s">
        <v>21</v>
      </c>
      <c r="J170" t="s">
        <v>22</v>
      </c>
      <c r="K170">
        <v>40</v>
      </c>
      <c r="L170" t="s">
        <v>32</v>
      </c>
      <c r="M170">
        <f>VLOOKUP($C170,Barnhart_79.pdf!$L$4:$O$392,3)</f>
        <v>249</v>
      </c>
      <c r="N170">
        <f>VLOOKUP($C170,Barnhart_79.pdf!$L$4:$O$392,4)</f>
        <v>1922.67</v>
      </c>
      <c r="O170">
        <v>400</v>
      </c>
      <c r="P170">
        <v>410</v>
      </c>
      <c r="Q170" s="25">
        <f t="shared" si="36"/>
        <v>17.671458676442587</v>
      </c>
      <c r="R170" s="25">
        <f t="shared" si="37"/>
        <v>18.113245143353652</v>
      </c>
      <c r="S170" s="23">
        <f t="shared" si="38"/>
        <v>0.55146620095313037</v>
      </c>
      <c r="T170" s="23">
        <f t="shared" si="39"/>
        <v>0.56525285597695862</v>
      </c>
      <c r="U170" t="s">
        <v>25</v>
      </c>
    </row>
    <row r="171" spans="1:21" x14ac:dyDescent="0.25">
      <c r="A171">
        <v>5</v>
      </c>
      <c r="B171">
        <v>37</v>
      </c>
      <c r="C171">
        <f t="shared" si="35"/>
        <v>537</v>
      </c>
      <c r="D171">
        <v>44</v>
      </c>
      <c r="E171">
        <v>480</v>
      </c>
      <c r="F171">
        <v>0.25</v>
      </c>
      <c r="G171">
        <v>1300</v>
      </c>
      <c r="H171">
        <v>0.1</v>
      </c>
      <c r="I171" t="s">
        <v>21</v>
      </c>
      <c r="J171" t="s">
        <v>22</v>
      </c>
      <c r="K171">
        <v>40</v>
      </c>
      <c r="L171" t="s">
        <v>32</v>
      </c>
      <c r="M171">
        <f>VLOOKUP($C171,Barnhart_79.pdf!$L$4:$O$392,3)</f>
        <v>249</v>
      </c>
      <c r="N171">
        <f>VLOOKUP($C171,Barnhart_79.pdf!$L$4:$O$392,4)</f>
        <v>1922.67</v>
      </c>
      <c r="O171">
        <v>580</v>
      </c>
      <c r="P171">
        <v>640</v>
      </c>
      <c r="Q171" s="25">
        <f t="shared" si="36"/>
        <v>25.623615080841748</v>
      </c>
      <c r="R171" s="25">
        <f t="shared" si="37"/>
        <v>28.274333882308138</v>
      </c>
      <c r="S171" s="23">
        <f t="shared" si="38"/>
        <v>0.79962599138203894</v>
      </c>
      <c r="T171" s="23">
        <f t="shared" si="39"/>
        <v>0.88234592152500857</v>
      </c>
      <c r="U171" t="s">
        <v>25</v>
      </c>
    </row>
    <row r="172" spans="1:21" x14ac:dyDescent="0.25">
      <c r="A172">
        <v>5</v>
      </c>
      <c r="B172">
        <v>38</v>
      </c>
      <c r="C172">
        <f t="shared" si="35"/>
        <v>538</v>
      </c>
      <c r="D172">
        <v>45</v>
      </c>
      <c r="E172">
        <v>480</v>
      </c>
      <c r="F172">
        <v>0.25</v>
      </c>
      <c r="G172">
        <v>1300</v>
      </c>
      <c r="H172">
        <v>0.1</v>
      </c>
      <c r="I172" t="s">
        <v>21</v>
      </c>
      <c r="J172" t="s">
        <v>22</v>
      </c>
      <c r="K172">
        <v>40</v>
      </c>
      <c r="L172" t="s">
        <v>32</v>
      </c>
      <c r="M172">
        <f>VLOOKUP($C172,Barnhart_79.pdf!$L$4:$O$392,3)</f>
        <v>249</v>
      </c>
      <c r="N172">
        <f>VLOOKUP($C172,Barnhart_79.pdf!$L$4:$O$392,4)</f>
        <v>1922.67</v>
      </c>
      <c r="O172">
        <v>380</v>
      </c>
      <c r="P172">
        <v>660</v>
      </c>
      <c r="Q172" s="25">
        <f t="shared" si="36"/>
        <v>16.787885742620457</v>
      </c>
      <c r="R172" s="25">
        <f t="shared" si="37"/>
        <v>29.157906816130268</v>
      </c>
      <c r="S172" s="23">
        <f t="shared" si="38"/>
        <v>0.52389289090547386</v>
      </c>
      <c r="T172" s="23">
        <f t="shared" si="39"/>
        <v>0.90991923157266508</v>
      </c>
    </row>
    <row r="173" spans="1:21" x14ac:dyDescent="0.25">
      <c r="A173">
        <v>5</v>
      </c>
      <c r="B173">
        <v>39</v>
      </c>
      <c r="C173">
        <f t="shared" si="35"/>
        <v>539</v>
      </c>
      <c r="D173">
        <v>46</v>
      </c>
      <c r="E173">
        <v>480</v>
      </c>
      <c r="F173">
        <v>0.25</v>
      </c>
      <c r="G173">
        <v>1300</v>
      </c>
      <c r="H173">
        <v>0.1</v>
      </c>
      <c r="I173" t="s">
        <v>21</v>
      </c>
      <c r="J173" t="s">
        <v>22</v>
      </c>
      <c r="K173">
        <v>40</v>
      </c>
      <c r="L173" t="s">
        <v>32</v>
      </c>
      <c r="M173">
        <f>VLOOKUP($C173,Barnhart_79.pdf!$L$4:$O$392,3)</f>
        <v>249</v>
      </c>
      <c r="N173">
        <f>VLOOKUP($C173,Barnhart_79.pdf!$L$4:$O$392,4)</f>
        <v>1922.67</v>
      </c>
      <c r="O173">
        <v>555</v>
      </c>
      <c r="P173">
        <v>570</v>
      </c>
      <c r="Q173" s="25">
        <f t="shared" si="36"/>
        <v>24.519148913564088</v>
      </c>
      <c r="R173" s="25">
        <f t="shared" si="37"/>
        <v>25.181828613930687</v>
      </c>
      <c r="S173" s="23">
        <f t="shared" si="38"/>
        <v>0.76515935382246836</v>
      </c>
      <c r="T173" s="23">
        <f t="shared" si="39"/>
        <v>0.78583933635821079</v>
      </c>
    </row>
    <row r="174" spans="1:21" x14ac:dyDescent="0.25">
      <c r="A174">
        <v>5</v>
      </c>
      <c r="B174">
        <v>40</v>
      </c>
      <c r="C174">
        <f t="shared" si="35"/>
        <v>540</v>
      </c>
      <c r="D174">
        <v>47</v>
      </c>
      <c r="E174">
        <v>480</v>
      </c>
      <c r="F174">
        <v>0.25</v>
      </c>
      <c r="G174">
        <v>1300</v>
      </c>
      <c r="H174">
        <v>0.1</v>
      </c>
      <c r="I174" t="s">
        <v>21</v>
      </c>
      <c r="J174" t="s">
        <v>22</v>
      </c>
      <c r="K174">
        <v>40</v>
      </c>
      <c r="L174" t="s">
        <v>32</v>
      </c>
      <c r="M174">
        <f>VLOOKUP($C174,Barnhart_79.pdf!$L$4:$O$392,3)</f>
        <v>249</v>
      </c>
      <c r="N174">
        <f>VLOOKUP($C174,Barnhart_79.pdf!$L$4:$O$392,4)</f>
        <v>1922.67</v>
      </c>
      <c r="O174">
        <v>582</v>
      </c>
      <c r="P174">
        <v>532</v>
      </c>
      <c r="Q174" s="25">
        <f t="shared" si="36"/>
        <v>25.711972374223961</v>
      </c>
      <c r="R174" s="25">
        <f t="shared" si="37"/>
        <v>23.50304003966864</v>
      </c>
      <c r="S174" s="23">
        <f t="shared" si="38"/>
        <v>0.80238332238680465</v>
      </c>
      <c r="T174" s="23">
        <f t="shared" si="39"/>
        <v>0.73345004726766339</v>
      </c>
      <c r="U174" t="s">
        <v>26</v>
      </c>
    </row>
    <row r="175" spans="1:21" x14ac:dyDescent="0.25">
      <c r="A175">
        <v>5</v>
      </c>
      <c r="B175">
        <v>40</v>
      </c>
      <c r="C175">
        <f t="shared" ref="C175" si="50">A175*100+B175</f>
        <v>540</v>
      </c>
      <c r="D175">
        <v>47</v>
      </c>
      <c r="E175">
        <v>480</v>
      </c>
      <c r="F175">
        <v>0.25</v>
      </c>
      <c r="G175">
        <v>1300</v>
      </c>
      <c r="H175">
        <v>0.1</v>
      </c>
      <c r="I175" t="s">
        <v>21</v>
      </c>
      <c r="J175" t="s">
        <v>22</v>
      </c>
      <c r="K175">
        <v>40</v>
      </c>
      <c r="L175" t="s">
        <v>32</v>
      </c>
      <c r="M175">
        <f>VLOOKUP($C175,Barnhart_79.pdf!$L$4:$O$392,3)</f>
        <v>249</v>
      </c>
      <c r="N175">
        <f>VLOOKUP($C175,Barnhart_79.pdf!$L$4:$O$392,4)</f>
        <v>1922.67</v>
      </c>
      <c r="O175">
        <v>493</v>
      </c>
      <c r="P175">
        <v>572</v>
      </c>
      <c r="Q175" s="25">
        <f t="shared" ref="Q175" si="51">0.9*PI()/4*0.25^2*O175</f>
        <v>21.780072818715489</v>
      </c>
      <c r="R175" s="25">
        <f t="shared" ref="R175" si="52">0.9*PI()/4*0.25^2*P175</f>
        <v>25.2701859073129</v>
      </c>
      <c r="S175" s="23">
        <f t="shared" ref="S175" si="53">Q175*60/$N175</f>
        <v>0.67968209267473323</v>
      </c>
      <c r="T175" s="23">
        <f t="shared" ref="T175" si="54">R175*60/$N175</f>
        <v>0.7885966673629764</v>
      </c>
      <c r="U175" t="s">
        <v>27</v>
      </c>
    </row>
    <row r="176" spans="1:21" x14ac:dyDescent="0.25">
      <c r="A176">
        <v>5</v>
      </c>
      <c r="B176">
        <v>41</v>
      </c>
      <c r="C176">
        <f t="shared" si="35"/>
        <v>541</v>
      </c>
      <c r="D176">
        <v>46</v>
      </c>
      <c r="E176">
        <v>480</v>
      </c>
      <c r="F176">
        <v>0.25</v>
      </c>
      <c r="G176">
        <v>1300</v>
      </c>
      <c r="H176">
        <v>0.1</v>
      </c>
      <c r="I176" t="s">
        <v>21</v>
      </c>
      <c r="J176" t="s">
        <v>22</v>
      </c>
      <c r="K176">
        <v>40</v>
      </c>
      <c r="L176" t="s">
        <v>32</v>
      </c>
      <c r="M176">
        <f>VLOOKUP($C176,Barnhart_79.pdf!$L$4:$O$392,3)</f>
        <v>249</v>
      </c>
      <c r="N176">
        <f>VLOOKUP($C176,Barnhart_79.pdf!$L$4:$O$392,4)</f>
        <v>1922.67</v>
      </c>
      <c r="O176">
        <v>467</v>
      </c>
      <c r="P176">
        <v>650</v>
      </c>
      <c r="Q176" s="25">
        <f t="shared" si="36"/>
        <v>20.63142800474672</v>
      </c>
      <c r="R176" s="25">
        <f t="shared" si="37"/>
        <v>28.716120349219203</v>
      </c>
      <c r="S176" s="23">
        <f t="shared" si="38"/>
        <v>0.64383678961277968</v>
      </c>
      <c r="T176" s="23">
        <f t="shared" si="39"/>
        <v>0.89613257654883682</v>
      </c>
    </row>
    <row r="177" spans="1:21" x14ac:dyDescent="0.25">
      <c r="A177">
        <v>5</v>
      </c>
      <c r="B177">
        <v>42</v>
      </c>
      <c r="C177">
        <f t="shared" si="35"/>
        <v>542</v>
      </c>
      <c r="D177">
        <v>47</v>
      </c>
      <c r="E177">
        <v>480</v>
      </c>
      <c r="F177">
        <v>0.25</v>
      </c>
      <c r="G177">
        <v>1300</v>
      </c>
      <c r="H177">
        <v>0.1</v>
      </c>
      <c r="I177" t="s">
        <v>21</v>
      </c>
      <c r="J177" t="s">
        <v>22</v>
      </c>
      <c r="K177">
        <v>40</v>
      </c>
      <c r="L177" t="s">
        <v>32</v>
      </c>
      <c r="M177">
        <f>VLOOKUP($C177,Barnhart_79.pdf!$L$4:$O$392,3)</f>
        <v>249</v>
      </c>
      <c r="N177">
        <f>VLOOKUP($C177,Barnhart_79.pdf!$L$4:$O$392,4)</f>
        <v>1922.67</v>
      </c>
      <c r="O177">
        <v>200</v>
      </c>
      <c r="P177">
        <v>355</v>
      </c>
      <c r="Q177" s="25">
        <f t="shared" si="36"/>
        <v>8.8357293382212934</v>
      </c>
      <c r="R177" s="25">
        <f t="shared" si="37"/>
        <v>15.683419575342795</v>
      </c>
      <c r="S177" s="23">
        <f t="shared" si="38"/>
        <v>0.27573310047656518</v>
      </c>
      <c r="T177" s="23">
        <f t="shared" si="39"/>
        <v>0.48942625334590317</v>
      </c>
    </row>
    <row r="178" spans="1:21" x14ac:dyDescent="0.25">
      <c r="A178">
        <v>5</v>
      </c>
      <c r="B178">
        <v>43</v>
      </c>
      <c r="C178">
        <f t="shared" si="35"/>
        <v>543</v>
      </c>
      <c r="D178">
        <v>50</v>
      </c>
      <c r="E178">
        <v>240</v>
      </c>
      <c r="F178">
        <v>0.25</v>
      </c>
      <c r="G178">
        <v>600</v>
      </c>
      <c r="H178">
        <v>0.16666666666666666</v>
      </c>
      <c r="I178" t="s">
        <v>33</v>
      </c>
      <c r="J178" t="s">
        <v>22</v>
      </c>
      <c r="K178">
        <v>10</v>
      </c>
      <c r="L178" t="s">
        <v>32</v>
      </c>
      <c r="M178">
        <f>VLOOKUP($C178,Barnhart_79.pdf!$L$4:$O$392,3)</f>
        <v>171</v>
      </c>
      <c r="N178">
        <f>VLOOKUP($C178,Barnhart_79.pdf!$L$4:$O$392,4)</f>
        <v>1311.93</v>
      </c>
      <c r="O178">
        <v>128</v>
      </c>
      <c r="P178">
        <v>300</v>
      </c>
      <c r="Q178" s="25">
        <f t="shared" si="36"/>
        <v>5.6548667764616276</v>
      </c>
      <c r="R178" s="25">
        <f t="shared" si="37"/>
        <v>13.253594007331939</v>
      </c>
      <c r="S178" s="23">
        <f t="shared" si="38"/>
        <v>0.25862051068860198</v>
      </c>
      <c r="T178" s="23">
        <f t="shared" si="39"/>
        <v>0.60614182192641097</v>
      </c>
      <c r="U178" t="s">
        <v>26</v>
      </c>
    </row>
    <row r="179" spans="1:21" x14ac:dyDescent="0.25">
      <c r="A179">
        <v>5</v>
      </c>
      <c r="B179">
        <v>43</v>
      </c>
      <c r="C179">
        <f t="shared" ref="C179" si="55">A179*100+B179</f>
        <v>543</v>
      </c>
      <c r="D179">
        <v>50</v>
      </c>
      <c r="E179">
        <v>240</v>
      </c>
      <c r="F179">
        <v>0.25</v>
      </c>
      <c r="G179">
        <v>600</v>
      </c>
      <c r="H179">
        <v>0.16666666666666666</v>
      </c>
      <c r="I179" t="s">
        <v>33</v>
      </c>
      <c r="J179" t="s">
        <v>22</v>
      </c>
      <c r="K179">
        <v>10</v>
      </c>
      <c r="L179" t="s">
        <v>32</v>
      </c>
      <c r="M179">
        <f>VLOOKUP($C179,Barnhart_79.pdf!$L$4:$O$392,3)</f>
        <v>171</v>
      </c>
      <c r="N179">
        <f>VLOOKUP($C179,Barnhart_79.pdf!$L$4:$O$392,4)</f>
        <v>1311.93</v>
      </c>
      <c r="O179">
        <v>249</v>
      </c>
      <c r="P179">
        <v>294</v>
      </c>
      <c r="Q179" s="25">
        <f t="shared" ref="Q179" si="56">0.9*PI()/4*0.25^2*O179</f>
        <v>11.00048302608551</v>
      </c>
      <c r="R179" s="25">
        <f t="shared" ref="R179" si="57">0.9*PI()/4*0.25^2*P179</f>
        <v>12.9885221271853</v>
      </c>
      <c r="S179" s="23">
        <f t="shared" ref="S179" si="58">Q179*60/$N179</f>
        <v>0.50309771219892108</v>
      </c>
      <c r="T179" s="23">
        <f t="shared" ref="T179" si="59">R179*60/$N179</f>
        <v>0.59401898548788279</v>
      </c>
      <c r="U179" t="s">
        <v>27</v>
      </c>
    </row>
    <row r="180" spans="1:21" x14ac:dyDescent="0.25">
      <c r="A180">
        <v>5</v>
      </c>
      <c r="B180">
        <v>44</v>
      </c>
      <c r="C180">
        <f t="shared" si="35"/>
        <v>544</v>
      </c>
      <c r="D180">
        <v>49</v>
      </c>
      <c r="E180">
        <v>960</v>
      </c>
      <c r="F180">
        <v>0.5</v>
      </c>
      <c r="G180">
        <v>1100</v>
      </c>
      <c r="H180">
        <v>0.16666666666666666</v>
      </c>
      <c r="I180" t="s">
        <v>33</v>
      </c>
      <c r="J180" t="s">
        <v>22</v>
      </c>
      <c r="K180">
        <v>160</v>
      </c>
      <c r="L180" t="s">
        <v>32</v>
      </c>
      <c r="M180">
        <f>VLOOKUP($C180,Barnhart_79.pdf!$L$4:$O$392,3)</f>
        <v>307</v>
      </c>
      <c r="N180">
        <f>VLOOKUP($C180,Barnhart_79.pdf!$L$4:$O$392,4)</f>
        <v>2376.81</v>
      </c>
      <c r="O180">
        <v>270</v>
      </c>
      <c r="P180">
        <v>500</v>
      </c>
      <c r="Q180" s="25">
        <f t="shared" si="36"/>
        <v>11.928234606598746</v>
      </c>
      <c r="R180" s="25">
        <f t="shared" si="37"/>
        <v>22.089323345553233</v>
      </c>
      <c r="S180" s="23">
        <f t="shared" si="38"/>
        <v>0.30111539264641463</v>
      </c>
      <c r="T180" s="23">
        <f t="shared" si="39"/>
        <v>0.55762109749336042</v>
      </c>
    </row>
    <row r="181" spans="1:21" x14ac:dyDescent="0.25">
      <c r="A181">
        <v>5</v>
      </c>
      <c r="B181">
        <v>45</v>
      </c>
      <c r="C181">
        <f t="shared" si="35"/>
        <v>545</v>
      </c>
      <c r="D181">
        <v>50</v>
      </c>
      <c r="E181">
        <v>240</v>
      </c>
      <c r="F181">
        <v>0.25</v>
      </c>
      <c r="G181">
        <v>600</v>
      </c>
      <c r="H181">
        <v>0.16666666666666666</v>
      </c>
      <c r="I181" t="s">
        <v>33</v>
      </c>
      <c r="J181" t="s">
        <v>22</v>
      </c>
      <c r="K181">
        <v>10</v>
      </c>
      <c r="L181" t="s">
        <v>32</v>
      </c>
      <c r="M181">
        <f>VLOOKUP($C181,Barnhart_79.pdf!$L$4:$O$392,3)</f>
        <v>170</v>
      </c>
      <c r="N181">
        <f>VLOOKUP($C181,Barnhart_79.pdf!$L$4:$O$392,4)</f>
        <v>1304.1000000000001</v>
      </c>
      <c r="O181">
        <v>105</v>
      </c>
      <c r="P181">
        <v>380</v>
      </c>
      <c r="Q181" s="25">
        <f t="shared" si="36"/>
        <v>4.6387579025661791</v>
      </c>
      <c r="R181" s="25">
        <f t="shared" si="37"/>
        <v>16.787885742620457</v>
      </c>
      <c r="S181" s="23">
        <f t="shared" si="38"/>
        <v>0.21342341396669787</v>
      </c>
      <c r="T181" s="23">
        <f t="shared" si="39"/>
        <v>0.77238949816519231</v>
      </c>
      <c r="U181" t="s">
        <v>26</v>
      </c>
    </row>
    <row r="182" spans="1:21" x14ac:dyDescent="0.25">
      <c r="A182">
        <v>5</v>
      </c>
      <c r="B182">
        <v>45</v>
      </c>
      <c r="C182">
        <f t="shared" ref="C182" si="60">A182*100+B182</f>
        <v>545</v>
      </c>
      <c r="D182">
        <v>50</v>
      </c>
      <c r="E182">
        <v>240</v>
      </c>
      <c r="F182">
        <v>0.25</v>
      </c>
      <c r="G182">
        <v>600</v>
      </c>
      <c r="H182">
        <v>0.16666666666666666</v>
      </c>
      <c r="I182" t="s">
        <v>33</v>
      </c>
      <c r="J182" t="s">
        <v>22</v>
      </c>
      <c r="K182">
        <v>10</v>
      </c>
      <c r="L182" t="s">
        <v>32</v>
      </c>
      <c r="M182">
        <f>VLOOKUP($C182,Barnhart_79.pdf!$L$4:$O$392,3)</f>
        <v>170</v>
      </c>
      <c r="N182">
        <f>VLOOKUP($C182,Barnhart_79.pdf!$L$4:$O$392,4)</f>
        <v>1304.1000000000001</v>
      </c>
      <c r="O182">
        <v>246</v>
      </c>
      <c r="P182">
        <v>306</v>
      </c>
      <c r="Q182" s="25">
        <f t="shared" ref="Q182" si="61">0.9*PI()/4*0.25^2*O182</f>
        <v>10.86794708601219</v>
      </c>
      <c r="R182" s="25">
        <f t="shared" ref="R182" si="62">0.9*PI()/4*0.25^2*P182</f>
        <v>13.518665887478578</v>
      </c>
      <c r="S182" s="23">
        <f t="shared" ref="S182" si="63">Q182*60/$N182</f>
        <v>0.50002056986483501</v>
      </c>
      <c r="T182" s="23">
        <f t="shared" ref="T182" si="64">R182*60/$N182</f>
        <v>0.62197680641723374</v>
      </c>
      <c r="U182" t="s">
        <v>27</v>
      </c>
    </row>
    <row r="183" spans="1:21" x14ac:dyDescent="0.25">
      <c r="A183">
        <v>5</v>
      </c>
      <c r="B183">
        <v>46</v>
      </c>
      <c r="C183">
        <f t="shared" si="35"/>
        <v>546</v>
      </c>
      <c r="D183">
        <v>50</v>
      </c>
      <c r="E183">
        <v>240</v>
      </c>
      <c r="F183">
        <v>0.25</v>
      </c>
      <c r="G183">
        <v>600</v>
      </c>
      <c r="H183">
        <v>0.16666666666666666</v>
      </c>
      <c r="I183" t="s">
        <v>33</v>
      </c>
      <c r="J183" t="s">
        <v>22</v>
      </c>
      <c r="K183">
        <v>10</v>
      </c>
      <c r="L183" t="s">
        <v>32</v>
      </c>
      <c r="M183">
        <f>VLOOKUP($C183,Barnhart_79.pdf!$L$4:$O$392,3)</f>
        <v>328</v>
      </c>
      <c r="N183">
        <f>VLOOKUP($C183,Barnhart_79.pdf!$L$4:$O$392,4)</f>
        <v>2523.2400000000002</v>
      </c>
      <c r="O183">
        <v>435</v>
      </c>
      <c r="P183">
        <v>586</v>
      </c>
      <c r="Q183" s="25">
        <f t="shared" si="36"/>
        <v>19.217711310631312</v>
      </c>
      <c r="R183" s="25">
        <f t="shared" si="37"/>
        <v>25.888686960988387</v>
      </c>
      <c r="S183" s="23">
        <f t="shared" si="38"/>
        <v>0.45697701314099276</v>
      </c>
      <c r="T183" s="23">
        <f t="shared" si="39"/>
        <v>0.61560581540372816</v>
      </c>
    </row>
    <row r="184" spans="1:21" x14ac:dyDescent="0.25">
      <c r="A184">
        <v>5</v>
      </c>
      <c r="B184">
        <v>47</v>
      </c>
      <c r="C184">
        <f t="shared" si="35"/>
        <v>547</v>
      </c>
      <c r="D184">
        <v>50</v>
      </c>
      <c r="E184">
        <v>240</v>
      </c>
      <c r="F184">
        <v>0.25</v>
      </c>
      <c r="G184">
        <v>600</v>
      </c>
      <c r="H184">
        <v>0.16666666666666666</v>
      </c>
      <c r="I184" t="s">
        <v>33</v>
      </c>
      <c r="J184" t="s">
        <v>22</v>
      </c>
      <c r="K184">
        <v>10</v>
      </c>
      <c r="L184" t="s">
        <v>32</v>
      </c>
      <c r="M184">
        <f>VLOOKUP($C184,Barnhart_79.pdf!$L$4:$O$392,3)</f>
        <v>170</v>
      </c>
      <c r="N184">
        <f>VLOOKUP($C184,Barnhart_79.pdf!$L$4:$O$392,4)</f>
        <v>1304.1000000000001</v>
      </c>
      <c r="O184">
        <v>182</v>
      </c>
      <c r="P184">
        <v>300</v>
      </c>
      <c r="Q184" s="25">
        <f t="shared" si="36"/>
        <v>8.0405136977813765</v>
      </c>
      <c r="R184" s="25">
        <f t="shared" si="37"/>
        <v>13.253594007331939</v>
      </c>
      <c r="S184" s="23">
        <f t="shared" si="38"/>
        <v>0.36993391754227628</v>
      </c>
      <c r="T184" s="23">
        <f t="shared" si="39"/>
        <v>0.60978118276199389</v>
      </c>
      <c r="U184" t="s">
        <v>26</v>
      </c>
    </row>
    <row r="185" spans="1:21" x14ac:dyDescent="0.25">
      <c r="A185">
        <v>5</v>
      </c>
      <c r="B185">
        <v>47</v>
      </c>
      <c r="C185">
        <f t="shared" ref="C185" si="65">A185*100+B185</f>
        <v>547</v>
      </c>
      <c r="D185">
        <v>50</v>
      </c>
      <c r="E185">
        <v>240</v>
      </c>
      <c r="F185">
        <v>0.25</v>
      </c>
      <c r="G185">
        <v>600</v>
      </c>
      <c r="H185">
        <v>0.16666666666666666</v>
      </c>
      <c r="I185" t="s">
        <v>33</v>
      </c>
      <c r="J185" t="s">
        <v>22</v>
      </c>
      <c r="K185">
        <v>10</v>
      </c>
      <c r="L185" t="s">
        <v>32</v>
      </c>
      <c r="M185">
        <f>VLOOKUP($C185,Barnhart_79.pdf!$L$4:$O$392,3)</f>
        <v>170</v>
      </c>
      <c r="N185">
        <f>VLOOKUP($C185,Barnhart_79.pdf!$L$4:$O$392,4)</f>
        <v>1304.1000000000001</v>
      </c>
      <c r="O185">
        <v>293</v>
      </c>
      <c r="P185">
        <v>357</v>
      </c>
      <c r="Q185" s="25">
        <f t="shared" ref="Q185" si="66">0.9*PI()/4*0.25^2*O185</f>
        <v>12.944343480494194</v>
      </c>
      <c r="R185" s="25">
        <f t="shared" ref="R185" si="67">0.9*PI()/4*0.25^2*P185</f>
        <v>15.771776868725008</v>
      </c>
      <c r="S185" s="23">
        <f t="shared" ref="S185" si="68">Q185*60/$N185</f>
        <v>0.59555295516421403</v>
      </c>
      <c r="T185" s="23">
        <f t="shared" ref="T185" si="69">R185*60/$N185</f>
        <v>0.72563960748677281</v>
      </c>
      <c r="U185" t="s">
        <v>27</v>
      </c>
    </row>
    <row r="186" spans="1:21" x14ac:dyDescent="0.25">
      <c r="A186">
        <v>6</v>
      </c>
      <c r="B186">
        <v>2</v>
      </c>
      <c r="C186">
        <f t="shared" si="35"/>
        <v>602</v>
      </c>
      <c r="D186">
        <v>26</v>
      </c>
      <c r="E186">
        <v>240</v>
      </c>
      <c r="F186">
        <v>0.25</v>
      </c>
      <c r="G186">
        <v>975</v>
      </c>
      <c r="H186">
        <v>3.3333333333333333E-2</v>
      </c>
      <c r="I186" t="s">
        <v>21</v>
      </c>
      <c r="J186" t="s">
        <v>22</v>
      </c>
      <c r="K186">
        <v>40</v>
      </c>
      <c r="L186" t="s">
        <v>23</v>
      </c>
      <c r="M186">
        <f>VLOOKUP($C186,Barnhart_79.pdf!$L$4:$O$392,3)</f>
        <v>176</v>
      </c>
      <c r="N186">
        <f>VLOOKUP($C186,Barnhart_79.pdf!$L$4:$O$392,4)</f>
        <v>1351.0800000000002</v>
      </c>
      <c r="O186">
        <v>677</v>
      </c>
      <c r="P186">
        <v>773</v>
      </c>
      <c r="Q186" s="25">
        <f t="shared" si="36"/>
        <v>29.908943809879077</v>
      </c>
      <c r="R186" s="25">
        <f t="shared" si="37"/>
        <v>34.1500938922253</v>
      </c>
      <c r="S186" s="23">
        <f t="shared" si="38"/>
        <v>1.3282238125001808</v>
      </c>
      <c r="T186" s="23">
        <f t="shared" si="39"/>
        <v>1.5165686958089215</v>
      </c>
      <c r="U186" t="s">
        <v>25</v>
      </c>
    </row>
    <row r="187" spans="1:21" x14ac:dyDescent="0.25">
      <c r="A187">
        <v>6</v>
      </c>
      <c r="B187">
        <v>3</v>
      </c>
      <c r="C187">
        <f t="shared" si="35"/>
        <v>603</v>
      </c>
      <c r="D187">
        <v>28</v>
      </c>
      <c r="E187">
        <v>150</v>
      </c>
      <c r="F187">
        <v>0.25</v>
      </c>
      <c r="G187">
        <v>1550</v>
      </c>
      <c r="H187">
        <v>1.4285714285714285E-2</v>
      </c>
      <c r="I187" t="s">
        <v>35</v>
      </c>
      <c r="J187" t="s">
        <v>22</v>
      </c>
      <c r="K187">
        <v>37.5</v>
      </c>
      <c r="L187" t="s">
        <v>23</v>
      </c>
      <c r="M187">
        <f>VLOOKUP($C187,Barnhart_79.pdf!$L$4:$O$392,3)</f>
        <v>238</v>
      </c>
      <c r="N187">
        <f>VLOOKUP($C187,Barnhart_79.pdf!$L$4:$O$392,4)</f>
        <v>1863.5400000000002</v>
      </c>
      <c r="O187">
        <v>830</v>
      </c>
      <c r="P187">
        <v>944</v>
      </c>
      <c r="Q187" s="25">
        <f t="shared" si="36"/>
        <v>36.668276753618365</v>
      </c>
      <c r="R187" s="25">
        <f t="shared" si="37"/>
        <v>41.704642476404501</v>
      </c>
      <c r="S187" s="23">
        <f t="shared" si="38"/>
        <v>1.1806006875178969</v>
      </c>
      <c r="T187" s="23">
        <f t="shared" si="39"/>
        <v>1.3427554807432467</v>
      </c>
      <c r="U187" t="s">
        <v>25</v>
      </c>
    </row>
    <row r="188" spans="1:21" x14ac:dyDescent="0.25">
      <c r="A188">
        <v>6</v>
      </c>
      <c r="B188">
        <v>4</v>
      </c>
      <c r="C188">
        <f t="shared" si="35"/>
        <v>604</v>
      </c>
      <c r="D188">
        <v>27</v>
      </c>
      <c r="E188">
        <v>240</v>
      </c>
      <c r="F188">
        <v>0.25</v>
      </c>
      <c r="G188">
        <v>975</v>
      </c>
      <c r="H188">
        <v>3.3333333333333333E-2</v>
      </c>
      <c r="I188" t="s">
        <v>21</v>
      </c>
      <c r="J188" t="s">
        <v>22</v>
      </c>
      <c r="K188">
        <v>30</v>
      </c>
      <c r="L188" t="s">
        <v>23</v>
      </c>
      <c r="M188">
        <f>VLOOKUP($C188,Barnhart_79.pdf!$L$4:$O$392,3)</f>
        <v>175</v>
      </c>
      <c r="N188">
        <f>VLOOKUP($C188,Barnhart_79.pdf!$L$4:$O$392,4)</f>
        <v>1343.2500000000002</v>
      </c>
      <c r="O188">
        <v>525</v>
      </c>
      <c r="P188">
        <v>570</v>
      </c>
      <c r="Q188" s="25">
        <f t="shared" si="36"/>
        <v>23.193789512830893</v>
      </c>
      <c r="R188" s="25">
        <f t="shared" si="37"/>
        <v>25.181828613930687</v>
      </c>
      <c r="S188" s="23">
        <f t="shared" si="38"/>
        <v>1.0360151652855785</v>
      </c>
      <c r="T188" s="23">
        <f t="shared" si="39"/>
        <v>1.1248164651671997</v>
      </c>
      <c r="U188" t="s">
        <v>25</v>
      </c>
    </row>
    <row r="189" spans="1:21" x14ac:dyDescent="0.25">
      <c r="A189">
        <v>6</v>
      </c>
      <c r="B189">
        <v>5</v>
      </c>
      <c r="C189">
        <f t="shared" si="35"/>
        <v>605</v>
      </c>
      <c r="D189">
        <v>29</v>
      </c>
      <c r="E189">
        <v>560</v>
      </c>
      <c r="F189">
        <v>0.25</v>
      </c>
      <c r="G189">
        <v>1475</v>
      </c>
      <c r="H189">
        <v>0.1</v>
      </c>
      <c r="I189" t="s">
        <v>21</v>
      </c>
      <c r="J189" t="s">
        <v>22</v>
      </c>
      <c r="K189">
        <v>40</v>
      </c>
      <c r="L189" t="s">
        <v>23</v>
      </c>
      <c r="M189">
        <f>VLOOKUP($C189,Barnhart_79.pdf!$L$4:$O$392,3)</f>
        <v>249</v>
      </c>
      <c r="N189">
        <f>VLOOKUP($C189,Barnhart_79.pdf!$L$4:$O$392,4)</f>
        <v>1922.67</v>
      </c>
      <c r="O189">
        <v>580</v>
      </c>
      <c r="P189">
        <v>591</v>
      </c>
      <c r="Q189" s="25">
        <f t="shared" si="36"/>
        <v>25.623615080841748</v>
      </c>
      <c r="R189" s="25">
        <f t="shared" si="37"/>
        <v>26.109580194443922</v>
      </c>
      <c r="S189" s="23">
        <f t="shared" si="38"/>
        <v>0.79962599138203894</v>
      </c>
      <c r="T189" s="23">
        <f t="shared" si="39"/>
        <v>0.81479131190825005</v>
      </c>
      <c r="U189" t="s">
        <v>25</v>
      </c>
    </row>
    <row r="190" spans="1:21" x14ac:dyDescent="0.25">
      <c r="A190">
        <v>6</v>
      </c>
      <c r="B190">
        <v>6</v>
      </c>
      <c r="C190">
        <f t="shared" si="35"/>
        <v>606</v>
      </c>
      <c r="D190">
        <v>30</v>
      </c>
      <c r="E190">
        <v>480</v>
      </c>
      <c r="F190">
        <v>0.25</v>
      </c>
      <c r="G190">
        <v>1300</v>
      </c>
      <c r="H190">
        <v>0.1</v>
      </c>
      <c r="I190" t="s">
        <v>21</v>
      </c>
      <c r="J190" t="s">
        <v>22</v>
      </c>
      <c r="K190">
        <v>36.92307692307692</v>
      </c>
      <c r="L190" t="s">
        <v>23</v>
      </c>
      <c r="M190">
        <f>VLOOKUP($C190,Barnhart_79.pdf!$L$4:$O$392,3)</f>
        <v>249</v>
      </c>
      <c r="N190">
        <f>VLOOKUP($C190,Barnhart_79.pdf!$L$4:$O$392,4)</f>
        <v>1922.67</v>
      </c>
      <c r="O190">
        <v>650</v>
      </c>
      <c r="P190">
        <v>800</v>
      </c>
      <c r="Q190" s="25">
        <f t="shared" si="36"/>
        <v>28.716120349219203</v>
      </c>
      <c r="R190" s="25">
        <f t="shared" si="37"/>
        <v>35.342917352885173</v>
      </c>
      <c r="S190" s="23">
        <f t="shared" si="38"/>
        <v>0.89613257654883682</v>
      </c>
      <c r="T190" s="23">
        <f t="shared" si="39"/>
        <v>1.1029324019062607</v>
      </c>
      <c r="U190" t="s">
        <v>25</v>
      </c>
    </row>
    <row r="191" spans="1:21" x14ac:dyDescent="0.25">
      <c r="A191">
        <v>6</v>
      </c>
      <c r="B191">
        <v>7</v>
      </c>
      <c r="C191">
        <f t="shared" si="35"/>
        <v>607</v>
      </c>
      <c r="D191">
        <v>29</v>
      </c>
      <c r="E191">
        <v>560</v>
      </c>
      <c r="F191">
        <v>0.25</v>
      </c>
      <c r="G191">
        <v>1475</v>
      </c>
      <c r="H191">
        <v>0.1</v>
      </c>
      <c r="I191" t="s">
        <v>21</v>
      </c>
      <c r="J191" t="s">
        <v>22</v>
      </c>
      <c r="K191">
        <v>40</v>
      </c>
      <c r="L191" t="s">
        <v>23</v>
      </c>
      <c r="M191">
        <f>VLOOKUP($C191,Barnhart_79.pdf!$L$4:$O$392,3)</f>
        <v>249</v>
      </c>
      <c r="N191">
        <f>VLOOKUP($C191,Barnhart_79.pdf!$L$4:$O$392,4)</f>
        <v>1922.67</v>
      </c>
      <c r="O191">
        <v>667</v>
      </c>
      <c r="P191">
        <v>651</v>
      </c>
      <c r="Q191" s="25">
        <f t="shared" si="36"/>
        <v>29.467157342968012</v>
      </c>
      <c r="R191" s="25">
        <f t="shared" si="37"/>
        <v>28.760298995910308</v>
      </c>
      <c r="S191" s="23">
        <f t="shared" si="38"/>
        <v>0.91956989008934487</v>
      </c>
      <c r="T191" s="23">
        <f t="shared" si="39"/>
        <v>0.89751124205121957</v>
      </c>
      <c r="U191" t="s">
        <v>26</v>
      </c>
    </row>
    <row r="192" spans="1:21" x14ac:dyDescent="0.25">
      <c r="A192">
        <v>6</v>
      </c>
      <c r="B192">
        <v>7</v>
      </c>
      <c r="C192">
        <f t="shared" ref="C192" si="70">A192*100+B192</f>
        <v>607</v>
      </c>
      <c r="D192">
        <v>29</v>
      </c>
      <c r="E192">
        <v>560</v>
      </c>
      <c r="F192">
        <v>0.25</v>
      </c>
      <c r="G192">
        <v>1475</v>
      </c>
      <c r="H192">
        <v>0.1</v>
      </c>
      <c r="I192" t="s">
        <v>21</v>
      </c>
      <c r="J192" t="s">
        <v>22</v>
      </c>
      <c r="K192">
        <v>40</v>
      </c>
      <c r="L192" t="s">
        <v>23</v>
      </c>
      <c r="M192">
        <f>VLOOKUP($C192,Barnhart_79.pdf!$L$4:$O$392,3)</f>
        <v>249</v>
      </c>
      <c r="N192">
        <f>VLOOKUP($C192,Barnhart_79.pdf!$L$4:$O$392,4)</f>
        <v>1922.67</v>
      </c>
      <c r="O192">
        <v>464</v>
      </c>
      <c r="P192">
        <v>642</v>
      </c>
      <c r="Q192" s="25">
        <f t="shared" ref="Q192" si="71">0.9*PI()/4*0.25^2*O192</f>
        <v>20.498892064673399</v>
      </c>
      <c r="R192" s="25">
        <f t="shared" ref="R192" si="72">0.9*PI()/4*0.25^2*P192</f>
        <v>28.362691175690351</v>
      </c>
      <c r="S192" s="23">
        <f t="shared" ref="S192" si="73">Q192*60/$N192</f>
        <v>0.63970079310563122</v>
      </c>
      <c r="T192" s="23">
        <f t="shared" ref="T192" si="74">R192*60/$N192</f>
        <v>0.88510325252977418</v>
      </c>
      <c r="U192" t="s">
        <v>27</v>
      </c>
    </row>
    <row r="193" spans="1:21" x14ac:dyDescent="0.25">
      <c r="A193">
        <v>6</v>
      </c>
      <c r="B193">
        <v>8</v>
      </c>
      <c r="C193">
        <f t="shared" si="35"/>
        <v>608</v>
      </c>
      <c r="D193">
        <v>30</v>
      </c>
      <c r="E193">
        <v>480</v>
      </c>
      <c r="F193">
        <v>0.25</v>
      </c>
      <c r="G193">
        <v>1300</v>
      </c>
      <c r="H193">
        <v>0.1</v>
      </c>
      <c r="I193" t="s">
        <v>21</v>
      </c>
      <c r="J193" t="s">
        <v>22</v>
      </c>
      <c r="K193">
        <v>36.92307692307692</v>
      </c>
      <c r="L193" t="s">
        <v>23</v>
      </c>
      <c r="M193">
        <f>VLOOKUP($C193,Barnhart_79.pdf!$L$4:$O$392,3)</f>
        <v>249</v>
      </c>
      <c r="N193">
        <f>VLOOKUP($C193,Barnhart_79.pdf!$L$4:$O$392,4)</f>
        <v>1922.67</v>
      </c>
      <c r="O193">
        <v>320</v>
      </c>
      <c r="P193">
        <v>580</v>
      </c>
      <c r="Q193" s="25">
        <f t="shared" si="36"/>
        <v>14.137166941154069</v>
      </c>
      <c r="R193" s="25">
        <f t="shared" si="37"/>
        <v>25.623615080841748</v>
      </c>
      <c r="S193" s="23">
        <f t="shared" si="38"/>
        <v>0.44117296076250428</v>
      </c>
      <c r="T193" s="23">
        <f t="shared" si="39"/>
        <v>0.79962599138203894</v>
      </c>
      <c r="U193" t="s">
        <v>25</v>
      </c>
    </row>
    <row r="194" spans="1:21" x14ac:dyDescent="0.25">
      <c r="A194">
        <v>6</v>
      </c>
      <c r="B194">
        <v>9</v>
      </c>
      <c r="C194">
        <f t="shared" si="35"/>
        <v>609</v>
      </c>
      <c r="D194">
        <v>32</v>
      </c>
      <c r="E194">
        <v>560</v>
      </c>
      <c r="F194">
        <v>0.25</v>
      </c>
      <c r="G194">
        <v>1475</v>
      </c>
      <c r="H194">
        <v>0.1</v>
      </c>
      <c r="I194" t="s">
        <v>21</v>
      </c>
      <c r="J194" t="s">
        <v>22</v>
      </c>
      <c r="K194">
        <v>40</v>
      </c>
      <c r="L194" t="s">
        <v>23</v>
      </c>
      <c r="M194">
        <f>VLOOKUP($C194,Barnhart_79.pdf!$L$4:$O$392,3)</f>
        <v>249</v>
      </c>
      <c r="N194">
        <f>VLOOKUP($C194,Barnhart_79.pdf!$L$4:$O$392,4)</f>
        <v>1922.67</v>
      </c>
      <c r="O194">
        <v>555</v>
      </c>
      <c r="P194">
        <v>665</v>
      </c>
      <c r="Q194" s="25">
        <f t="shared" si="36"/>
        <v>24.519148913564088</v>
      </c>
      <c r="R194" s="25">
        <f t="shared" si="37"/>
        <v>29.378800049585799</v>
      </c>
      <c r="S194" s="23">
        <f t="shared" si="38"/>
        <v>0.76515935382246836</v>
      </c>
      <c r="T194" s="23">
        <f t="shared" si="39"/>
        <v>0.91681255908457926</v>
      </c>
      <c r="U194" t="s">
        <v>25</v>
      </c>
    </row>
    <row r="195" spans="1:21" x14ac:dyDescent="0.25">
      <c r="A195">
        <v>6</v>
      </c>
      <c r="B195">
        <v>10</v>
      </c>
      <c r="C195">
        <f t="shared" si="35"/>
        <v>610</v>
      </c>
      <c r="D195">
        <v>31</v>
      </c>
      <c r="E195">
        <v>560</v>
      </c>
      <c r="F195">
        <v>0.25</v>
      </c>
      <c r="G195">
        <v>1475</v>
      </c>
      <c r="H195">
        <v>0.1</v>
      </c>
      <c r="I195" t="s">
        <v>21</v>
      </c>
      <c r="J195" t="s">
        <v>22</v>
      </c>
      <c r="K195">
        <v>40</v>
      </c>
      <c r="L195" t="s">
        <v>23</v>
      </c>
      <c r="M195">
        <f>VLOOKUP($C195,Barnhart_79.pdf!$L$4:$O$392,3)</f>
        <v>249</v>
      </c>
      <c r="N195">
        <f>VLOOKUP($C195,Barnhart_79.pdf!$L$4:$O$392,4)</f>
        <v>1922.67</v>
      </c>
      <c r="O195">
        <v>609</v>
      </c>
      <c r="P195">
        <v>711</v>
      </c>
      <c r="Q195" s="25">
        <f t="shared" si="36"/>
        <v>26.904795834883839</v>
      </c>
      <c r="R195" s="25">
        <f t="shared" si="37"/>
        <v>31.411017797376697</v>
      </c>
      <c r="S195" s="23">
        <f t="shared" si="38"/>
        <v>0.83960729095114106</v>
      </c>
      <c r="T195" s="23">
        <f t="shared" si="39"/>
        <v>0.9802311721941892</v>
      </c>
      <c r="U195" t="s">
        <v>25</v>
      </c>
    </row>
    <row r="196" spans="1:21" x14ac:dyDescent="0.25">
      <c r="A196">
        <v>6</v>
      </c>
      <c r="B196">
        <v>11</v>
      </c>
      <c r="C196">
        <f t="shared" si="35"/>
        <v>611</v>
      </c>
      <c r="D196">
        <v>32</v>
      </c>
      <c r="E196">
        <v>560</v>
      </c>
      <c r="F196">
        <v>0.25</v>
      </c>
      <c r="G196">
        <v>1475</v>
      </c>
      <c r="H196">
        <v>0.1</v>
      </c>
      <c r="I196" t="s">
        <v>21</v>
      </c>
      <c r="J196" t="s">
        <v>22</v>
      </c>
      <c r="K196">
        <v>40</v>
      </c>
      <c r="L196" t="s">
        <v>23</v>
      </c>
      <c r="M196">
        <f>VLOOKUP($C196,Barnhart_79.pdf!$L$4:$O$392,3)</f>
        <v>249</v>
      </c>
      <c r="N196">
        <f>VLOOKUP($C196,Barnhart_79.pdf!$L$4:$O$392,4)</f>
        <v>1922.67</v>
      </c>
      <c r="O196">
        <v>560</v>
      </c>
      <c r="P196">
        <v>571</v>
      </c>
      <c r="Q196" s="25">
        <f t="shared" si="36"/>
        <v>24.740042147019622</v>
      </c>
      <c r="R196" s="25">
        <f t="shared" si="37"/>
        <v>25.226007260621792</v>
      </c>
      <c r="S196" s="23">
        <f t="shared" si="38"/>
        <v>0.77205268133438254</v>
      </c>
      <c r="T196" s="23">
        <f t="shared" si="39"/>
        <v>0.78721800186059365</v>
      </c>
      <c r="U196" t="s">
        <v>25</v>
      </c>
    </row>
    <row r="197" spans="1:21" x14ac:dyDescent="0.25">
      <c r="A197">
        <v>6</v>
      </c>
      <c r="B197">
        <v>12</v>
      </c>
      <c r="C197">
        <f t="shared" si="35"/>
        <v>612</v>
      </c>
      <c r="D197">
        <v>31</v>
      </c>
      <c r="E197">
        <v>560</v>
      </c>
      <c r="F197">
        <v>0.25</v>
      </c>
      <c r="G197">
        <v>1475</v>
      </c>
      <c r="H197">
        <v>0.1</v>
      </c>
      <c r="I197" t="s">
        <v>21</v>
      </c>
      <c r="J197" t="s">
        <v>22</v>
      </c>
      <c r="K197">
        <v>40</v>
      </c>
      <c r="L197" t="s">
        <v>23</v>
      </c>
      <c r="M197">
        <f>VLOOKUP($C197,Barnhart_79.pdf!$L$4:$O$392,3)</f>
        <v>249</v>
      </c>
      <c r="N197">
        <f>VLOOKUP($C197,Barnhart_79.pdf!$L$4:$O$392,4)</f>
        <v>1922.67</v>
      </c>
      <c r="O197">
        <v>422</v>
      </c>
      <c r="P197">
        <v>444</v>
      </c>
      <c r="Q197" s="25">
        <f t="shared" si="36"/>
        <v>18.64338890364693</v>
      </c>
      <c r="R197" s="25">
        <f t="shared" si="37"/>
        <v>19.615319130851272</v>
      </c>
      <c r="S197" s="23">
        <f t="shared" si="38"/>
        <v>0.58179684200555248</v>
      </c>
      <c r="T197" s="23">
        <f t="shared" si="39"/>
        <v>0.61212748305797471</v>
      </c>
      <c r="U197" t="s">
        <v>25</v>
      </c>
    </row>
    <row r="198" spans="1:21" x14ac:dyDescent="0.25">
      <c r="A198">
        <v>6</v>
      </c>
      <c r="B198">
        <v>13</v>
      </c>
      <c r="C198">
        <f t="shared" si="35"/>
        <v>613</v>
      </c>
      <c r="D198">
        <v>33</v>
      </c>
      <c r="E198">
        <v>560</v>
      </c>
      <c r="F198">
        <v>0.25</v>
      </c>
      <c r="G198">
        <v>1475</v>
      </c>
      <c r="H198">
        <v>0.1</v>
      </c>
      <c r="I198" t="s">
        <v>21</v>
      </c>
      <c r="J198" t="s">
        <v>22</v>
      </c>
      <c r="K198">
        <v>40</v>
      </c>
      <c r="L198" t="s">
        <v>23</v>
      </c>
      <c r="M198">
        <f>VLOOKUP($C198,Barnhart_79.pdf!$L$4:$O$392,3)</f>
        <v>249</v>
      </c>
      <c r="N198">
        <f>VLOOKUP($C198,Barnhart_79.pdf!$L$4:$O$392,4)</f>
        <v>1922.67</v>
      </c>
      <c r="O198">
        <v>365</v>
      </c>
      <c r="P198">
        <v>383</v>
      </c>
      <c r="Q198" s="25">
        <f t="shared" si="36"/>
        <v>16.125206042253861</v>
      </c>
      <c r="R198" s="25">
        <f t="shared" si="37"/>
        <v>16.920421682693778</v>
      </c>
      <c r="S198" s="23">
        <f t="shared" si="38"/>
        <v>0.50321290836973143</v>
      </c>
      <c r="T198" s="23">
        <f t="shared" si="39"/>
        <v>0.52802888741262233</v>
      </c>
      <c r="U198" t="s">
        <v>25</v>
      </c>
    </row>
    <row r="199" spans="1:21" x14ac:dyDescent="0.25">
      <c r="A199">
        <v>6</v>
      </c>
      <c r="B199">
        <v>14</v>
      </c>
      <c r="C199">
        <f t="shared" si="35"/>
        <v>614</v>
      </c>
      <c r="D199">
        <v>34</v>
      </c>
      <c r="E199">
        <v>560</v>
      </c>
      <c r="F199">
        <v>0.25</v>
      </c>
      <c r="G199">
        <v>1475</v>
      </c>
      <c r="H199">
        <v>0.1</v>
      </c>
      <c r="I199" t="s">
        <v>21</v>
      </c>
      <c r="J199" t="s">
        <v>22</v>
      </c>
      <c r="K199">
        <v>40</v>
      </c>
      <c r="L199" t="s">
        <v>23</v>
      </c>
      <c r="M199">
        <f>VLOOKUP($C199,Barnhart_79.pdf!$L$4:$O$392,3)</f>
        <v>249</v>
      </c>
      <c r="N199">
        <f>VLOOKUP($C199,Barnhart_79.pdf!$L$4:$O$392,4)</f>
        <v>1922.67</v>
      </c>
      <c r="O199">
        <v>545</v>
      </c>
      <c r="P199">
        <v>660</v>
      </c>
      <c r="Q199" s="25">
        <f t="shared" si="36"/>
        <v>24.077362446653023</v>
      </c>
      <c r="R199" s="25">
        <f t="shared" si="37"/>
        <v>29.157906816130268</v>
      </c>
      <c r="S199" s="23">
        <f t="shared" si="38"/>
        <v>0.7513726987986401</v>
      </c>
      <c r="T199" s="23">
        <f t="shared" si="39"/>
        <v>0.90991923157266508</v>
      </c>
      <c r="U199" t="s">
        <v>25</v>
      </c>
    </row>
    <row r="200" spans="1:21" x14ac:dyDescent="0.25">
      <c r="A200">
        <v>6</v>
      </c>
      <c r="B200">
        <v>15</v>
      </c>
      <c r="C200">
        <f t="shared" si="35"/>
        <v>615</v>
      </c>
      <c r="D200">
        <v>33</v>
      </c>
      <c r="E200">
        <v>560</v>
      </c>
      <c r="F200">
        <v>0.25</v>
      </c>
      <c r="G200">
        <v>1475</v>
      </c>
      <c r="H200">
        <v>0.1</v>
      </c>
      <c r="I200" t="s">
        <v>21</v>
      </c>
      <c r="J200" t="s">
        <v>22</v>
      </c>
      <c r="K200">
        <v>40</v>
      </c>
      <c r="L200" t="s">
        <v>23</v>
      </c>
      <c r="M200">
        <f>VLOOKUP($C200,Barnhart_79.pdf!$L$4:$O$392,3)</f>
        <v>249</v>
      </c>
      <c r="N200">
        <f>VLOOKUP($C200,Barnhart_79.pdf!$L$4:$O$392,4)</f>
        <v>1922.67</v>
      </c>
      <c r="O200">
        <v>504</v>
      </c>
      <c r="P200">
        <v>520</v>
      </c>
      <c r="Q200" s="25">
        <f t="shared" si="36"/>
        <v>22.266037932317658</v>
      </c>
      <c r="R200" s="25">
        <f t="shared" si="37"/>
        <v>22.972896279375362</v>
      </c>
      <c r="S200" s="23">
        <f t="shared" si="38"/>
        <v>0.69484741320094423</v>
      </c>
      <c r="T200" s="23">
        <f t="shared" si="39"/>
        <v>0.71690606123906941</v>
      </c>
      <c r="U200" t="s">
        <v>25</v>
      </c>
    </row>
    <row r="201" spans="1:21" x14ac:dyDescent="0.25">
      <c r="A201">
        <v>6</v>
      </c>
      <c r="B201">
        <v>16</v>
      </c>
      <c r="C201">
        <f t="shared" si="35"/>
        <v>616</v>
      </c>
      <c r="D201">
        <v>34</v>
      </c>
      <c r="E201">
        <v>560</v>
      </c>
      <c r="F201">
        <v>0.25</v>
      </c>
      <c r="G201">
        <v>1475</v>
      </c>
      <c r="H201">
        <v>0.1</v>
      </c>
      <c r="I201" t="s">
        <v>21</v>
      </c>
      <c r="J201" t="s">
        <v>22</v>
      </c>
      <c r="K201">
        <v>40</v>
      </c>
      <c r="L201" t="s">
        <v>23</v>
      </c>
      <c r="M201">
        <f>VLOOKUP($C201,Barnhart_79.pdf!$L$4:$O$392,3)</f>
        <v>299</v>
      </c>
      <c r="N201">
        <f>VLOOKUP($C201,Barnhart_79.pdf!$L$4:$O$392,4)</f>
        <v>2314.1699999999996</v>
      </c>
      <c r="O201">
        <v>402</v>
      </c>
      <c r="P201">
        <v>622</v>
      </c>
      <c r="Q201" s="25">
        <f t="shared" si="36"/>
        <v>17.7598159698248</v>
      </c>
      <c r="R201" s="25">
        <f t="shared" si="37"/>
        <v>27.479118241868221</v>
      </c>
      <c r="S201" s="23">
        <f t="shared" si="38"/>
        <v>0.4604626964265755</v>
      </c>
      <c r="T201" s="23">
        <f t="shared" si="39"/>
        <v>0.71245720690878089</v>
      </c>
      <c r="U201" t="s">
        <v>25</v>
      </c>
    </row>
    <row r="202" spans="1:21" x14ac:dyDescent="0.25">
      <c r="A202">
        <v>6</v>
      </c>
      <c r="B202">
        <v>17</v>
      </c>
      <c r="C202">
        <f t="shared" si="35"/>
        <v>617</v>
      </c>
      <c r="D202">
        <v>37</v>
      </c>
      <c r="E202">
        <v>560</v>
      </c>
      <c r="F202">
        <v>0.25</v>
      </c>
      <c r="G202">
        <v>1475</v>
      </c>
      <c r="H202">
        <v>0.1</v>
      </c>
      <c r="I202" t="s">
        <v>21</v>
      </c>
      <c r="J202" t="s">
        <v>22</v>
      </c>
      <c r="K202">
        <v>40</v>
      </c>
      <c r="L202" t="s">
        <v>23</v>
      </c>
      <c r="M202">
        <f>VLOOKUP($C202,Barnhart_79.pdf!$L$4:$O$392,3)</f>
        <v>249</v>
      </c>
      <c r="N202">
        <f>VLOOKUP($C202,Barnhart_79.pdf!$L$4:$O$392,4)</f>
        <v>1922.67</v>
      </c>
      <c r="O202">
        <v>344</v>
      </c>
      <c r="P202">
        <v>479</v>
      </c>
      <c r="Q202" s="25">
        <f t="shared" si="36"/>
        <v>15.197454461740625</v>
      </c>
      <c r="R202" s="25">
        <f t="shared" si="37"/>
        <v>21.161571765039998</v>
      </c>
      <c r="S202" s="23">
        <f t="shared" si="38"/>
        <v>0.47426093281969212</v>
      </c>
      <c r="T202" s="23">
        <f t="shared" si="39"/>
        <v>0.66038077564137365</v>
      </c>
      <c r="U202" t="s">
        <v>25</v>
      </c>
    </row>
    <row r="203" spans="1:21" x14ac:dyDescent="0.25">
      <c r="A203">
        <v>6</v>
      </c>
      <c r="B203">
        <v>19</v>
      </c>
      <c r="C203">
        <f t="shared" si="35"/>
        <v>619</v>
      </c>
      <c r="D203">
        <v>37</v>
      </c>
      <c r="E203">
        <v>560</v>
      </c>
      <c r="F203">
        <v>0.25</v>
      </c>
      <c r="G203">
        <v>1475</v>
      </c>
      <c r="H203">
        <v>0.1</v>
      </c>
      <c r="I203" t="s">
        <v>21</v>
      </c>
      <c r="J203" t="s">
        <v>22</v>
      </c>
      <c r="K203">
        <v>40</v>
      </c>
      <c r="L203" t="s">
        <v>23</v>
      </c>
      <c r="M203">
        <f>VLOOKUP($C203,Barnhart_79.pdf!$L$4:$O$392,3)</f>
        <v>346</v>
      </c>
      <c r="N203">
        <f>VLOOKUP($C203,Barnhart_79.pdf!$L$4:$O$392,4)</f>
        <v>2685.1800000000003</v>
      </c>
      <c r="O203">
        <v>508</v>
      </c>
      <c r="P203">
        <v>762</v>
      </c>
      <c r="Q203" s="25">
        <f t="shared" si="36"/>
        <v>22.442752519082084</v>
      </c>
      <c r="R203" s="25">
        <f t="shared" si="37"/>
        <v>33.66412877862313</v>
      </c>
      <c r="S203" s="23">
        <f t="shared" si="38"/>
        <v>0.50148040397475213</v>
      </c>
      <c r="T203" s="23">
        <f t="shared" si="39"/>
        <v>0.75222060596212825</v>
      </c>
      <c r="U203" t="s">
        <v>25</v>
      </c>
    </row>
    <row r="204" spans="1:21" x14ac:dyDescent="0.25">
      <c r="A204">
        <v>6</v>
      </c>
      <c r="B204">
        <v>21</v>
      </c>
      <c r="C204">
        <f t="shared" si="35"/>
        <v>621</v>
      </c>
      <c r="D204">
        <v>38</v>
      </c>
      <c r="E204">
        <v>240</v>
      </c>
      <c r="F204">
        <v>0.5</v>
      </c>
      <c r="G204">
        <v>1000</v>
      </c>
      <c r="H204" t="s">
        <v>28</v>
      </c>
      <c r="I204" t="s">
        <v>29</v>
      </c>
      <c r="J204" t="s">
        <v>30</v>
      </c>
      <c r="K204">
        <v>20</v>
      </c>
      <c r="L204" t="s">
        <v>23</v>
      </c>
      <c r="M204">
        <f>VLOOKUP($C204,Barnhart_79.pdf!$L$4:$O$392,3)</f>
        <v>301</v>
      </c>
      <c r="N204">
        <f>VLOOKUP($C204,Barnhart_79.pdf!$L$4:$O$392,4)</f>
        <v>2329.83</v>
      </c>
      <c r="O204">
        <v>239</v>
      </c>
      <c r="P204">
        <v>392</v>
      </c>
      <c r="Q204" s="25">
        <f t="shared" si="36"/>
        <v>10.558696559174445</v>
      </c>
      <c r="R204" s="25">
        <f t="shared" si="37"/>
        <v>17.318029502913735</v>
      </c>
      <c r="S204" s="23">
        <f t="shared" si="38"/>
        <v>0.27191760495420986</v>
      </c>
      <c r="T204" s="23">
        <f t="shared" si="39"/>
        <v>0.44599038134749058</v>
      </c>
      <c r="U204" t="s">
        <v>25</v>
      </c>
    </row>
    <row r="205" spans="1:21" x14ac:dyDescent="0.25">
      <c r="A205">
        <v>6</v>
      </c>
      <c r="B205">
        <v>23</v>
      </c>
      <c r="C205">
        <f t="shared" si="35"/>
        <v>623</v>
      </c>
      <c r="D205">
        <v>38</v>
      </c>
      <c r="E205">
        <v>240</v>
      </c>
      <c r="F205">
        <v>0.5</v>
      </c>
      <c r="G205">
        <v>1000</v>
      </c>
      <c r="H205" t="s">
        <v>28</v>
      </c>
      <c r="I205" t="s">
        <v>29</v>
      </c>
      <c r="J205" t="s">
        <v>30</v>
      </c>
      <c r="K205">
        <v>20</v>
      </c>
      <c r="L205" t="s">
        <v>23</v>
      </c>
      <c r="M205">
        <f>VLOOKUP($C205,Barnhart_79.pdf!$L$4:$O$392,3)</f>
        <v>342</v>
      </c>
      <c r="N205">
        <f>VLOOKUP($C205,Barnhart_79.pdf!$L$4:$O$392,4)</f>
        <v>2650.8599999999997</v>
      </c>
      <c r="O205">
        <v>369</v>
      </c>
      <c r="P205">
        <v>468</v>
      </c>
      <c r="Q205" s="25">
        <f t="shared" si="36"/>
        <v>16.301920629018287</v>
      </c>
      <c r="R205" s="25">
        <f t="shared" si="37"/>
        <v>20.675606651437825</v>
      </c>
      <c r="S205" s="23">
        <f t="shared" si="38"/>
        <v>0.36898034514878086</v>
      </c>
      <c r="T205" s="23">
        <f t="shared" si="39"/>
        <v>0.46797507189601473</v>
      </c>
      <c r="U205" t="s">
        <v>25</v>
      </c>
    </row>
    <row r="206" spans="1:21" x14ac:dyDescent="0.25">
      <c r="A206">
        <v>6</v>
      </c>
      <c r="B206">
        <v>25</v>
      </c>
      <c r="C206">
        <f t="shared" ref="C206:C275" si="75">A206*100+B206</f>
        <v>625</v>
      </c>
      <c r="D206">
        <v>39</v>
      </c>
      <c r="E206">
        <v>480</v>
      </c>
      <c r="F206">
        <v>0.5</v>
      </c>
      <c r="G206">
        <v>1080</v>
      </c>
      <c r="H206" t="s">
        <v>28</v>
      </c>
      <c r="I206" t="s">
        <v>31</v>
      </c>
      <c r="J206" t="s">
        <v>30</v>
      </c>
      <c r="K206">
        <v>80</v>
      </c>
      <c r="L206" t="s">
        <v>23</v>
      </c>
      <c r="M206">
        <f>VLOOKUP($C206,Barnhart_79.pdf!$L$4:$O$392,3)</f>
        <v>158</v>
      </c>
      <c r="N206">
        <f>VLOOKUP($C206,Barnhart_79.pdf!$L$4:$O$392,4)</f>
        <v>1210.1400000000001</v>
      </c>
      <c r="O206">
        <v>685</v>
      </c>
      <c r="P206">
        <v>677</v>
      </c>
      <c r="Q206" s="25">
        <f t="shared" si="36"/>
        <v>30.262372983407928</v>
      </c>
      <c r="R206" s="25">
        <f t="shared" si="37"/>
        <v>29.908943809879077</v>
      </c>
      <c r="S206" s="23">
        <f t="shared" si="38"/>
        <v>1.5004399317471331</v>
      </c>
      <c r="T206" s="23">
        <f t="shared" si="39"/>
        <v>1.482916545682933</v>
      </c>
      <c r="U206" t="s">
        <v>26</v>
      </c>
    </row>
    <row r="207" spans="1:21" x14ac:dyDescent="0.25">
      <c r="A207">
        <v>6</v>
      </c>
      <c r="B207">
        <v>25</v>
      </c>
      <c r="C207">
        <f t="shared" ref="C207" si="76">A207*100+B207</f>
        <v>625</v>
      </c>
      <c r="D207">
        <v>39</v>
      </c>
      <c r="E207">
        <v>480</v>
      </c>
      <c r="F207">
        <v>0.5</v>
      </c>
      <c r="G207">
        <v>1080</v>
      </c>
      <c r="H207" t="s">
        <v>28</v>
      </c>
      <c r="I207" t="s">
        <v>31</v>
      </c>
      <c r="J207" t="s">
        <v>30</v>
      </c>
      <c r="K207">
        <v>80</v>
      </c>
      <c r="L207" t="s">
        <v>23</v>
      </c>
      <c r="M207">
        <f>VLOOKUP($C207,Barnhart_79.pdf!$L$4:$O$392,3)</f>
        <v>158</v>
      </c>
      <c r="N207">
        <f>VLOOKUP($C207,Barnhart_79.pdf!$L$4:$O$392,4)</f>
        <v>1210.1400000000001</v>
      </c>
      <c r="O207">
        <v>536</v>
      </c>
      <c r="P207">
        <v>665</v>
      </c>
      <c r="Q207" s="25">
        <f t="shared" ref="Q207" si="77">0.9*PI()/4*0.25^2*O207</f>
        <v>23.679754626433066</v>
      </c>
      <c r="R207" s="25">
        <f t="shared" ref="R207" si="78">0.9*PI()/4*0.25^2*P207</f>
        <v>29.378800049585799</v>
      </c>
      <c r="S207" s="23">
        <f t="shared" ref="S207" si="79">Q207*60/$N207</f>
        <v>1.1740668663014064</v>
      </c>
      <c r="T207" s="23">
        <f t="shared" ref="T207" si="80">R207*60/$N207</f>
        <v>1.4566314665866329</v>
      </c>
      <c r="U207" t="s">
        <v>27</v>
      </c>
    </row>
    <row r="208" spans="1:21" x14ac:dyDescent="0.25">
      <c r="A208">
        <v>6</v>
      </c>
      <c r="B208">
        <v>27</v>
      </c>
      <c r="C208">
        <f t="shared" si="75"/>
        <v>627</v>
      </c>
      <c r="D208">
        <v>40</v>
      </c>
      <c r="E208">
        <v>480</v>
      </c>
      <c r="F208">
        <v>0.25</v>
      </c>
      <c r="G208">
        <v>1300</v>
      </c>
      <c r="H208">
        <v>0.1</v>
      </c>
      <c r="I208" t="s">
        <v>21</v>
      </c>
      <c r="J208" t="s">
        <v>22</v>
      </c>
      <c r="K208">
        <v>40</v>
      </c>
      <c r="L208" t="s">
        <v>23</v>
      </c>
      <c r="M208">
        <f>VLOOKUP($C208,Barnhart_79.pdf!$L$4:$O$392,3)</f>
        <v>499</v>
      </c>
      <c r="N208">
        <f>VLOOKUP($C208,Barnhart_79.pdf!$L$4:$O$392,4)</f>
        <v>3885.17</v>
      </c>
      <c r="O208">
        <v>708</v>
      </c>
      <c r="P208">
        <v>744</v>
      </c>
      <c r="Q208" s="25">
        <f t="shared" ref="Q208:Q275" si="81">0.9*PI()/4*0.25^2*O208</f>
        <v>31.278481857303376</v>
      </c>
      <c r="R208" s="25">
        <f t="shared" ref="R208:R275" si="82">0.9*PI()/4*0.25^2*P208</f>
        <v>32.86891313818321</v>
      </c>
      <c r="S208" s="23">
        <f t="shared" ref="S208:S275" si="83">Q208*60/$N208</f>
        <v>0.48304421979944312</v>
      </c>
      <c r="T208" s="23">
        <f t="shared" ref="T208:T275" si="84">R208*60/$N208</f>
        <v>0.50760579029771991</v>
      </c>
      <c r="U208" t="s">
        <v>25</v>
      </c>
    </row>
    <row r="209" spans="1:21" x14ac:dyDescent="0.25">
      <c r="A209">
        <v>6</v>
      </c>
      <c r="B209">
        <v>29</v>
      </c>
      <c r="C209">
        <f t="shared" si="75"/>
        <v>629</v>
      </c>
      <c r="D209">
        <v>40</v>
      </c>
      <c r="E209">
        <v>480</v>
      </c>
      <c r="F209">
        <v>0.25</v>
      </c>
      <c r="G209">
        <v>1300</v>
      </c>
      <c r="H209">
        <v>0.1</v>
      </c>
      <c r="I209" t="s">
        <v>21</v>
      </c>
      <c r="J209" t="s">
        <v>22</v>
      </c>
      <c r="K209">
        <v>40</v>
      </c>
      <c r="L209" t="s">
        <v>23</v>
      </c>
      <c r="M209">
        <f>VLOOKUP($C209,Barnhart_79.pdf!$L$4:$O$392,3)</f>
        <v>299</v>
      </c>
      <c r="N209">
        <f>VLOOKUP($C209,Barnhart_79.pdf!$L$4:$O$392,4)</f>
        <v>2319.17</v>
      </c>
      <c r="O209">
        <v>562</v>
      </c>
      <c r="P209">
        <v>627</v>
      </c>
      <c r="Q209" s="25">
        <f t="shared" si="81"/>
        <v>24.828399440401835</v>
      </c>
      <c r="R209" s="25">
        <f t="shared" si="82"/>
        <v>27.700011475323755</v>
      </c>
      <c r="S209" s="23">
        <f t="shared" si="83"/>
        <v>0.64234358258519653</v>
      </c>
      <c r="T209" s="23">
        <f t="shared" si="84"/>
        <v>0.71663598982369781</v>
      </c>
      <c r="U209" t="s">
        <v>25</v>
      </c>
    </row>
    <row r="210" spans="1:21" x14ac:dyDescent="0.25">
      <c r="A210">
        <v>6</v>
      </c>
      <c r="B210">
        <v>30</v>
      </c>
      <c r="C210">
        <f t="shared" si="75"/>
        <v>630</v>
      </c>
      <c r="D210">
        <v>41</v>
      </c>
      <c r="E210">
        <v>240</v>
      </c>
      <c r="F210">
        <v>0.25</v>
      </c>
      <c r="G210">
        <v>975</v>
      </c>
      <c r="H210">
        <v>3.3333333333333333E-2</v>
      </c>
      <c r="I210" t="s">
        <v>21</v>
      </c>
      <c r="J210" t="s">
        <v>22</v>
      </c>
      <c r="K210">
        <v>40</v>
      </c>
      <c r="L210" t="s">
        <v>32</v>
      </c>
      <c r="M210">
        <f>VLOOKUP($C210,Barnhart_79.pdf!$L$4:$O$392,3)</f>
        <v>179</v>
      </c>
      <c r="N210">
        <f>VLOOKUP($C210,Barnhart_79.pdf!$L$4:$O$392,4)</f>
        <v>1366.5700000000002</v>
      </c>
      <c r="O210">
        <v>526</v>
      </c>
      <c r="P210">
        <v>570</v>
      </c>
      <c r="Q210" s="25">
        <f t="shared" si="81"/>
        <v>23.237968159522001</v>
      </c>
      <c r="R210" s="25">
        <f t="shared" si="82"/>
        <v>25.181828613930687</v>
      </c>
      <c r="S210" s="23">
        <f t="shared" si="83"/>
        <v>1.0202756460125131</v>
      </c>
      <c r="T210" s="23">
        <f t="shared" si="84"/>
        <v>1.1056218977702137</v>
      </c>
    </row>
    <row r="211" spans="1:21" x14ac:dyDescent="0.25">
      <c r="A211">
        <v>6</v>
      </c>
      <c r="B211">
        <v>31</v>
      </c>
      <c r="C211">
        <f t="shared" si="75"/>
        <v>631</v>
      </c>
      <c r="D211">
        <v>43</v>
      </c>
      <c r="E211">
        <v>480</v>
      </c>
      <c r="F211">
        <v>0.25</v>
      </c>
      <c r="G211">
        <v>1300</v>
      </c>
      <c r="H211">
        <v>0.1</v>
      </c>
      <c r="I211" t="s">
        <v>21</v>
      </c>
      <c r="J211" t="s">
        <v>22</v>
      </c>
      <c r="K211">
        <v>40</v>
      </c>
      <c r="L211" t="s">
        <v>32</v>
      </c>
      <c r="M211">
        <f>VLOOKUP($C211,Barnhart_79.pdf!$L$4:$O$392,3)</f>
        <v>253</v>
      </c>
      <c r="N211">
        <f>VLOOKUP($C211,Barnhart_79.pdf!$L$4:$O$392,4)</f>
        <v>1953.99</v>
      </c>
      <c r="O211">
        <v>386</v>
      </c>
      <c r="P211">
        <v>501</v>
      </c>
      <c r="Q211" s="25">
        <f t="shared" si="81"/>
        <v>17.052957622767096</v>
      </c>
      <c r="R211" s="25">
        <f t="shared" si="82"/>
        <v>22.133501992244341</v>
      </c>
      <c r="S211" s="23">
        <f t="shared" si="83"/>
        <v>0.52363495072442834</v>
      </c>
      <c r="T211" s="23">
        <f t="shared" si="84"/>
        <v>0.67964018215787203</v>
      </c>
      <c r="U211" t="s">
        <v>25</v>
      </c>
    </row>
    <row r="212" spans="1:21" x14ac:dyDescent="0.25">
      <c r="A212">
        <v>6</v>
      </c>
      <c r="B212">
        <v>32</v>
      </c>
      <c r="C212">
        <f t="shared" si="75"/>
        <v>632</v>
      </c>
      <c r="D212">
        <v>42</v>
      </c>
      <c r="E212">
        <v>480</v>
      </c>
      <c r="F212">
        <v>0.25</v>
      </c>
      <c r="G212">
        <v>1300</v>
      </c>
      <c r="H212">
        <v>0.1</v>
      </c>
      <c r="I212" t="s">
        <v>21</v>
      </c>
      <c r="J212" t="s">
        <v>22</v>
      </c>
      <c r="K212">
        <v>40</v>
      </c>
      <c r="L212" t="s">
        <v>32</v>
      </c>
      <c r="M212">
        <f>VLOOKUP($C212,Barnhart_79.pdf!$L$4:$O$392,3)</f>
        <v>249</v>
      </c>
      <c r="N212">
        <f>VLOOKUP($C212,Barnhart_79.pdf!$L$4:$O$392,4)</f>
        <v>1922.67</v>
      </c>
      <c r="O212">
        <v>532</v>
      </c>
      <c r="P212">
        <v>622</v>
      </c>
      <c r="Q212" s="25">
        <f t="shared" si="81"/>
        <v>23.50304003966864</v>
      </c>
      <c r="R212" s="25">
        <f t="shared" si="82"/>
        <v>27.479118241868221</v>
      </c>
      <c r="S212" s="23">
        <f t="shared" si="83"/>
        <v>0.73345004726766339</v>
      </c>
      <c r="T212" s="23">
        <f t="shared" si="84"/>
        <v>0.85752994248211767</v>
      </c>
      <c r="U212" t="s">
        <v>25</v>
      </c>
    </row>
    <row r="213" spans="1:21" x14ac:dyDescent="0.25">
      <c r="A213">
        <v>6</v>
      </c>
      <c r="B213">
        <v>33</v>
      </c>
      <c r="C213">
        <f t="shared" si="75"/>
        <v>633</v>
      </c>
      <c r="D213">
        <v>43</v>
      </c>
      <c r="E213">
        <v>480</v>
      </c>
      <c r="F213">
        <v>0.25</v>
      </c>
      <c r="G213">
        <v>1300</v>
      </c>
      <c r="H213">
        <v>0.1</v>
      </c>
      <c r="I213" t="s">
        <v>21</v>
      </c>
      <c r="J213" t="s">
        <v>22</v>
      </c>
      <c r="K213">
        <v>40</v>
      </c>
      <c r="L213" t="s">
        <v>32</v>
      </c>
      <c r="M213">
        <f>VLOOKUP($C213,Barnhart_79.pdf!$L$4:$O$392,3)</f>
        <v>249</v>
      </c>
      <c r="N213">
        <f>VLOOKUP($C213,Barnhart_79.pdf!$L$4:$O$392,4)</f>
        <v>1922.67</v>
      </c>
      <c r="O213">
        <v>538</v>
      </c>
      <c r="P213">
        <v>613</v>
      </c>
      <c r="Q213" s="25">
        <f t="shared" si="81"/>
        <v>23.768111919815279</v>
      </c>
      <c r="R213" s="25">
        <f t="shared" si="82"/>
        <v>27.081510421648264</v>
      </c>
      <c r="S213" s="23">
        <f t="shared" si="83"/>
        <v>0.74172204028196032</v>
      </c>
      <c r="T213" s="23">
        <f t="shared" si="84"/>
        <v>0.84512195296067227</v>
      </c>
      <c r="U213" t="s">
        <v>25</v>
      </c>
    </row>
    <row r="214" spans="1:21" x14ac:dyDescent="0.25">
      <c r="A214">
        <v>6</v>
      </c>
      <c r="B214">
        <v>34</v>
      </c>
      <c r="C214">
        <f t="shared" si="75"/>
        <v>634</v>
      </c>
      <c r="D214">
        <v>42</v>
      </c>
      <c r="E214">
        <v>480</v>
      </c>
      <c r="F214">
        <v>0.25</v>
      </c>
      <c r="G214">
        <v>1300</v>
      </c>
      <c r="H214">
        <v>0.1</v>
      </c>
      <c r="I214" t="s">
        <v>21</v>
      </c>
      <c r="J214" t="s">
        <v>22</v>
      </c>
      <c r="K214">
        <v>40</v>
      </c>
      <c r="L214" t="s">
        <v>32</v>
      </c>
      <c r="M214">
        <f>VLOOKUP($C214,Barnhart_79.pdf!$L$4:$O$392,3)</f>
        <v>249</v>
      </c>
      <c r="N214">
        <f>VLOOKUP($C214,Barnhart_79.pdf!$L$4:$O$392,4)</f>
        <v>1922.67</v>
      </c>
      <c r="O214">
        <v>570</v>
      </c>
      <c r="P214">
        <v>855</v>
      </c>
      <c r="Q214" s="25">
        <f t="shared" si="81"/>
        <v>25.181828613930687</v>
      </c>
      <c r="R214" s="25">
        <f t="shared" si="82"/>
        <v>37.772742920896029</v>
      </c>
      <c r="S214" s="23">
        <f t="shared" si="83"/>
        <v>0.78583933635821079</v>
      </c>
      <c r="T214" s="23">
        <f t="shared" si="84"/>
        <v>1.1787590045373162</v>
      </c>
      <c r="U214" t="s">
        <v>25</v>
      </c>
    </row>
    <row r="215" spans="1:21" x14ac:dyDescent="0.25">
      <c r="A215">
        <v>6</v>
      </c>
      <c r="B215">
        <v>35</v>
      </c>
      <c r="C215">
        <f t="shared" si="75"/>
        <v>635</v>
      </c>
      <c r="D215">
        <v>44</v>
      </c>
      <c r="E215">
        <v>480</v>
      </c>
      <c r="F215">
        <v>0.25</v>
      </c>
      <c r="G215">
        <v>1300</v>
      </c>
      <c r="H215">
        <v>0.1</v>
      </c>
      <c r="I215" t="s">
        <v>21</v>
      </c>
      <c r="J215" t="s">
        <v>22</v>
      </c>
      <c r="K215">
        <v>40</v>
      </c>
      <c r="L215" t="s">
        <v>32</v>
      </c>
      <c r="M215">
        <f>VLOOKUP($C215,Barnhart_79.pdf!$L$4:$O$392,3)</f>
        <v>249</v>
      </c>
      <c r="N215">
        <f>VLOOKUP($C215,Barnhart_79.pdf!$L$4:$O$392,4)</f>
        <v>1922.67</v>
      </c>
      <c r="O215">
        <v>510</v>
      </c>
      <c r="P215">
        <v>573</v>
      </c>
      <c r="Q215" s="25">
        <f t="shared" si="81"/>
        <v>22.531109812464297</v>
      </c>
      <c r="R215" s="25">
        <f t="shared" si="82"/>
        <v>25.314364554004005</v>
      </c>
      <c r="S215" s="23">
        <f t="shared" si="83"/>
        <v>0.70311940621524116</v>
      </c>
      <c r="T215" s="23">
        <f t="shared" si="84"/>
        <v>0.78997533286535926</v>
      </c>
      <c r="U215" t="s">
        <v>25</v>
      </c>
    </row>
    <row r="216" spans="1:21" x14ac:dyDescent="0.25">
      <c r="A216">
        <v>6</v>
      </c>
      <c r="B216">
        <v>36</v>
      </c>
      <c r="C216">
        <f t="shared" si="75"/>
        <v>636</v>
      </c>
      <c r="D216">
        <v>45</v>
      </c>
      <c r="E216">
        <v>480</v>
      </c>
      <c r="F216">
        <v>0.25</v>
      </c>
      <c r="G216">
        <v>1300</v>
      </c>
      <c r="H216">
        <v>0.1</v>
      </c>
      <c r="I216" t="s">
        <v>21</v>
      </c>
      <c r="J216" t="s">
        <v>22</v>
      </c>
      <c r="K216">
        <v>40</v>
      </c>
      <c r="L216" t="s">
        <v>32</v>
      </c>
      <c r="M216">
        <f>VLOOKUP($C216,Barnhart_79.pdf!$L$4:$O$392,3)</f>
        <v>249</v>
      </c>
      <c r="N216">
        <f>VLOOKUP($C216,Barnhart_79.pdf!$L$4:$O$392,4)</f>
        <v>1922.67</v>
      </c>
      <c r="O216">
        <v>560</v>
      </c>
      <c r="P216">
        <v>645</v>
      </c>
      <c r="Q216" s="25">
        <f t="shared" si="81"/>
        <v>24.740042147019622</v>
      </c>
      <c r="R216" s="25">
        <f t="shared" si="82"/>
        <v>28.495227115763669</v>
      </c>
      <c r="S216" s="23">
        <f t="shared" si="83"/>
        <v>0.77205268133438254</v>
      </c>
      <c r="T216" s="23">
        <f t="shared" si="84"/>
        <v>0.88923924903692264</v>
      </c>
      <c r="U216" t="s">
        <v>25</v>
      </c>
    </row>
    <row r="217" spans="1:21" x14ac:dyDescent="0.25">
      <c r="A217">
        <v>6</v>
      </c>
      <c r="B217">
        <v>37</v>
      </c>
      <c r="C217">
        <f t="shared" si="75"/>
        <v>637</v>
      </c>
      <c r="D217">
        <v>44</v>
      </c>
      <c r="E217">
        <v>480</v>
      </c>
      <c r="F217">
        <v>0.25</v>
      </c>
      <c r="G217">
        <v>1300</v>
      </c>
      <c r="H217">
        <v>0.1</v>
      </c>
      <c r="I217" t="s">
        <v>21</v>
      </c>
      <c r="J217" t="s">
        <v>22</v>
      </c>
      <c r="K217">
        <v>40</v>
      </c>
      <c r="L217" t="s">
        <v>32</v>
      </c>
      <c r="M217">
        <f>VLOOKUP($C217,Barnhart_79.pdf!$L$4:$O$392,3)</f>
        <v>249</v>
      </c>
      <c r="N217">
        <f>VLOOKUP($C217,Barnhart_79.pdf!$L$4:$O$392,4)</f>
        <v>1922.67</v>
      </c>
      <c r="O217">
        <v>604</v>
      </c>
      <c r="P217">
        <v>653</v>
      </c>
      <c r="Q217" s="25">
        <f t="shared" si="81"/>
        <v>26.683902601428304</v>
      </c>
      <c r="R217" s="25">
        <f t="shared" si="82"/>
        <v>28.848656289292521</v>
      </c>
      <c r="S217" s="23">
        <f t="shared" si="83"/>
        <v>0.83271396343922677</v>
      </c>
      <c r="T217" s="23">
        <f t="shared" si="84"/>
        <v>0.90026857305598518</v>
      </c>
      <c r="U217" t="s">
        <v>25</v>
      </c>
    </row>
    <row r="218" spans="1:21" x14ac:dyDescent="0.25">
      <c r="A218">
        <v>6</v>
      </c>
      <c r="B218">
        <v>38</v>
      </c>
      <c r="C218">
        <f t="shared" si="75"/>
        <v>638</v>
      </c>
      <c r="D218">
        <v>45</v>
      </c>
      <c r="E218">
        <v>480</v>
      </c>
      <c r="F218">
        <v>0.25</v>
      </c>
      <c r="G218">
        <v>1300</v>
      </c>
      <c r="H218">
        <v>0.1</v>
      </c>
      <c r="I218" t="s">
        <v>21</v>
      </c>
      <c r="J218" t="s">
        <v>22</v>
      </c>
      <c r="K218">
        <v>40</v>
      </c>
      <c r="L218" t="s">
        <v>32</v>
      </c>
      <c r="M218">
        <f>VLOOKUP($C218,Barnhart_79.pdf!$L$4:$O$392,3)</f>
        <v>249</v>
      </c>
      <c r="N218">
        <f>VLOOKUP($C218,Barnhart_79.pdf!$L$4:$O$392,4)</f>
        <v>1922.67</v>
      </c>
      <c r="O218">
        <v>29</v>
      </c>
      <c r="P218">
        <v>655</v>
      </c>
      <c r="Q218" s="25">
        <f t="shared" si="81"/>
        <v>1.2811807540420874</v>
      </c>
      <c r="R218" s="25">
        <f t="shared" si="82"/>
        <v>28.937013582674734</v>
      </c>
      <c r="S218" s="23">
        <f t="shared" si="83"/>
        <v>3.9981299569101951E-2</v>
      </c>
      <c r="T218" s="23">
        <f t="shared" si="84"/>
        <v>0.90302590406075089</v>
      </c>
      <c r="U218" t="s">
        <v>26</v>
      </c>
    </row>
    <row r="219" spans="1:21" x14ac:dyDescent="0.25">
      <c r="A219">
        <v>6</v>
      </c>
      <c r="B219">
        <v>38</v>
      </c>
      <c r="C219">
        <f t="shared" ref="C219" si="85">A219*100+B219</f>
        <v>638</v>
      </c>
      <c r="D219">
        <v>45</v>
      </c>
      <c r="E219">
        <v>480</v>
      </c>
      <c r="F219">
        <v>0.25</v>
      </c>
      <c r="G219">
        <v>1300</v>
      </c>
      <c r="H219">
        <v>0.1</v>
      </c>
      <c r="I219" t="s">
        <v>21</v>
      </c>
      <c r="J219" t="s">
        <v>22</v>
      </c>
      <c r="K219">
        <v>40</v>
      </c>
      <c r="L219" t="s">
        <v>32</v>
      </c>
      <c r="M219">
        <f>VLOOKUP($C219,Barnhart_79.pdf!$L$4:$O$392,3)</f>
        <v>249</v>
      </c>
      <c r="N219">
        <f>VLOOKUP($C219,Barnhart_79.pdf!$L$4:$O$392,4)</f>
        <v>1922.67</v>
      </c>
      <c r="O219">
        <v>437</v>
      </c>
      <c r="P219">
        <v>605</v>
      </c>
      <c r="Q219" s="25">
        <f t="shared" ref="Q219" si="86">0.9*PI()/4*0.25^2*O219</f>
        <v>19.306068604013525</v>
      </c>
      <c r="R219" s="25">
        <f t="shared" ref="R219" si="87">0.9*PI()/4*0.25^2*P219</f>
        <v>26.728081248119413</v>
      </c>
      <c r="S219" s="23">
        <f t="shared" ref="S219" si="88">Q219*60/$N219</f>
        <v>0.60247682454129481</v>
      </c>
      <c r="T219" s="23">
        <f t="shared" ref="T219" si="89">R219*60/$N219</f>
        <v>0.83409262894160974</v>
      </c>
      <c r="U219" t="s">
        <v>27</v>
      </c>
    </row>
    <row r="220" spans="1:21" x14ac:dyDescent="0.25">
      <c r="A220">
        <v>6</v>
      </c>
      <c r="B220">
        <v>39</v>
      </c>
      <c r="C220">
        <f t="shared" si="75"/>
        <v>639</v>
      </c>
      <c r="D220">
        <v>46</v>
      </c>
      <c r="E220">
        <v>480</v>
      </c>
      <c r="F220">
        <v>0.25</v>
      </c>
      <c r="G220">
        <v>1300</v>
      </c>
      <c r="H220">
        <v>0.1</v>
      </c>
      <c r="I220" t="s">
        <v>21</v>
      </c>
      <c r="J220" t="s">
        <v>22</v>
      </c>
      <c r="K220">
        <v>40</v>
      </c>
      <c r="L220" t="s">
        <v>32</v>
      </c>
      <c r="M220">
        <f>VLOOKUP($C220,Barnhart_79.pdf!$L$4:$O$392,3)</f>
        <v>249</v>
      </c>
      <c r="N220">
        <f>VLOOKUP($C220,Barnhart_79.pdf!$L$4:$O$392,4)</f>
        <v>1922.67</v>
      </c>
      <c r="O220">
        <v>485</v>
      </c>
      <c r="P220">
        <v>404</v>
      </c>
      <c r="Q220" s="25">
        <f t="shared" si="81"/>
        <v>21.426643645186637</v>
      </c>
      <c r="R220" s="25">
        <f t="shared" si="82"/>
        <v>17.848173263207013</v>
      </c>
      <c r="S220" s="23">
        <f t="shared" si="83"/>
        <v>0.66865276865567058</v>
      </c>
      <c r="T220" s="23">
        <f t="shared" si="84"/>
        <v>0.55698086296266169</v>
      </c>
      <c r="U220" t="s">
        <v>26</v>
      </c>
    </row>
    <row r="221" spans="1:21" x14ac:dyDescent="0.25">
      <c r="A221">
        <v>6</v>
      </c>
      <c r="B221">
        <v>39</v>
      </c>
      <c r="C221">
        <f t="shared" ref="C221" si="90">A221*100+B221</f>
        <v>639</v>
      </c>
      <c r="D221">
        <v>46</v>
      </c>
      <c r="E221">
        <v>480</v>
      </c>
      <c r="F221">
        <v>0.25</v>
      </c>
      <c r="G221">
        <v>1300</v>
      </c>
      <c r="H221">
        <v>0.1</v>
      </c>
      <c r="I221" t="s">
        <v>21</v>
      </c>
      <c r="J221" t="s">
        <v>22</v>
      </c>
      <c r="K221">
        <v>40</v>
      </c>
      <c r="L221" t="s">
        <v>32</v>
      </c>
      <c r="M221">
        <f>VLOOKUP($C221,Barnhart_79.pdf!$L$4:$O$392,3)</f>
        <v>249</v>
      </c>
      <c r="N221">
        <f>VLOOKUP($C221,Barnhart_79.pdf!$L$4:$O$392,4)</f>
        <v>1922.67</v>
      </c>
      <c r="O221">
        <v>454</v>
      </c>
      <c r="P221">
        <v>512</v>
      </c>
      <c r="Q221" s="25">
        <f t="shared" ref="Q221" si="91">0.9*PI()/4*0.25^2*O221</f>
        <v>20.057105597762334</v>
      </c>
      <c r="R221" s="25">
        <f t="shared" ref="R221" si="92">0.9*PI()/4*0.25^2*P221</f>
        <v>22.61946710584651</v>
      </c>
      <c r="S221" s="23">
        <f t="shared" ref="S221" si="93">Q221*60/$N221</f>
        <v>0.62591413808180285</v>
      </c>
      <c r="T221" s="23">
        <f t="shared" ref="T221" si="94">R221*60/$N221</f>
        <v>0.70587673722000688</v>
      </c>
      <c r="U221" t="s">
        <v>27</v>
      </c>
    </row>
    <row r="222" spans="1:21" x14ac:dyDescent="0.25">
      <c r="A222">
        <v>6</v>
      </c>
      <c r="B222">
        <v>40</v>
      </c>
      <c r="C222">
        <f t="shared" si="75"/>
        <v>640</v>
      </c>
      <c r="D222">
        <v>47</v>
      </c>
      <c r="E222">
        <v>480</v>
      </c>
      <c r="F222">
        <v>0.25</v>
      </c>
      <c r="G222">
        <v>1300</v>
      </c>
      <c r="H222">
        <v>0.1</v>
      </c>
      <c r="I222" t="s">
        <v>21</v>
      </c>
      <c r="J222" t="s">
        <v>22</v>
      </c>
      <c r="K222">
        <v>40</v>
      </c>
      <c r="L222" t="s">
        <v>32</v>
      </c>
      <c r="M222">
        <f>VLOOKUP($C222,Barnhart_79.pdf!$L$4:$O$392,3)</f>
        <v>249</v>
      </c>
      <c r="N222">
        <f>VLOOKUP($C222,Barnhart_79.pdf!$L$4:$O$392,4)</f>
        <v>1922.67</v>
      </c>
      <c r="O222">
        <v>1075</v>
      </c>
      <c r="P222">
        <v>1111</v>
      </c>
      <c r="Q222" s="25">
        <f t="shared" si="81"/>
        <v>47.49204519293945</v>
      </c>
      <c r="R222" s="25">
        <f t="shared" si="82"/>
        <v>49.082476473819284</v>
      </c>
      <c r="S222" s="23">
        <f t="shared" si="83"/>
        <v>1.4820654150615378</v>
      </c>
      <c r="T222" s="23">
        <f t="shared" si="84"/>
        <v>1.5316973731473196</v>
      </c>
      <c r="U222" t="s">
        <v>25</v>
      </c>
    </row>
    <row r="223" spans="1:21" x14ac:dyDescent="0.25">
      <c r="A223">
        <v>6</v>
      </c>
      <c r="B223">
        <v>41</v>
      </c>
      <c r="C223">
        <f t="shared" si="75"/>
        <v>641</v>
      </c>
      <c r="D223">
        <v>46</v>
      </c>
      <c r="E223">
        <v>480</v>
      </c>
      <c r="F223">
        <v>0.25</v>
      </c>
      <c r="G223">
        <v>1300</v>
      </c>
      <c r="H223">
        <v>0.1</v>
      </c>
      <c r="I223" t="s">
        <v>21</v>
      </c>
      <c r="J223" t="s">
        <v>22</v>
      </c>
      <c r="K223">
        <v>40</v>
      </c>
      <c r="L223" t="s">
        <v>32</v>
      </c>
      <c r="M223">
        <f>VLOOKUP($C223,Barnhart_79.pdf!$L$4:$O$392,3)</f>
        <v>249</v>
      </c>
      <c r="N223">
        <f>VLOOKUP($C223,Barnhart_79.pdf!$L$4:$O$392,4)</f>
        <v>1922.67</v>
      </c>
      <c r="O223">
        <v>630</v>
      </c>
      <c r="P223">
        <v>680</v>
      </c>
      <c r="Q223" s="25">
        <f t="shared" si="81"/>
        <v>27.832547415397073</v>
      </c>
      <c r="R223" s="25">
        <f t="shared" si="82"/>
        <v>30.041479749952398</v>
      </c>
      <c r="S223" s="23">
        <f t="shared" si="83"/>
        <v>0.86855926650118032</v>
      </c>
      <c r="T223" s="23">
        <f t="shared" si="84"/>
        <v>0.9374925416203217</v>
      </c>
      <c r="U223" t="s">
        <v>25</v>
      </c>
    </row>
    <row r="224" spans="1:21" x14ac:dyDescent="0.25">
      <c r="A224">
        <v>6</v>
      </c>
      <c r="B224">
        <v>42</v>
      </c>
      <c r="C224">
        <f t="shared" si="75"/>
        <v>642</v>
      </c>
      <c r="D224">
        <v>47</v>
      </c>
      <c r="E224">
        <v>480</v>
      </c>
      <c r="F224">
        <v>0.25</v>
      </c>
      <c r="G224">
        <v>1300</v>
      </c>
      <c r="H224">
        <v>0.1</v>
      </c>
      <c r="I224" t="s">
        <v>21</v>
      </c>
      <c r="J224" t="s">
        <v>22</v>
      </c>
      <c r="K224">
        <v>40</v>
      </c>
      <c r="L224" t="s">
        <v>32</v>
      </c>
      <c r="M224">
        <f>VLOOKUP($C224,Barnhart_79.pdf!$L$4:$O$392,3)</f>
        <v>249</v>
      </c>
      <c r="N224">
        <f>VLOOKUP($C224,Barnhart_79.pdf!$L$4:$O$392,4)</f>
        <v>1922.67</v>
      </c>
      <c r="O224">
        <v>398</v>
      </c>
      <c r="P224">
        <v>571</v>
      </c>
      <c r="Q224" s="25">
        <f t="shared" si="81"/>
        <v>17.583101383060374</v>
      </c>
      <c r="R224" s="25">
        <f t="shared" si="82"/>
        <v>25.226007260621792</v>
      </c>
      <c r="S224" s="23">
        <f t="shared" si="83"/>
        <v>0.54870886994836476</v>
      </c>
      <c r="T224" s="23">
        <f t="shared" si="84"/>
        <v>0.78721800186059365</v>
      </c>
      <c r="U224" t="s">
        <v>25</v>
      </c>
    </row>
    <row r="225" spans="1:21" x14ac:dyDescent="0.25">
      <c r="A225">
        <v>6</v>
      </c>
      <c r="B225">
        <v>43</v>
      </c>
      <c r="C225">
        <f t="shared" si="75"/>
        <v>643</v>
      </c>
      <c r="D225">
        <v>50</v>
      </c>
      <c r="E225">
        <v>240</v>
      </c>
      <c r="F225">
        <v>0.25</v>
      </c>
      <c r="G225">
        <v>600</v>
      </c>
      <c r="H225">
        <v>0.16666666666666666</v>
      </c>
      <c r="I225" t="s">
        <v>33</v>
      </c>
      <c r="J225" t="s">
        <v>22</v>
      </c>
      <c r="K225">
        <v>10</v>
      </c>
      <c r="L225" t="s">
        <v>32</v>
      </c>
      <c r="M225">
        <f>VLOOKUP($C225,Barnhart_79.pdf!$L$4:$O$392,3)</f>
        <v>171</v>
      </c>
      <c r="N225">
        <f>VLOOKUP($C225,Barnhart_79.pdf!$L$4:$O$392,4)</f>
        <v>1311.93</v>
      </c>
      <c r="O225">
        <v>79</v>
      </c>
      <c r="P225">
        <v>254</v>
      </c>
      <c r="Q225" s="25">
        <f t="shared" si="81"/>
        <v>3.4901130885974108</v>
      </c>
      <c r="R225" s="25">
        <f t="shared" si="82"/>
        <v>11.221376259541042</v>
      </c>
      <c r="S225" s="23">
        <f t="shared" si="83"/>
        <v>0.15961734644062156</v>
      </c>
      <c r="T225" s="23">
        <f t="shared" si="84"/>
        <v>0.51320007589769456</v>
      </c>
      <c r="U225" t="s">
        <v>26</v>
      </c>
    </row>
    <row r="226" spans="1:21" x14ac:dyDescent="0.25">
      <c r="A226">
        <v>6</v>
      </c>
      <c r="B226">
        <v>43</v>
      </c>
      <c r="C226">
        <f t="shared" ref="C226" si="95">A226*100+B226</f>
        <v>643</v>
      </c>
      <c r="D226">
        <v>50</v>
      </c>
      <c r="E226">
        <v>240</v>
      </c>
      <c r="F226">
        <v>0.25</v>
      </c>
      <c r="G226">
        <v>600</v>
      </c>
      <c r="H226">
        <v>0.16666666666666666</v>
      </c>
      <c r="I226" t="s">
        <v>33</v>
      </c>
      <c r="J226" t="s">
        <v>22</v>
      </c>
      <c r="K226">
        <v>10</v>
      </c>
      <c r="L226" t="s">
        <v>32</v>
      </c>
      <c r="M226">
        <f>VLOOKUP($C226,Barnhart_79.pdf!$L$4:$O$392,3)</f>
        <v>171</v>
      </c>
      <c r="N226">
        <f>VLOOKUP($C226,Barnhart_79.pdf!$L$4:$O$392,4)</f>
        <v>1311.93</v>
      </c>
      <c r="O226">
        <v>69</v>
      </c>
      <c r="P226">
        <v>312</v>
      </c>
      <c r="Q226" s="25">
        <f t="shared" ref="Q226" si="96">0.9*PI()/4*0.25^2*O226</f>
        <v>3.0483266216863463</v>
      </c>
      <c r="R226" s="25">
        <f t="shared" ref="R226" si="97">0.9*PI()/4*0.25^2*P226</f>
        <v>13.783737767625217</v>
      </c>
      <c r="S226" s="23">
        <f t="shared" ref="S226" si="98">Q226*60/$N226</f>
        <v>0.13941261904307453</v>
      </c>
      <c r="T226" s="23">
        <f t="shared" ref="T226" si="99">R226*60/$N226</f>
        <v>0.63038749480346745</v>
      </c>
      <c r="U226" t="s">
        <v>27</v>
      </c>
    </row>
    <row r="227" spans="1:21" x14ac:dyDescent="0.25">
      <c r="A227">
        <v>6</v>
      </c>
      <c r="B227">
        <v>44</v>
      </c>
      <c r="C227">
        <f t="shared" si="75"/>
        <v>644</v>
      </c>
      <c r="D227">
        <v>49</v>
      </c>
      <c r="E227">
        <v>960</v>
      </c>
      <c r="F227">
        <v>0.5</v>
      </c>
      <c r="G227">
        <v>1100</v>
      </c>
      <c r="H227">
        <v>0.16666666666666666</v>
      </c>
      <c r="I227" t="s">
        <v>33</v>
      </c>
      <c r="J227" t="s">
        <v>22</v>
      </c>
      <c r="K227">
        <v>160</v>
      </c>
      <c r="L227" t="s">
        <v>32</v>
      </c>
      <c r="M227">
        <f>VLOOKUP($C227,Barnhart_79.pdf!$L$4:$O$392,3)</f>
        <v>307</v>
      </c>
      <c r="N227">
        <f>VLOOKUP($C227,Barnhart_79.pdf!$L$4:$O$392,4)</f>
        <v>2376.81</v>
      </c>
      <c r="O227">
        <v>317</v>
      </c>
      <c r="P227">
        <v>522</v>
      </c>
      <c r="Q227" s="25">
        <f t="shared" si="81"/>
        <v>14.00463100108075</v>
      </c>
      <c r="R227" s="25">
        <f t="shared" si="82"/>
        <v>23.061253572757575</v>
      </c>
      <c r="S227" s="23">
        <f t="shared" si="83"/>
        <v>0.35353177581079048</v>
      </c>
      <c r="T227" s="23">
        <f t="shared" si="84"/>
        <v>0.58215642578306837</v>
      </c>
      <c r="U227" t="s">
        <v>25</v>
      </c>
    </row>
    <row r="228" spans="1:21" x14ac:dyDescent="0.25">
      <c r="A228">
        <v>6</v>
      </c>
      <c r="B228">
        <v>45</v>
      </c>
      <c r="C228">
        <f t="shared" si="75"/>
        <v>645</v>
      </c>
      <c r="D228">
        <v>50</v>
      </c>
      <c r="E228">
        <v>240</v>
      </c>
      <c r="F228">
        <v>0.25</v>
      </c>
      <c r="G228">
        <v>600</v>
      </c>
      <c r="H228">
        <v>0.16666666666666666</v>
      </c>
      <c r="I228" t="s">
        <v>33</v>
      </c>
      <c r="J228" t="s">
        <v>22</v>
      </c>
      <c r="K228">
        <v>10</v>
      </c>
      <c r="L228" t="s">
        <v>32</v>
      </c>
      <c r="M228">
        <f>VLOOKUP($C228,Barnhart_79.pdf!$L$4:$O$392,3)</f>
        <v>170</v>
      </c>
      <c r="N228">
        <f>VLOOKUP($C228,Barnhart_79.pdf!$L$4:$O$392,4)</f>
        <v>1304.1000000000001</v>
      </c>
      <c r="O228">
        <v>191</v>
      </c>
      <c r="P228">
        <v>394</v>
      </c>
      <c r="Q228" s="25">
        <f t="shared" si="81"/>
        <v>8.4381215180013349</v>
      </c>
      <c r="R228" s="25">
        <f t="shared" si="82"/>
        <v>17.406386796295948</v>
      </c>
      <c r="S228" s="23">
        <f t="shared" si="83"/>
        <v>0.38822735302513611</v>
      </c>
      <c r="T228" s="23">
        <f t="shared" si="84"/>
        <v>0.80084595336075215</v>
      </c>
      <c r="U228" t="s">
        <v>25</v>
      </c>
    </row>
    <row r="229" spans="1:21" x14ac:dyDescent="0.25">
      <c r="A229">
        <v>6</v>
      </c>
      <c r="B229">
        <v>46</v>
      </c>
      <c r="C229">
        <f t="shared" si="75"/>
        <v>646</v>
      </c>
      <c r="D229">
        <v>50</v>
      </c>
      <c r="E229">
        <v>240</v>
      </c>
      <c r="F229">
        <v>0.25</v>
      </c>
      <c r="G229">
        <v>600</v>
      </c>
      <c r="H229">
        <v>0.16666666666666666</v>
      </c>
      <c r="I229" t="s">
        <v>33</v>
      </c>
      <c r="J229" t="s">
        <v>22</v>
      </c>
      <c r="K229">
        <v>10</v>
      </c>
      <c r="L229" t="s">
        <v>32</v>
      </c>
      <c r="M229">
        <f>VLOOKUP($C229,Barnhart_79.pdf!$L$4:$O$392,3)</f>
        <v>328</v>
      </c>
      <c r="N229">
        <f>VLOOKUP($C229,Barnhart_79.pdf!$L$4:$O$392,4)</f>
        <v>2523.2400000000002</v>
      </c>
      <c r="O229">
        <v>730</v>
      </c>
      <c r="P229">
        <v>859</v>
      </c>
      <c r="Q229" s="25">
        <f t="shared" si="81"/>
        <v>32.250412084507722</v>
      </c>
      <c r="R229" s="25">
        <f t="shared" si="82"/>
        <v>37.949457507660455</v>
      </c>
      <c r="S229" s="23">
        <f t="shared" si="83"/>
        <v>0.76688096458143618</v>
      </c>
      <c r="T229" s="23">
        <f t="shared" si="84"/>
        <v>0.90239828571979963</v>
      </c>
      <c r="U229" t="s">
        <v>25</v>
      </c>
    </row>
    <row r="230" spans="1:21" x14ac:dyDescent="0.25">
      <c r="A230">
        <v>6</v>
      </c>
      <c r="B230">
        <v>47</v>
      </c>
      <c r="C230">
        <f t="shared" si="75"/>
        <v>647</v>
      </c>
      <c r="D230">
        <v>50</v>
      </c>
      <c r="E230">
        <v>240</v>
      </c>
      <c r="F230">
        <v>0.25</v>
      </c>
      <c r="G230">
        <v>600</v>
      </c>
      <c r="H230">
        <v>0.16666666666666666</v>
      </c>
      <c r="I230" t="s">
        <v>33</v>
      </c>
      <c r="J230" t="s">
        <v>22</v>
      </c>
      <c r="K230">
        <v>10</v>
      </c>
      <c r="L230" t="s">
        <v>32</v>
      </c>
      <c r="M230">
        <f>VLOOKUP($C230,Barnhart_79.pdf!$L$4:$O$392,3)</f>
        <v>170</v>
      </c>
      <c r="N230">
        <f>VLOOKUP($C230,Barnhart_79.pdf!$L$4:$O$392,4)</f>
        <v>1304.1000000000001</v>
      </c>
      <c r="O230">
        <v>306</v>
      </c>
      <c r="P230">
        <v>474</v>
      </c>
      <c r="Q230" s="25">
        <f t="shared" si="81"/>
        <v>13.518665887478578</v>
      </c>
      <c r="R230" s="25">
        <f t="shared" si="82"/>
        <v>20.940678531584464</v>
      </c>
      <c r="S230" s="23">
        <f t="shared" si="83"/>
        <v>0.62197680641723374</v>
      </c>
      <c r="T230" s="23">
        <f t="shared" si="84"/>
        <v>0.96345426876395035</v>
      </c>
      <c r="U230" t="s">
        <v>25</v>
      </c>
    </row>
    <row r="231" spans="1:21" x14ac:dyDescent="0.25">
      <c r="A231">
        <v>7</v>
      </c>
      <c r="B231">
        <v>2</v>
      </c>
      <c r="C231">
        <f t="shared" si="75"/>
        <v>702</v>
      </c>
      <c r="D231">
        <v>26</v>
      </c>
      <c r="E231">
        <v>240</v>
      </c>
      <c r="F231">
        <v>0.25</v>
      </c>
      <c r="G231">
        <v>975</v>
      </c>
      <c r="H231">
        <v>3.3333333333333333E-2</v>
      </c>
      <c r="I231" t="s">
        <v>21</v>
      </c>
      <c r="J231" t="s">
        <v>22</v>
      </c>
      <c r="K231">
        <v>40</v>
      </c>
      <c r="L231" t="s">
        <v>23</v>
      </c>
      <c r="M231">
        <f>VLOOKUP($C231,Barnhart_79.pdf!$L$4:$O$392,3)</f>
        <v>176</v>
      </c>
      <c r="N231">
        <f>VLOOKUP($C231,Barnhart_79.pdf!$L$4:$O$392,4)</f>
        <v>1351.0800000000002</v>
      </c>
      <c r="O231">
        <v>1286</v>
      </c>
      <c r="P231">
        <v>1649</v>
      </c>
      <c r="Q231" s="25">
        <f t="shared" si="81"/>
        <v>56.813739644762911</v>
      </c>
      <c r="R231" s="25">
        <f t="shared" si="82"/>
        <v>72.850588393634567</v>
      </c>
      <c r="S231" s="23">
        <f t="shared" si="83"/>
        <v>2.5230366659900039</v>
      </c>
      <c r="T231" s="23">
        <f t="shared" si="84"/>
        <v>3.2352157560011796</v>
      </c>
      <c r="U231" t="s">
        <v>26</v>
      </c>
    </row>
    <row r="232" spans="1:21" x14ac:dyDescent="0.25">
      <c r="A232">
        <v>7</v>
      </c>
      <c r="B232">
        <v>2</v>
      </c>
      <c r="C232">
        <f t="shared" ref="C232" si="100">A232*100+B232</f>
        <v>702</v>
      </c>
      <c r="D232">
        <v>26</v>
      </c>
      <c r="E232">
        <v>240</v>
      </c>
      <c r="F232">
        <v>0.25</v>
      </c>
      <c r="G232">
        <v>975</v>
      </c>
      <c r="H232">
        <v>3.3333333333333333E-2</v>
      </c>
      <c r="I232" t="s">
        <v>21</v>
      </c>
      <c r="J232" t="s">
        <v>22</v>
      </c>
      <c r="K232">
        <v>40</v>
      </c>
      <c r="L232" t="s">
        <v>23</v>
      </c>
      <c r="M232">
        <f>VLOOKUP($C232,Barnhart_79.pdf!$L$4:$O$392,3)</f>
        <v>176</v>
      </c>
      <c r="N232">
        <f>VLOOKUP($C232,Barnhart_79.pdf!$L$4:$O$392,4)</f>
        <v>1351.0800000000002</v>
      </c>
      <c r="O232">
        <v>1236</v>
      </c>
      <c r="P232">
        <v>1294</v>
      </c>
      <c r="Q232" s="25">
        <f t="shared" ref="Q232" si="101">0.9*PI()/4*0.25^2*O232</f>
        <v>54.60480731020759</v>
      </c>
      <c r="R232" s="25">
        <f t="shared" ref="R232" si="102">0.9*PI()/4*0.25^2*P232</f>
        <v>57.167168818291763</v>
      </c>
      <c r="S232" s="23">
        <f t="shared" ref="S232" si="103">Q232*60/$N232</f>
        <v>2.4249403726000351</v>
      </c>
      <c r="T232" s="23">
        <f t="shared" ref="T232" si="104">R232*60/$N232</f>
        <v>2.5387320729323988</v>
      </c>
      <c r="U232" t="s">
        <v>27</v>
      </c>
    </row>
    <row r="233" spans="1:21" x14ac:dyDescent="0.25">
      <c r="A233">
        <v>7</v>
      </c>
      <c r="B233">
        <v>3</v>
      </c>
      <c r="C233">
        <f t="shared" si="75"/>
        <v>703</v>
      </c>
      <c r="D233">
        <v>28</v>
      </c>
      <c r="E233">
        <v>150</v>
      </c>
      <c r="F233">
        <v>0.25</v>
      </c>
      <c r="G233">
        <v>1550</v>
      </c>
      <c r="H233">
        <v>1.4285714285714285E-2</v>
      </c>
      <c r="I233" t="s">
        <v>35</v>
      </c>
      <c r="J233" t="s">
        <v>22</v>
      </c>
      <c r="K233">
        <v>37.5</v>
      </c>
      <c r="L233" t="s">
        <v>23</v>
      </c>
      <c r="M233">
        <f>VLOOKUP($C233,Barnhart_79.pdf!$L$4:$O$392,3)</f>
        <v>238</v>
      </c>
      <c r="N233">
        <f>VLOOKUP($C233,Barnhart_79.pdf!$L$4:$O$392,4)</f>
        <v>1863.5400000000002</v>
      </c>
      <c r="O233">
        <v>635</v>
      </c>
      <c r="P233">
        <v>760</v>
      </c>
      <c r="Q233" s="25">
        <f t="shared" si="81"/>
        <v>28.053440648852607</v>
      </c>
      <c r="R233" s="25">
        <f t="shared" si="82"/>
        <v>33.575771485240914</v>
      </c>
      <c r="S233" s="23">
        <f t="shared" si="83"/>
        <v>0.90323064647453577</v>
      </c>
      <c r="T233" s="23">
        <f t="shared" si="84"/>
        <v>1.0810319548356646</v>
      </c>
      <c r="U233" t="s">
        <v>25</v>
      </c>
    </row>
    <row r="234" spans="1:21" x14ac:dyDescent="0.25">
      <c r="A234">
        <v>7</v>
      </c>
      <c r="B234">
        <v>4</v>
      </c>
      <c r="C234">
        <f t="shared" si="75"/>
        <v>704</v>
      </c>
      <c r="D234">
        <v>27</v>
      </c>
      <c r="E234">
        <v>240</v>
      </c>
      <c r="F234">
        <v>0.25</v>
      </c>
      <c r="G234">
        <v>975</v>
      </c>
      <c r="H234">
        <v>3.3333333333333333E-2</v>
      </c>
      <c r="I234" t="s">
        <v>21</v>
      </c>
      <c r="J234" t="s">
        <v>22</v>
      </c>
      <c r="K234">
        <v>30</v>
      </c>
      <c r="L234" t="s">
        <v>23</v>
      </c>
      <c r="M234">
        <f>VLOOKUP($C234,Barnhart_79.pdf!$L$4:$O$392,3)</f>
        <v>175</v>
      </c>
      <c r="N234">
        <f>VLOOKUP($C234,Barnhart_79.pdf!$L$4:$O$392,4)</f>
        <v>1343.2500000000002</v>
      </c>
      <c r="O234">
        <v>603</v>
      </c>
      <c r="P234">
        <v>727</v>
      </c>
      <c r="Q234" s="25">
        <f t="shared" si="81"/>
        <v>26.6397239547372</v>
      </c>
      <c r="R234" s="25">
        <f t="shared" si="82"/>
        <v>32.117876144434398</v>
      </c>
      <c r="S234" s="23">
        <f t="shared" si="83"/>
        <v>1.1899374184137217</v>
      </c>
      <c r="T234" s="23">
        <f t="shared" si="84"/>
        <v>1.4346343336430774</v>
      </c>
      <c r="U234" t="s">
        <v>25</v>
      </c>
    </row>
    <row r="235" spans="1:21" x14ac:dyDescent="0.25">
      <c r="A235">
        <v>7</v>
      </c>
      <c r="B235">
        <v>5</v>
      </c>
      <c r="C235">
        <f t="shared" si="75"/>
        <v>705</v>
      </c>
      <c r="D235">
        <v>29</v>
      </c>
      <c r="E235">
        <v>560</v>
      </c>
      <c r="F235">
        <v>0.25</v>
      </c>
      <c r="G235">
        <v>1475</v>
      </c>
      <c r="H235">
        <v>0.1</v>
      </c>
      <c r="I235" t="s">
        <v>21</v>
      </c>
      <c r="J235" t="s">
        <v>22</v>
      </c>
      <c r="K235">
        <v>40</v>
      </c>
      <c r="L235" t="s">
        <v>23</v>
      </c>
      <c r="M235">
        <f>VLOOKUP($C235,Barnhart_79.pdf!$L$4:$O$392,3)</f>
        <v>249</v>
      </c>
      <c r="N235">
        <f>VLOOKUP($C235,Barnhart_79.pdf!$L$4:$O$392,4)</f>
        <v>1922.67</v>
      </c>
      <c r="O235">
        <v>620</v>
      </c>
      <c r="P235">
        <v>788</v>
      </c>
      <c r="Q235" s="25">
        <f t="shared" si="81"/>
        <v>27.390760948486008</v>
      </c>
      <c r="R235" s="25">
        <f t="shared" si="82"/>
        <v>34.812773592591896</v>
      </c>
      <c r="S235" s="23">
        <f t="shared" si="83"/>
        <v>0.85477261147735206</v>
      </c>
      <c r="T235" s="23">
        <f t="shared" si="84"/>
        <v>1.0863884158776669</v>
      </c>
      <c r="U235" t="s">
        <v>25</v>
      </c>
    </row>
    <row r="236" spans="1:21" x14ac:dyDescent="0.25">
      <c r="A236">
        <v>7</v>
      </c>
      <c r="B236">
        <v>6</v>
      </c>
      <c r="C236">
        <f t="shared" si="75"/>
        <v>706</v>
      </c>
      <c r="D236">
        <v>30</v>
      </c>
      <c r="E236">
        <v>480</v>
      </c>
      <c r="F236">
        <v>0.25</v>
      </c>
      <c r="G236">
        <v>1300</v>
      </c>
      <c r="H236">
        <v>0.1</v>
      </c>
      <c r="I236" t="s">
        <v>21</v>
      </c>
      <c r="J236" t="s">
        <v>22</v>
      </c>
      <c r="K236">
        <v>36.92307692307692</v>
      </c>
      <c r="L236" t="s">
        <v>23</v>
      </c>
      <c r="M236">
        <f>VLOOKUP($C236,Barnhart_79.pdf!$L$4:$O$392,3)</f>
        <v>249</v>
      </c>
      <c r="N236">
        <f>VLOOKUP($C236,Barnhart_79.pdf!$L$4:$O$392,4)</f>
        <v>1922.67</v>
      </c>
      <c r="O236">
        <v>657</v>
      </c>
      <c r="P236">
        <v>758</v>
      </c>
      <c r="Q236" s="25">
        <f t="shared" si="81"/>
        <v>29.025370876056947</v>
      </c>
      <c r="R236" s="25">
        <f t="shared" si="82"/>
        <v>33.487414191858704</v>
      </c>
      <c r="S236" s="23">
        <f t="shared" si="83"/>
        <v>0.9057832350655165</v>
      </c>
      <c r="T236" s="23">
        <f t="shared" si="84"/>
        <v>1.0450284508061822</v>
      </c>
      <c r="U236" t="s">
        <v>25</v>
      </c>
    </row>
    <row r="237" spans="1:21" x14ac:dyDescent="0.25">
      <c r="A237">
        <v>7</v>
      </c>
      <c r="B237">
        <v>7</v>
      </c>
      <c r="C237">
        <f t="shared" si="75"/>
        <v>707</v>
      </c>
      <c r="D237">
        <v>29</v>
      </c>
      <c r="E237">
        <v>560</v>
      </c>
      <c r="F237">
        <v>0.25</v>
      </c>
      <c r="G237">
        <v>1475</v>
      </c>
      <c r="H237">
        <v>0.1</v>
      </c>
      <c r="I237" t="s">
        <v>21</v>
      </c>
      <c r="J237" t="s">
        <v>22</v>
      </c>
      <c r="K237">
        <v>40</v>
      </c>
      <c r="L237" t="s">
        <v>23</v>
      </c>
      <c r="M237">
        <f>VLOOKUP($C237,Barnhart_79.pdf!$L$4:$O$392,3)</f>
        <v>249</v>
      </c>
      <c r="N237">
        <f>VLOOKUP($C237,Barnhart_79.pdf!$L$4:$O$392,4)</f>
        <v>1922.67</v>
      </c>
      <c r="O237">
        <v>686</v>
      </c>
      <c r="P237">
        <v>831</v>
      </c>
      <c r="Q237" s="25">
        <f t="shared" si="81"/>
        <v>30.306551630099037</v>
      </c>
      <c r="R237" s="25">
        <f t="shared" si="82"/>
        <v>36.712455400309473</v>
      </c>
      <c r="S237" s="23">
        <f t="shared" si="83"/>
        <v>0.94576453463461863</v>
      </c>
      <c r="T237" s="23">
        <f t="shared" si="84"/>
        <v>1.1456710324801282</v>
      </c>
      <c r="U237" t="s">
        <v>25</v>
      </c>
    </row>
    <row r="238" spans="1:21" x14ac:dyDescent="0.25">
      <c r="A238">
        <v>7</v>
      </c>
      <c r="B238">
        <v>8</v>
      </c>
      <c r="C238">
        <f t="shared" si="75"/>
        <v>708</v>
      </c>
      <c r="D238">
        <v>30</v>
      </c>
      <c r="E238">
        <v>480</v>
      </c>
      <c r="F238">
        <v>0.25</v>
      </c>
      <c r="G238">
        <v>1300</v>
      </c>
      <c r="H238">
        <v>0.1</v>
      </c>
      <c r="I238" t="s">
        <v>21</v>
      </c>
      <c r="J238" t="s">
        <v>22</v>
      </c>
      <c r="K238">
        <v>36.92307692307692</v>
      </c>
      <c r="L238" t="s">
        <v>23</v>
      </c>
      <c r="M238">
        <f>VLOOKUP($C238,Barnhart_79.pdf!$L$4:$O$392,3)</f>
        <v>249</v>
      </c>
      <c r="N238">
        <f>VLOOKUP($C238,Barnhart_79.pdf!$L$4:$O$392,4)</f>
        <v>1922.67</v>
      </c>
      <c r="O238">
        <v>565</v>
      </c>
      <c r="P238">
        <v>702</v>
      </c>
      <c r="Q238" s="25">
        <f t="shared" si="81"/>
        <v>24.960935380475153</v>
      </c>
      <c r="R238" s="25">
        <f t="shared" si="82"/>
        <v>31.013409977156741</v>
      </c>
      <c r="S238" s="23">
        <f t="shared" si="83"/>
        <v>0.77894600884629661</v>
      </c>
      <c r="T238" s="23">
        <f t="shared" si="84"/>
        <v>0.96782318267274381</v>
      </c>
      <c r="U238" t="s">
        <v>25</v>
      </c>
    </row>
    <row r="239" spans="1:21" x14ac:dyDescent="0.25">
      <c r="A239">
        <v>7</v>
      </c>
      <c r="B239">
        <v>9</v>
      </c>
      <c r="C239">
        <f t="shared" si="75"/>
        <v>709</v>
      </c>
      <c r="D239">
        <v>32</v>
      </c>
      <c r="E239">
        <v>560</v>
      </c>
      <c r="F239">
        <v>0.25</v>
      </c>
      <c r="G239">
        <v>1475</v>
      </c>
      <c r="H239">
        <v>0.1</v>
      </c>
      <c r="I239" t="s">
        <v>21</v>
      </c>
      <c r="J239" t="s">
        <v>22</v>
      </c>
      <c r="K239">
        <v>40</v>
      </c>
      <c r="L239" t="s">
        <v>23</v>
      </c>
      <c r="M239">
        <f>VLOOKUP($C239,Barnhart_79.pdf!$L$4:$O$392,3)</f>
        <v>249</v>
      </c>
      <c r="N239">
        <f>VLOOKUP($C239,Barnhart_79.pdf!$L$4:$O$392,4)</f>
        <v>1922.67</v>
      </c>
      <c r="O239">
        <v>695</v>
      </c>
      <c r="P239">
        <v>845</v>
      </c>
      <c r="Q239" s="25">
        <f t="shared" si="81"/>
        <v>30.704159450318993</v>
      </c>
      <c r="R239" s="25">
        <f t="shared" si="82"/>
        <v>37.33095645398496</v>
      </c>
      <c r="S239" s="23">
        <f t="shared" si="83"/>
        <v>0.95817252415606402</v>
      </c>
      <c r="T239" s="23">
        <f t="shared" si="84"/>
        <v>1.1649723495134878</v>
      </c>
      <c r="U239" t="s">
        <v>25</v>
      </c>
    </row>
    <row r="240" spans="1:21" x14ac:dyDescent="0.25">
      <c r="A240">
        <v>7</v>
      </c>
      <c r="B240">
        <v>10</v>
      </c>
      <c r="C240">
        <f t="shared" si="75"/>
        <v>710</v>
      </c>
      <c r="D240">
        <v>31</v>
      </c>
      <c r="E240">
        <v>560</v>
      </c>
      <c r="F240">
        <v>0.25</v>
      </c>
      <c r="G240">
        <v>1475</v>
      </c>
      <c r="H240">
        <v>0.1</v>
      </c>
      <c r="I240" t="s">
        <v>21</v>
      </c>
      <c r="J240" t="s">
        <v>22</v>
      </c>
      <c r="K240">
        <v>40</v>
      </c>
      <c r="L240" t="s">
        <v>23</v>
      </c>
      <c r="M240">
        <f>VLOOKUP($C240,Barnhart_79.pdf!$L$4:$O$392,3)</f>
        <v>249</v>
      </c>
      <c r="N240">
        <f>VLOOKUP($C240,Barnhart_79.pdf!$L$4:$O$392,4)</f>
        <v>1922.67</v>
      </c>
      <c r="O240">
        <v>645</v>
      </c>
      <c r="P240">
        <v>830</v>
      </c>
      <c r="Q240" s="25">
        <f t="shared" si="81"/>
        <v>28.495227115763669</v>
      </c>
      <c r="R240" s="25">
        <f t="shared" si="82"/>
        <v>36.668276753618365</v>
      </c>
      <c r="S240" s="23">
        <f t="shared" si="83"/>
        <v>0.88923924903692264</v>
      </c>
      <c r="T240" s="23">
        <f t="shared" si="84"/>
        <v>1.1442923669777454</v>
      </c>
      <c r="U240" t="s">
        <v>25</v>
      </c>
    </row>
    <row r="241" spans="1:21" x14ac:dyDescent="0.25">
      <c r="A241">
        <v>7</v>
      </c>
      <c r="B241">
        <v>11</v>
      </c>
      <c r="C241">
        <f t="shared" si="75"/>
        <v>711</v>
      </c>
      <c r="D241">
        <v>32</v>
      </c>
      <c r="E241">
        <v>560</v>
      </c>
      <c r="F241">
        <v>0.25</v>
      </c>
      <c r="G241">
        <v>1475</v>
      </c>
      <c r="H241">
        <v>0.1</v>
      </c>
      <c r="I241" t="s">
        <v>21</v>
      </c>
      <c r="J241" t="s">
        <v>22</v>
      </c>
      <c r="K241">
        <v>40</v>
      </c>
      <c r="L241" t="s">
        <v>23</v>
      </c>
      <c r="M241">
        <f>VLOOKUP($C241,Barnhart_79.pdf!$L$4:$O$392,3)</f>
        <v>249</v>
      </c>
      <c r="N241">
        <f>VLOOKUP($C241,Barnhart_79.pdf!$L$4:$O$392,4)</f>
        <v>1922.67</v>
      </c>
      <c r="O241">
        <v>890</v>
      </c>
      <c r="P241">
        <v>1052</v>
      </c>
      <c r="Q241" s="25">
        <f t="shared" si="81"/>
        <v>39.318995555084754</v>
      </c>
      <c r="R241" s="25">
        <f t="shared" si="82"/>
        <v>46.475936319044003</v>
      </c>
      <c r="S241" s="23">
        <f t="shared" si="83"/>
        <v>1.2270122971207151</v>
      </c>
      <c r="T241" s="23">
        <f t="shared" si="84"/>
        <v>1.4503561085067329</v>
      </c>
      <c r="U241" t="s">
        <v>25</v>
      </c>
    </row>
    <row r="242" spans="1:21" x14ac:dyDescent="0.25">
      <c r="A242">
        <v>7</v>
      </c>
      <c r="B242">
        <v>12</v>
      </c>
      <c r="C242">
        <f t="shared" si="75"/>
        <v>712</v>
      </c>
      <c r="D242">
        <v>31</v>
      </c>
      <c r="E242">
        <v>560</v>
      </c>
      <c r="F242">
        <v>0.25</v>
      </c>
      <c r="G242">
        <v>1475</v>
      </c>
      <c r="H242">
        <v>0.1</v>
      </c>
      <c r="I242" t="s">
        <v>21</v>
      </c>
      <c r="J242" t="s">
        <v>22</v>
      </c>
      <c r="K242">
        <v>40</v>
      </c>
      <c r="L242" t="s">
        <v>23</v>
      </c>
      <c r="M242">
        <f>VLOOKUP($C242,Barnhart_79.pdf!$L$4:$O$392,3)</f>
        <v>249</v>
      </c>
      <c r="N242">
        <f>VLOOKUP($C242,Barnhart_79.pdf!$L$4:$O$392,4)</f>
        <v>1922.67</v>
      </c>
      <c r="O242">
        <v>567</v>
      </c>
      <c r="P242">
        <v>768</v>
      </c>
      <c r="Q242" s="25">
        <f t="shared" si="81"/>
        <v>25.049292673857366</v>
      </c>
      <c r="R242" s="25">
        <f t="shared" si="82"/>
        <v>33.929200658769766</v>
      </c>
      <c r="S242" s="23">
        <f t="shared" si="83"/>
        <v>0.78170333985106222</v>
      </c>
      <c r="T242" s="23">
        <f t="shared" si="84"/>
        <v>1.0588151058300102</v>
      </c>
      <c r="U242" t="s">
        <v>25</v>
      </c>
    </row>
    <row r="243" spans="1:21" x14ac:dyDescent="0.25">
      <c r="A243">
        <v>7</v>
      </c>
      <c r="B243">
        <v>13</v>
      </c>
      <c r="C243">
        <f t="shared" si="75"/>
        <v>713</v>
      </c>
      <c r="D243">
        <v>33</v>
      </c>
      <c r="E243">
        <v>560</v>
      </c>
      <c r="F243">
        <v>0.25</v>
      </c>
      <c r="G243">
        <v>1475</v>
      </c>
      <c r="H243">
        <v>0.1</v>
      </c>
      <c r="I243" t="s">
        <v>21</v>
      </c>
      <c r="J243" t="s">
        <v>22</v>
      </c>
      <c r="K243">
        <v>40</v>
      </c>
      <c r="L243" t="s">
        <v>23</v>
      </c>
      <c r="M243">
        <f>VLOOKUP($C243,Barnhart_79.pdf!$L$4:$O$392,3)</f>
        <v>249</v>
      </c>
      <c r="N243">
        <f>VLOOKUP($C243,Barnhart_79.pdf!$L$4:$O$392,4)</f>
        <v>1922.67</v>
      </c>
      <c r="O243">
        <v>559</v>
      </c>
      <c r="P243">
        <v>679</v>
      </c>
      <c r="Q243" s="25">
        <f t="shared" si="81"/>
        <v>24.695863500328514</v>
      </c>
      <c r="R243" s="25">
        <f t="shared" si="82"/>
        <v>29.99730110326129</v>
      </c>
      <c r="S243" s="23">
        <f t="shared" si="83"/>
        <v>0.77067401583199957</v>
      </c>
      <c r="T243" s="23">
        <f t="shared" si="84"/>
        <v>0.93611387611793873</v>
      </c>
      <c r="U243" t="s">
        <v>25</v>
      </c>
    </row>
    <row r="244" spans="1:21" x14ac:dyDescent="0.25">
      <c r="A244">
        <v>7</v>
      </c>
      <c r="B244">
        <v>14</v>
      </c>
      <c r="C244">
        <f t="shared" si="75"/>
        <v>714</v>
      </c>
      <c r="D244">
        <v>34</v>
      </c>
      <c r="E244">
        <v>560</v>
      </c>
      <c r="F244">
        <v>0.25</v>
      </c>
      <c r="G244">
        <v>1475</v>
      </c>
      <c r="H244">
        <v>0.1</v>
      </c>
      <c r="I244" t="s">
        <v>21</v>
      </c>
      <c r="J244" t="s">
        <v>22</v>
      </c>
      <c r="K244">
        <v>40</v>
      </c>
      <c r="L244" t="s">
        <v>23</v>
      </c>
      <c r="M244">
        <f>VLOOKUP($C244,Barnhart_79.pdf!$L$4:$O$392,3)</f>
        <v>249</v>
      </c>
      <c r="N244">
        <f>VLOOKUP($C244,Barnhart_79.pdf!$L$4:$O$392,4)</f>
        <v>1922.67</v>
      </c>
      <c r="O244">
        <v>338</v>
      </c>
      <c r="P244">
        <v>475</v>
      </c>
      <c r="Q244" s="25">
        <f t="shared" si="81"/>
        <v>14.932382581593986</v>
      </c>
      <c r="R244" s="25">
        <f t="shared" si="82"/>
        <v>20.984857178275572</v>
      </c>
      <c r="S244" s="23">
        <f t="shared" si="83"/>
        <v>0.46598893980539513</v>
      </c>
      <c r="T244" s="23">
        <f t="shared" si="84"/>
        <v>0.65486611363184233</v>
      </c>
      <c r="U244" t="s">
        <v>25</v>
      </c>
    </row>
    <row r="245" spans="1:21" x14ac:dyDescent="0.25">
      <c r="A245">
        <v>7</v>
      </c>
      <c r="B245">
        <v>15</v>
      </c>
      <c r="C245">
        <f t="shared" si="75"/>
        <v>715</v>
      </c>
      <c r="D245">
        <v>33</v>
      </c>
      <c r="E245">
        <v>560</v>
      </c>
      <c r="F245">
        <v>0.25</v>
      </c>
      <c r="G245">
        <v>1475</v>
      </c>
      <c r="H245">
        <v>0.1</v>
      </c>
      <c r="I245" t="s">
        <v>21</v>
      </c>
      <c r="J245" t="s">
        <v>22</v>
      </c>
      <c r="K245">
        <v>40</v>
      </c>
      <c r="L245" t="s">
        <v>23</v>
      </c>
      <c r="M245">
        <f>VLOOKUP($C245,Barnhart_79.pdf!$L$4:$O$392,3)</f>
        <v>249</v>
      </c>
      <c r="N245">
        <f>VLOOKUP($C245,Barnhart_79.pdf!$L$4:$O$392,4)</f>
        <v>1922.67</v>
      </c>
      <c r="O245">
        <v>432</v>
      </c>
      <c r="P245">
        <v>539</v>
      </c>
      <c r="Q245" s="25">
        <f t="shared" si="81"/>
        <v>19.085175370557995</v>
      </c>
      <c r="R245" s="25">
        <f t="shared" si="82"/>
        <v>23.812290566506384</v>
      </c>
      <c r="S245" s="23">
        <f t="shared" si="83"/>
        <v>0.59558349702938085</v>
      </c>
      <c r="T245" s="23">
        <f t="shared" si="84"/>
        <v>0.74310070578434317</v>
      </c>
      <c r="U245" t="s">
        <v>25</v>
      </c>
    </row>
    <row r="246" spans="1:21" x14ac:dyDescent="0.25">
      <c r="A246">
        <v>7</v>
      </c>
      <c r="B246">
        <v>16</v>
      </c>
      <c r="C246">
        <f t="shared" si="75"/>
        <v>716</v>
      </c>
      <c r="D246">
        <v>34</v>
      </c>
      <c r="E246">
        <v>560</v>
      </c>
      <c r="F246">
        <v>0.25</v>
      </c>
      <c r="G246">
        <v>1475</v>
      </c>
      <c r="H246">
        <v>0.1</v>
      </c>
      <c r="I246" t="s">
        <v>21</v>
      </c>
      <c r="J246" t="s">
        <v>22</v>
      </c>
      <c r="K246">
        <v>40</v>
      </c>
      <c r="L246" t="s">
        <v>23</v>
      </c>
      <c r="M246">
        <f>VLOOKUP($C246,Barnhart_79.pdf!$L$4:$O$392,3)</f>
        <v>299</v>
      </c>
      <c r="N246">
        <f>VLOOKUP($C246,Barnhart_79.pdf!$L$4:$O$392,4)</f>
        <v>2314.1699999999996</v>
      </c>
      <c r="O246">
        <v>433</v>
      </c>
      <c r="P246">
        <v>651</v>
      </c>
      <c r="Q246" s="25">
        <f t="shared" si="81"/>
        <v>19.129354017249099</v>
      </c>
      <c r="R246" s="25">
        <f t="shared" si="82"/>
        <v>28.760298995910308</v>
      </c>
      <c r="S246" s="23">
        <f t="shared" si="83"/>
        <v>0.49597101381270436</v>
      </c>
      <c r="T246" s="23">
        <f t="shared" si="84"/>
        <v>0.74567466510870795</v>
      </c>
      <c r="U246" t="s">
        <v>25</v>
      </c>
    </row>
    <row r="247" spans="1:21" x14ac:dyDescent="0.25">
      <c r="A247">
        <v>7</v>
      </c>
      <c r="B247">
        <v>17</v>
      </c>
      <c r="C247">
        <f t="shared" si="75"/>
        <v>717</v>
      </c>
      <c r="D247">
        <v>37</v>
      </c>
      <c r="E247">
        <v>560</v>
      </c>
      <c r="F247">
        <v>0.25</v>
      </c>
      <c r="G247">
        <v>1475</v>
      </c>
      <c r="H247">
        <v>0.1</v>
      </c>
      <c r="I247" t="s">
        <v>21</v>
      </c>
      <c r="J247" t="s">
        <v>22</v>
      </c>
      <c r="K247">
        <v>40</v>
      </c>
      <c r="L247" t="s">
        <v>23</v>
      </c>
      <c r="M247">
        <f>VLOOKUP($C247,Barnhart_79.pdf!$L$4:$O$392,3)</f>
        <v>249</v>
      </c>
      <c r="N247">
        <f>VLOOKUP($C247,Barnhart_79.pdf!$L$4:$O$392,4)</f>
        <v>1922.67</v>
      </c>
      <c r="O247">
        <v>344</v>
      </c>
      <c r="P247">
        <v>415</v>
      </c>
      <c r="Q247" s="25">
        <f t="shared" si="81"/>
        <v>15.197454461740625</v>
      </c>
      <c r="R247" s="25">
        <f t="shared" si="82"/>
        <v>18.334138376809182</v>
      </c>
      <c r="S247" s="23">
        <f t="shared" si="83"/>
        <v>0.47426093281969212</v>
      </c>
      <c r="T247" s="23">
        <f t="shared" si="84"/>
        <v>0.57214618348887269</v>
      </c>
      <c r="U247" t="s">
        <v>25</v>
      </c>
    </row>
    <row r="248" spans="1:21" x14ac:dyDescent="0.25">
      <c r="A248">
        <v>7</v>
      </c>
      <c r="B248">
        <v>19</v>
      </c>
      <c r="C248">
        <f t="shared" si="75"/>
        <v>719</v>
      </c>
      <c r="D248">
        <v>37</v>
      </c>
      <c r="E248">
        <v>560</v>
      </c>
      <c r="F248">
        <v>0.25</v>
      </c>
      <c r="G248">
        <v>1475</v>
      </c>
      <c r="H248">
        <v>0.1</v>
      </c>
      <c r="I248" t="s">
        <v>21</v>
      </c>
      <c r="J248" t="s">
        <v>22</v>
      </c>
      <c r="K248">
        <v>40</v>
      </c>
      <c r="L248" t="s">
        <v>23</v>
      </c>
      <c r="M248">
        <f>VLOOKUP($C248,Barnhart_79.pdf!$L$4:$O$392,3)</f>
        <v>346</v>
      </c>
      <c r="N248">
        <f>VLOOKUP($C248,Barnhart_79.pdf!$L$4:$O$392,4)</f>
        <v>2685.1800000000003</v>
      </c>
      <c r="O248">
        <v>473</v>
      </c>
      <c r="P248">
        <v>564</v>
      </c>
      <c r="Q248" s="25">
        <f t="shared" si="81"/>
        <v>20.896499884893359</v>
      </c>
      <c r="R248" s="25">
        <f t="shared" si="82"/>
        <v>24.916756733784048</v>
      </c>
      <c r="S248" s="23">
        <f t="shared" si="83"/>
        <v>0.46692958874027113</v>
      </c>
      <c r="T248" s="23">
        <f t="shared" si="84"/>
        <v>0.55676170834992167</v>
      </c>
      <c r="U248" t="s">
        <v>25</v>
      </c>
    </row>
    <row r="249" spans="1:21" x14ac:dyDescent="0.25">
      <c r="A249">
        <v>7</v>
      </c>
      <c r="B249">
        <v>21</v>
      </c>
      <c r="C249">
        <f t="shared" si="75"/>
        <v>721</v>
      </c>
      <c r="D249">
        <v>38</v>
      </c>
      <c r="E249">
        <v>240</v>
      </c>
      <c r="F249">
        <v>0.5</v>
      </c>
      <c r="G249">
        <v>1000</v>
      </c>
      <c r="H249" t="s">
        <v>28</v>
      </c>
      <c r="I249" t="s">
        <v>29</v>
      </c>
      <c r="J249" t="s">
        <v>30</v>
      </c>
      <c r="K249">
        <v>20</v>
      </c>
      <c r="L249" t="s">
        <v>23</v>
      </c>
      <c r="M249">
        <f>VLOOKUP($C249,Barnhart_79.pdf!$L$4:$O$392,3)</f>
        <v>301</v>
      </c>
      <c r="N249">
        <f>VLOOKUP($C249,Barnhart_79.pdf!$L$4:$O$392,4)</f>
        <v>2329.83</v>
      </c>
      <c r="O249">
        <v>75</v>
      </c>
      <c r="P249">
        <v>275</v>
      </c>
      <c r="Q249" s="25">
        <f t="shared" si="81"/>
        <v>3.3133985018329848</v>
      </c>
      <c r="R249" s="25">
        <f t="shared" si="82"/>
        <v>12.149127840054279</v>
      </c>
      <c r="S249" s="23">
        <f t="shared" si="83"/>
        <v>8.5329792349647438E-2</v>
      </c>
      <c r="T249" s="23">
        <f t="shared" si="84"/>
        <v>0.31287590528204062</v>
      </c>
      <c r="U249" t="s">
        <v>26</v>
      </c>
    </row>
    <row r="250" spans="1:21" x14ac:dyDescent="0.25">
      <c r="A250">
        <v>7</v>
      </c>
      <c r="B250">
        <v>21</v>
      </c>
      <c r="C250">
        <f t="shared" ref="C250" si="105">A250*100+B250</f>
        <v>721</v>
      </c>
      <c r="D250">
        <v>38</v>
      </c>
      <c r="E250">
        <v>240</v>
      </c>
      <c r="F250">
        <v>0.5</v>
      </c>
      <c r="G250">
        <v>1000</v>
      </c>
      <c r="H250" t="s">
        <v>28</v>
      </c>
      <c r="I250" t="s">
        <v>29</v>
      </c>
      <c r="J250" t="s">
        <v>30</v>
      </c>
      <c r="K250">
        <v>20</v>
      </c>
      <c r="L250" t="s">
        <v>23</v>
      </c>
      <c r="M250">
        <f>VLOOKUP($C250,Barnhart_79.pdf!$L$4:$O$392,3)</f>
        <v>301</v>
      </c>
      <c r="N250">
        <f>VLOOKUP($C250,Barnhart_79.pdf!$L$4:$O$392,4)</f>
        <v>2329.83</v>
      </c>
      <c r="O250">
        <v>130</v>
      </c>
      <c r="P250">
        <v>256</v>
      </c>
      <c r="Q250" s="25">
        <f t="shared" ref="Q250" si="106">0.9*PI()/4*0.25^2*O250</f>
        <v>5.7432240698438406</v>
      </c>
      <c r="R250" s="25">
        <f t="shared" ref="R250" si="107">0.9*PI()/4*0.25^2*P250</f>
        <v>11.309733552923255</v>
      </c>
      <c r="S250" s="23">
        <f t="shared" ref="S250" si="108">Q250*60/$N250</f>
        <v>0.14790497340605555</v>
      </c>
      <c r="T250" s="23">
        <f t="shared" ref="T250" si="109">R250*60/$N250</f>
        <v>0.29125902455346325</v>
      </c>
      <c r="U250" t="s">
        <v>27</v>
      </c>
    </row>
    <row r="251" spans="1:21" x14ac:dyDescent="0.25">
      <c r="A251">
        <v>7</v>
      </c>
      <c r="B251">
        <v>23</v>
      </c>
      <c r="C251">
        <f t="shared" si="75"/>
        <v>723</v>
      </c>
      <c r="D251">
        <v>38</v>
      </c>
      <c r="E251">
        <v>240</v>
      </c>
      <c r="F251">
        <v>0.5</v>
      </c>
      <c r="G251">
        <v>1000</v>
      </c>
      <c r="H251" t="s">
        <v>28</v>
      </c>
      <c r="I251" t="s">
        <v>29</v>
      </c>
      <c r="J251" t="s">
        <v>30</v>
      </c>
      <c r="K251">
        <v>20</v>
      </c>
      <c r="L251" t="s">
        <v>23</v>
      </c>
      <c r="M251">
        <f>VLOOKUP($C251,Barnhart_79.pdf!$L$4:$O$392,3)</f>
        <v>342</v>
      </c>
      <c r="N251">
        <f>VLOOKUP($C251,Barnhart_79.pdf!$L$4:$O$392,4)</f>
        <v>2650.8599999999997</v>
      </c>
      <c r="O251">
        <v>16</v>
      </c>
      <c r="P251">
        <v>320</v>
      </c>
      <c r="Q251" s="25">
        <f t="shared" si="81"/>
        <v>0.70685834705770345</v>
      </c>
      <c r="R251" s="25">
        <f t="shared" si="82"/>
        <v>14.137166941154069</v>
      </c>
      <c r="S251" s="23">
        <f t="shared" si="83"/>
        <v>1.5999147757128709E-2</v>
      </c>
      <c r="T251" s="23">
        <f t="shared" si="84"/>
        <v>0.31998295514257419</v>
      </c>
      <c r="U251" t="s">
        <v>26</v>
      </c>
    </row>
    <row r="252" spans="1:21" x14ac:dyDescent="0.25">
      <c r="A252">
        <v>7</v>
      </c>
      <c r="B252">
        <v>23</v>
      </c>
      <c r="C252">
        <f t="shared" ref="C252" si="110">A252*100+B252</f>
        <v>723</v>
      </c>
      <c r="D252">
        <v>38</v>
      </c>
      <c r="E252">
        <v>240</v>
      </c>
      <c r="F252">
        <v>0.5</v>
      </c>
      <c r="G252">
        <v>1000</v>
      </c>
      <c r="H252" t="s">
        <v>28</v>
      </c>
      <c r="I252" t="s">
        <v>29</v>
      </c>
      <c r="J252" t="s">
        <v>30</v>
      </c>
      <c r="K252">
        <v>20</v>
      </c>
      <c r="L252" t="s">
        <v>23</v>
      </c>
      <c r="M252">
        <f>VLOOKUP($C252,Barnhart_79.pdf!$L$4:$O$392,3)</f>
        <v>342</v>
      </c>
      <c r="N252">
        <f>VLOOKUP($C252,Barnhart_79.pdf!$L$4:$O$392,4)</f>
        <v>2650.8599999999997</v>
      </c>
      <c r="O252">
        <v>143</v>
      </c>
      <c r="P252">
        <v>273</v>
      </c>
      <c r="Q252" s="25">
        <f t="shared" ref="Q252" si="111">0.9*PI()/4*0.25^2*O252</f>
        <v>6.317546476828225</v>
      </c>
      <c r="R252" s="25">
        <f t="shared" ref="R252" si="112">0.9*PI()/4*0.25^2*P252</f>
        <v>12.060770546672066</v>
      </c>
      <c r="S252" s="23">
        <f t="shared" ref="S252" si="113">Q252*60/$N252</f>
        <v>0.14299238307933784</v>
      </c>
      <c r="T252" s="23">
        <f t="shared" ref="T252" si="114">R252*60/$N252</f>
        <v>0.27298545860600859</v>
      </c>
      <c r="U252" t="s">
        <v>27</v>
      </c>
    </row>
    <row r="253" spans="1:21" x14ac:dyDescent="0.25">
      <c r="A253">
        <v>7</v>
      </c>
      <c r="B253">
        <v>25</v>
      </c>
      <c r="C253">
        <f t="shared" si="75"/>
        <v>725</v>
      </c>
      <c r="D253">
        <v>39</v>
      </c>
      <c r="E253">
        <v>480</v>
      </c>
      <c r="F253">
        <v>0.5</v>
      </c>
      <c r="G253">
        <v>1080</v>
      </c>
      <c r="H253" t="s">
        <v>28</v>
      </c>
      <c r="I253" t="s">
        <v>31</v>
      </c>
      <c r="J253" t="s">
        <v>30</v>
      </c>
      <c r="K253">
        <v>80</v>
      </c>
      <c r="L253" t="s">
        <v>23</v>
      </c>
      <c r="M253">
        <f>VLOOKUP($C253,Barnhart_79.pdf!$L$4:$O$392,3)</f>
        <v>158</v>
      </c>
      <c r="N253">
        <f>VLOOKUP($C253,Barnhart_79.pdf!$L$4:$O$392,4)</f>
        <v>1210.1400000000001</v>
      </c>
      <c r="O253">
        <v>634</v>
      </c>
      <c r="P253">
        <v>699</v>
      </c>
      <c r="Q253" s="25">
        <f t="shared" si="81"/>
        <v>28.009262002161499</v>
      </c>
      <c r="R253" s="25">
        <f t="shared" si="82"/>
        <v>30.880874037083419</v>
      </c>
      <c r="S253" s="23">
        <f t="shared" si="83"/>
        <v>1.3887283455878574</v>
      </c>
      <c r="T253" s="23">
        <f t="shared" si="84"/>
        <v>1.5311058573594833</v>
      </c>
      <c r="U253" t="s">
        <v>25</v>
      </c>
    </row>
    <row r="254" spans="1:21" x14ac:dyDescent="0.25">
      <c r="A254">
        <v>7</v>
      </c>
      <c r="B254">
        <v>27</v>
      </c>
      <c r="C254">
        <f t="shared" si="75"/>
        <v>727</v>
      </c>
      <c r="D254">
        <v>40</v>
      </c>
      <c r="E254">
        <v>480</v>
      </c>
      <c r="F254">
        <v>0.25</v>
      </c>
      <c r="G254">
        <v>1300</v>
      </c>
      <c r="H254">
        <v>0.1</v>
      </c>
      <c r="I254" t="s">
        <v>21</v>
      </c>
      <c r="J254" t="s">
        <v>22</v>
      </c>
      <c r="K254">
        <v>40</v>
      </c>
      <c r="L254" t="s">
        <v>23</v>
      </c>
      <c r="M254">
        <f>VLOOKUP($C254,Barnhart_79.pdf!$L$4:$O$392,3)</f>
        <v>499</v>
      </c>
      <c r="N254">
        <f>VLOOKUP($C254,Barnhart_79.pdf!$L$4:$O$392,4)</f>
        <v>3885.17</v>
      </c>
      <c r="O254">
        <v>750</v>
      </c>
      <c r="P254">
        <v>924</v>
      </c>
      <c r="Q254" s="25">
        <f t="shared" si="81"/>
        <v>33.133985018329852</v>
      </c>
      <c r="R254" s="25">
        <f t="shared" si="82"/>
        <v>40.821069542582372</v>
      </c>
      <c r="S254" s="23">
        <f t="shared" si="83"/>
        <v>0.51169938538076609</v>
      </c>
      <c r="T254" s="23">
        <f t="shared" si="84"/>
        <v>0.63041364278910383</v>
      </c>
      <c r="U254" t="s">
        <v>25</v>
      </c>
    </row>
    <row r="255" spans="1:21" x14ac:dyDescent="0.25">
      <c r="A255">
        <v>7</v>
      </c>
      <c r="B255">
        <v>29</v>
      </c>
      <c r="C255">
        <f t="shared" si="75"/>
        <v>729</v>
      </c>
      <c r="D255">
        <v>40</v>
      </c>
      <c r="E255">
        <v>480</v>
      </c>
      <c r="F255">
        <v>0.25</v>
      </c>
      <c r="G255">
        <v>1300</v>
      </c>
      <c r="H255">
        <v>0.1</v>
      </c>
      <c r="I255" t="s">
        <v>21</v>
      </c>
      <c r="J255" t="s">
        <v>22</v>
      </c>
      <c r="K255">
        <v>40</v>
      </c>
      <c r="L255" t="s">
        <v>23</v>
      </c>
      <c r="M255">
        <f>VLOOKUP($C255,Barnhart_79.pdf!$L$4:$O$392,3)</f>
        <v>299</v>
      </c>
      <c r="N255">
        <f>VLOOKUP($C255,Barnhart_79.pdf!$L$4:$O$392,4)</f>
        <v>2319.17</v>
      </c>
      <c r="O255">
        <v>607</v>
      </c>
      <c r="P255">
        <v>722</v>
      </c>
      <c r="Q255" s="25">
        <f t="shared" si="81"/>
        <v>26.816438541501626</v>
      </c>
      <c r="R255" s="25">
        <f t="shared" si="82"/>
        <v>31.896982910978867</v>
      </c>
      <c r="S255" s="23">
        <f t="shared" si="83"/>
        <v>0.69377678759646666</v>
      </c>
      <c r="T255" s="23">
        <f t="shared" si="84"/>
        <v>0.82521720040304591</v>
      </c>
      <c r="U255" t="s">
        <v>25</v>
      </c>
    </row>
    <row r="256" spans="1:21" x14ac:dyDescent="0.25">
      <c r="A256">
        <v>7</v>
      </c>
      <c r="B256">
        <v>30</v>
      </c>
      <c r="C256">
        <f t="shared" si="75"/>
        <v>730</v>
      </c>
      <c r="D256">
        <v>41</v>
      </c>
      <c r="E256">
        <v>240</v>
      </c>
      <c r="F256">
        <v>0.25</v>
      </c>
      <c r="G256">
        <v>975</v>
      </c>
      <c r="H256">
        <v>3.3333333333333333E-2</v>
      </c>
      <c r="I256" t="s">
        <v>21</v>
      </c>
      <c r="J256" t="s">
        <v>22</v>
      </c>
      <c r="K256">
        <v>40</v>
      </c>
      <c r="L256" t="s">
        <v>32</v>
      </c>
      <c r="M256">
        <f>VLOOKUP($C256,Barnhart_79.pdf!$L$4:$O$392,3)</f>
        <v>179</v>
      </c>
      <c r="N256">
        <f>VLOOKUP($C256,Barnhart_79.pdf!$L$4:$O$392,4)</f>
        <v>1366.5700000000002</v>
      </c>
      <c r="O256">
        <v>1405</v>
      </c>
      <c r="P256">
        <v>1435</v>
      </c>
      <c r="Q256" s="25">
        <f t="shared" si="81"/>
        <v>62.070998601004582</v>
      </c>
      <c r="R256" s="25">
        <f t="shared" si="82"/>
        <v>63.396358001737781</v>
      </c>
      <c r="S256" s="23">
        <f t="shared" si="83"/>
        <v>2.7252609936265793</v>
      </c>
      <c r="T256" s="23">
        <f t="shared" si="84"/>
        <v>2.7834516198250117</v>
      </c>
    </row>
    <row r="257" spans="1:21" x14ac:dyDescent="0.25">
      <c r="A257">
        <v>7</v>
      </c>
      <c r="B257">
        <v>31</v>
      </c>
      <c r="C257">
        <f t="shared" si="75"/>
        <v>731</v>
      </c>
      <c r="D257">
        <v>43</v>
      </c>
      <c r="E257">
        <v>480</v>
      </c>
      <c r="F257">
        <v>0.25</v>
      </c>
      <c r="G257">
        <v>1300</v>
      </c>
      <c r="H257">
        <v>0.1</v>
      </c>
      <c r="I257" t="s">
        <v>21</v>
      </c>
      <c r="J257" t="s">
        <v>22</v>
      </c>
      <c r="K257">
        <v>40</v>
      </c>
      <c r="L257" t="s">
        <v>32</v>
      </c>
      <c r="M257">
        <f>VLOOKUP($C257,Barnhart_79.pdf!$L$4:$O$392,3)</f>
        <v>253</v>
      </c>
      <c r="N257">
        <f>VLOOKUP($C257,Barnhart_79.pdf!$L$4:$O$392,4)</f>
        <v>1953.99</v>
      </c>
      <c r="O257">
        <v>810</v>
      </c>
      <c r="P257">
        <v>943</v>
      </c>
      <c r="Q257" s="25">
        <f t="shared" si="81"/>
        <v>35.784703819796235</v>
      </c>
      <c r="R257" s="25">
        <f t="shared" si="82"/>
        <v>41.6604638297134</v>
      </c>
      <c r="S257" s="23">
        <f t="shared" si="83"/>
        <v>1.0988194561833857</v>
      </c>
      <c r="T257" s="23">
        <f t="shared" si="84"/>
        <v>1.2792428977542383</v>
      </c>
      <c r="U257" t="s">
        <v>25</v>
      </c>
    </row>
    <row r="258" spans="1:21" x14ac:dyDescent="0.25">
      <c r="A258">
        <v>7</v>
      </c>
      <c r="B258">
        <v>32</v>
      </c>
      <c r="C258">
        <f t="shared" si="75"/>
        <v>732</v>
      </c>
      <c r="D258">
        <v>42</v>
      </c>
      <c r="E258">
        <v>480</v>
      </c>
      <c r="F258">
        <v>0.25</v>
      </c>
      <c r="G258">
        <v>1300</v>
      </c>
      <c r="H258">
        <v>0.1</v>
      </c>
      <c r="I258" t="s">
        <v>21</v>
      </c>
      <c r="J258" t="s">
        <v>22</v>
      </c>
      <c r="K258">
        <v>40</v>
      </c>
      <c r="L258" t="s">
        <v>32</v>
      </c>
      <c r="M258">
        <f>VLOOKUP($C258,Barnhart_79.pdf!$L$4:$O$392,3)</f>
        <v>249</v>
      </c>
      <c r="N258">
        <f>VLOOKUP($C258,Barnhart_79.pdf!$L$4:$O$392,4)</f>
        <v>1922.67</v>
      </c>
      <c r="O258">
        <v>780</v>
      </c>
      <c r="P258">
        <v>974</v>
      </c>
      <c r="Q258" s="25">
        <f t="shared" si="81"/>
        <v>34.459344419063044</v>
      </c>
      <c r="R258" s="25">
        <f t="shared" si="82"/>
        <v>43.0300018771377</v>
      </c>
      <c r="S258" s="23">
        <f t="shared" si="83"/>
        <v>1.075359091858604</v>
      </c>
      <c r="T258" s="23">
        <f t="shared" si="84"/>
        <v>1.3428201993208726</v>
      </c>
      <c r="U258" t="s">
        <v>25</v>
      </c>
    </row>
    <row r="259" spans="1:21" x14ac:dyDescent="0.25">
      <c r="A259">
        <v>7</v>
      </c>
      <c r="B259">
        <v>33</v>
      </c>
      <c r="C259">
        <f t="shared" si="75"/>
        <v>733</v>
      </c>
      <c r="D259">
        <v>43</v>
      </c>
      <c r="E259">
        <v>480</v>
      </c>
      <c r="F259">
        <v>0.25</v>
      </c>
      <c r="G259">
        <v>1300</v>
      </c>
      <c r="H259">
        <v>0.1</v>
      </c>
      <c r="I259" t="s">
        <v>21</v>
      </c>
      <c r="J259" t="s">
        <v>22</v>
      </c>
      <c r="K259">
        <v>40</v>
      </c>
      <c r="L259" t="s">
        <v>32</v>
      </c>
      <c r="M259">
        <f>VLOOKUP($C259,Barnhart_79.pdf!$L$4:$O$392,3)</f>
        <v>249</v>
      </c>
      <c r="N259">
        <f>VLOOKUP($C259,Barnhart_79.pdf!$L$4:$O$392,4)</f>
        <v>1922.67</v>
      </c>
      <c r="O259">
        <v>595</v>
      </c>
      <c r="P259">
        <v>680</v>
      </c>
      <c r="Q259" s="25">
        <f t="shared" si="81"/>
        <v>26.286294781208348</v>
      </c>
      <c r="R259" s="25">
        <f t="shared" si="82"/>
        <v>30.041479749952398</v>
      </c>
      <c r="S259" s="23">
        <f t="shared" si="83"/>
        <v>0.82030597391778137</v>
      </c>
      <c r="T259" s="23">
        <f t="shared" si="84"/>
        <v>0.9374925416203217</v>
      </c>
      <c r="U259" t="s">
        <v>25</v>
      </c>
    </row>
    <row r="260" spans="1:21" x14ac:dyDescent="0.25">
      <c r="A260">
        <v>7</v>
      </c>
      <c r="B260">
        <v>34</v>
      </c>
      <c r="C260">
        <f t="shared" si="75"/>
        <v>734</v>
      </c>
      <c r="D260">
        <v>42</v>
      </c>
      <c r="E260">
        <v>480</v>
      </c>
      <c r="F260">
        <v>0.25</v>
      </c>
      <c r="G260">
        <v>1300</v>
      </c>
      <c r="H260">
        <v>0.1</v>
      </c>
      <c r="I260" t="s">
        <v>21</v>
      </c>
      <c r="J260" t="s">
        <v>22</v>
      </c>
      <c r="K260">
        <v>40</v>
      </c>
      <c r="L260" t="s">
        <v>32</v>
      </c>
      <c r="M260">
        <f>VLOOKUP($C260,Barnhart_79.pdf!$L$4:$O$392,3)</f>
        <v>249</v>
      </c>
      <c r="N260">
        <f>VLOOKUP($C260,Barnhart_79.pdf!$L$4:$O$392,4)</f>
        <v>1922.67</v>
      </c>
      <c r="O260">
        <v>704</v>
      </c>
      <c r="P260">
        <v>721</v>
      </c>
      <c r="Q260" s="25">
        <f t="shared" si="81"/>
        <v>31.10176727053895</v>
      </c>
      <c r="R260" s="25">
        <f t="shared" si="82"/>
        <v>31.852804264287762</v>
      </c>
      <c r="S260" s="23">
        <f t="shared" si="83"/>
        <v>0.9705805136775093</v>
      </c>
      <c r="T260" s="23">
        <f t="shared" si="84"/>
        <v>0.99401782721801746</v>
      </c>
      <c r="U260" t="s">
        <v>25</v>
      </c>
    </row>
    <row r="261" spans="1:21" x14ac:dyDescent="0.25">
      <c r="A261">
        <v>7</v>
      </c>
      <c r="B261">
        <v>35</v>
      </c>
      <c r="C261">
        <f t="shared" si="75"/>
        <v>735</v>
      </c>
      <c r="D261">
        <v>44</v>
      </c>
      <c r="E261">
        <v>480</v>
      </c>
      <c r="F261">
        <v>0.25</v>
      </c>
      <c r="G261">
        <v>1300</v>
      </c>
      <c r="H261">
        <v>0.1</v>
      </c>
      <c r="I261" t="s">
        <v>21</v>
      </c>
      <c r="J261" t="s">
        <v>22</v>
      </c>
      <c r="K261">
        <v>40</v>
      </c>
      <c r="L261" t="s">
        <v>32</v>
      </c>
      <c r="M261">
        <f>VLOOKUP($C261,Barnhart_79.pdf!$L$4:$O$392,3)</f>
        <v>249</v>
      </c>
      <c r="N261">
        <f>VLOOKUP($C261,Barnhart_79.pdf!$L$4:$O$392,4)</f>
        <v>1922.67</v>
      </c>
      <c r="O261">
        <v>664</v>
      </c>
      <c r="P261">
        <v>789</v>
      </c>
      <c r="Q261" s="25">
        <f t="shared" si="81"/>
        <v>29.334621402894694</v>
      </c>
      <c r="R261" s="25">
        <f t="shared" si="82"/>
        <v>34.856952239283004</v>
      </c>
      <c r="S261" s="23">
        <f t="shared" si="83"/>
        <v>0.9154338935821964</v>
      </c>
      <c r="T261" s="23">
        <f t="shared" si="84"/>
        <v>1.0877670813800497</v>
      </c>
      <c r="U261" t="s">
        <v>25</v>
      </c>
    </row>
    <row r="262" spans="1:21" x14ac:dyDescent="0.25">
      <c r="A262">
        <v>7</v>
      </c>
      <c r="B262">
        <v>36</v>
      </c>
      <c r="C262">
        <f t="shared" si="75"/>
        <v>736</v>
      </c>
      <c r="D262">
        <v>45</v>
      </c>
      <c r="E262">
        <v>480</v>
      </c>
      <c r="F262">
        <v>0.25</v>
      </c>
      <c r="G262">
        <v>1300</v>
      </c>
      <c r="H262">
        <v>0.1</v>
      </c>
      <c r="I262" t="s">
        <v>21</v>
      </c>
      <c r="J262" t="s">
        <v>22</v>
      </c>
      <c r="K262">
        <v>40</v>
      </c>
      <c r="L262" t="s">
        <v>32</v>
      </c>
      <c r="M262">
        <f>VLOOKUP($C262,Barnhart_79.pdf!$L$4:$O$392,3)</f>
        <v>249</v>
      </c>
      <c r="N262">
        <f>VLOOKUP($C262,Barnhart_79.pdf!$L$4:$O$392,4)</f>
        <v>1922.67</v>
      </c>
      <c r="O262">
        <v>842</v>
      </c>
      <c r="P262">
        <v>960</v>
      </c>
      <c r="Q262" s="25">
        <f t="shared" si="81"/>
        <v>37.198420513911643</v>
      </c>
      <c r="R262" s="25">
        <f t="shared" si="82"/>
        <v>42.411500823462205</v>
      </c>
      <c r="S262" s="23">
        <f t="shared" si="83"/>
        <v>1.1608363530063395</v>
      </c>
      <c r="T262" s="23">
        <f t="shared" si="84"/>
        <v>1.3235188822875128</v>
      </c>
      <c r="U262" t="s">
        <v>25</v>
      </c>
    </row>
    <row r="263" spans="1:21" x14ac:dyDescent="0.25">
      <c r="A263">
        <v>7</v>
      </c>
      <c r="B263">
        <v>37</v>
      </c>
      <c r="C263">
        <f t="shared" si="75"/>
        <v>737</v>
      </c>
      <c r="D263">
        <v>44</v>
      </c>
      <c r="E263">
        <v>480</v>
      </c>
      <c r="F263">
        <v>0.25</v>
      </c>
      <c r="G263">
        <v>1300</v>
      </c>
      <c r="H263">
        <v>0.1</v>
      </c>
      <c r="I263" t="s">
        <v>21</v>
      </c>
      <c r="J263" t="s">
        <v>22</v>
      </c>
      <c r="K263">
        <v>40</v>
      </c>
      <c r="L263" t="s">
        <v>32</v>
      </c>
      <c r="M263">
        <f>VLOOKUP($C263,Barnhart_79.pdf!$L$4:$O$392,3)</f>
        <v>249</v>
      </c>
      <c r="N263">
        <f>VLOOKUP($C263,Barnhart_79.pdf!$L$4:$O$392,4)</f>
        <v>1922.67</v>
      </c>
      <c r="O263">
        <v>769</v>
      </c>
      <c r="P263">
        <v>880</v>
      </c>
      <c r="Q263" s="25">
        <f t="shared" si="81"/>
        <v>33.973379305460874</v>
      </c>
      <c r="R263" s="25">
        <f t="shared" si="82"/>
        <v>38.877209088173693</v>
      </c>
      <c r="S263" s="23">
        <f t="shared" si="83"/>
        <v>1.0601937713323932</v>
      </c>
      <c r="T263" s="23">
        <f t="shared" si="84"/>
        <v>1.213225642096887</v>
      </c>
      <c r="U263" t="s">
        <v>25</v>
      </c>
    </row>
    <row r="264" spans="1:21" x14ac:dyDescent="0.25">
      <c r="A264">
        <v>7</v>
      </c>
      <c r="B264">
        <v>38</v>
      </c>
      <c r="C264">
        <f t="shared" si="75"/>
        <v>738</v>
      </c>
      <c r="D264">
        <v>45</v>
      </c>
      <c r="E264">
        <v>480</v>
      </c>
      <c r="F264">
        <v>0.25</v>
      </c>
      <c r="G264">
        <v>1300</v>
      </c>
      <c r="H264">
        <v>0.1</v>
      </c>
      <c r="I264" t="s">
        <v>21</v>
      </c>
      <c r="J264" t="s">
        <v>22</v>
      </c>
      <c r="K264">
        <v>40</v>
      </c>
      <c r="L264" t="s">
        <v>32</v>
      </c>
      <c r="M264">
        <f>VLOOKUP($C264,Barnhart_79.pdf!$L$4:$O$392,3)</f>
        <v>249</v>
      </c>
      <c r="N264">
        <f>VLOOKUP($C264,Barnhart_79.pdf!$L$4:$O$392,4)</f>
        <v>1922.67</v>
      </c>
      <c r="O264">
        <v>757</v>
      </c>
      <c r="P264">
        <v>816</v>
      </c>
      <c r="Q264" s="25">
        <f t="shared" si="81"/>
        <v>33.443235545167596</v>
      </c>
      <c r="R264" s="25">
        <f t="shared" si="82"/>
        <v>36.049775699942877</v>
      </c>
      <c r="S264" s="23">
        <f t="shared" si="83"/>
        <v>1.0436497853037994</v>
      </c>
      <c r="T264" s="23">
        <f t="shared" si="84"/>
        <v>1.124991049944386</v>
      </c>
      <c r="U264" t="s">
        <v>25</v>
      </c>
    </row>
    <row r="265" spans="1:21" x14ac:dyDescent="0.25">
      <c r="A265">
        <v>7</v>
      </c>
      <c r="B265">
        <v>39</v>
      </c>
      <c r="C265">
        <f t="shared" si="75"/>
        <v>739</v>
      </c>
      <c r="D265">
        <v>46</v>
      </c>
      <c r="E265">
        <v>480</v>
      </c>
      <c r="F265">
        <v>0.25</v>
      </c>
      <c r="G265">
        <v>1300</v>
      </c>
      <c r="H265">
        <v>0.1</v>
      </c>
      <c r="I265" t="s">
        <v>21</v>
      </c>
      <c r="J265" t="s">
        <v>22</v>
      </c>
      <c r="K265">
        <v>40</v>
      </c>
      <c r="L265" t="s">
        <v>32</v>
      </c>
      <c r="M265">
        <f>VLOOKUP($C265,Barnhart_79.pdf!$L$4:$O$392,3)</f>
        <v>249</v>
      </c>
      <c r="N265">
        <f>VLOOKUP($C265,Barnhart_79.pdf!$L$4:$O$392,4)</f>
        <v>1922.67</v>
      </c>
      <c r="O265">
        <v>637</v>
      </c>
      <c r="P265">
        <v>838</v>
      </c>
      <c r="Q265" s="25">
        <f t="shared" si="81"/>
        <v>28.14179794223482</v>
      </c>
      <c r="R265" s="25">
        <f t="shared" si="82"/>
        <v>37.021705927147217</v>
      </c>
      <c r="S265" s="23">
        <f t="shared" si="83"/>
        <v>0.87820992501786022</v>
      </c>
      <c r="T265" s="23">
        <f t="shared" si="84"/>
        <v>1.155321690996808</v>
      </c>
      <c r="U265" t="s">
        <v>25</v>
      </c>
    </row>
    <row r="266" spans="1:21" x14ac:dyDescent="0.25">
      <c r="A266">
        <v>7</v>
      </c>
      <c r="B266">
        <v>40</v>
      </c>
      <c r="C266">
        <f t="shared" si="75"/>
        <v>740</v>
      </c>
      <c r="D266">
        <v>47</v>
      </c>
      <c r="E266">
        <v>480</v>
      </c>
      <c r="F266">
        <v>0.25</v>
      </c>
      <c r="G266">
        <v>1300</v>
      </c>
      <c r="H266">
        <v>0.1</v>
      </c>
      <c r="I266" t="s">
        <v>21</v>
      </c>
      <c r="J266" t="s">
        <v>22</v>
      </c>
      <c r="K266">
        <v>40</v>
      </c>
      <c r="L266" t="s">
        <v>32</v>
      </c>
      <c r="M266">
        <f>VLOOKUP($C266,Barnhart_79.pdf!$L$4:$O$392,3)</f>
        <v>249</v>
      </c>
      <c r="N266">
        <f>VLOOKUP($C266,Barnhart_79.pdf!$L$4:$O$392,4)</f>
        <v>1922.67</v>
      </c>
      <c r="O266">
        <v>828</v>
      </c>
      <c r="P266">
        <v>872</v>
      </c>
      <c r="Q266" s="25">
        <f t="shared" si="81"/>
        <v>36.579919460236155</v>
      </c>
      <c r="R266" s="25">
        <f t="shared" si="82"/>
        <v>38.523779914644841</v>
      </c>
      <c r="S266" s="23">
        <f t="shared" si="83"/>
        <v>1.1415350359729799</v>
      </c>
      <c r="T266" s="23">
        <f t="shared" si="84"/>
        <v>1.2021963180778243</v>
      </c>
      <c r="U266" t="s">
        <v>25</v>
      </c>
    </row>
    <row r="267" spans="1:21" x14ac:dyDescent="0.25">
      <c r="A267">
        <v>7</v>
      </c>
      <c r="B267">
        <v>41</v>
      </c>
      <c r="C267">
        <f t="shared" si="75"/>
        <v>741</v>
      </c>
      <c r="D267">
        <v>46</v>
      </c>
      <c r="E267">
        <v>480</v>
      </c>
      <c r="F267">
        <v>0.25</v>
      </c>
      <c r="G267">
        <v>1300</v>
      </c>
      <c r="H267">
        <v>0.1</v>
      </c>
      <c r="I267" t="s">
        <v>21</v>
      </c>
      <c r="J267" t="s">
        <v>22</v>
      </c>
      <c r="K267">
        <v>40</v>
      </c>
      <c r="L267" t="s">
        <v>32</v>
      </c>
      <c r="M267">
        <f>VLOOKUP($C267,Barnhart_79.pdf!$L$4:$O$392,3)</f>
        <v>249</v>
      </c>
      <c r="N267">
        <f>VLOOKUP($C267,Barnhart_79.pdf!$L$4:$O$392,4)</f>
        <v>1922.67</v>
      </c>
      <c r="O267">
        <v>739</v>
      </c>
      <c r="P267">
        <v>836</v>
      </c>
      <c r="Q267" s="25">
        <f t="shared" si="81"/>
        <v>32.648019904727676</v>
      </c>
      <c r="R267" s="25">
        <f t="shared" si="82"/>
        <v>36.933348633765007</v>
      </c>
      <c r="S267" s="23">
        <f t="shared" si="83"/>
        <v>1.0188338062609081</v>
      </c>
      <c r="T267" s="23">
        <f t="shared" si="84"/>
        <v>1.1525643599920425</v>
      </c>
      <c r="U267" t="s">
        <v>25</v>
      </c>
    </row>
    <row r="268" spans="1:21" x14ac:dyDescent="0.25">
      <c r="A268">
        <v>7</v>
      </c>
      <c r="B268">
        <v>42</v>
      </c>
      <c r="C268">
        <f t="shared" si="75"/>
        <v>742</v>
      </c>
      <c r="D268">
        <v>47</v>
      </c>
      <c r="E268">
        <v>480</v>
      </c>
      <c r="F268">
        <v>0.25</v>
      </c>
      <c r="G268">
        <v>1300</v>
      </c>
      <c r="H268">
        <v>0.1</v>
      </c>
      <c r="I268" t="s">
        <v>21</v>
      </c>
      <c r="J268" t="s">
        <v>22</v>
      </c>
      <c r="K268">
        <v>40</v>
      </c>
      <c r="L268" t="s">
        <v>32</v>
      </c>
      <c r="M268">
        <f>VLOOKUP($C268,Barnhart_79.pdf!$L$4:$O$392,3)</f>
        <v>249</v>
      </c>
      <c r="N268">
        <f>VLOOKUP($C268,Barnhart_79.pdf!$L$4:$O$392,4)</f>
        <v>1922.67</v>
      </c>
      <c r="O268">
        <v>1671</v>
      </c>
      <c r="P268">
        <v>1433</v>
      </c>
      <c r="Q268" s="25">
        <f t="shared" si="81"/>
        <v>73.822518620838906</v>
      </c>
      <c r="R268" s="25">
        <f t="shared" si="82"/>
        <v>63.308000708355564</v>
      </c>
      <c r="S268" s="23">
        <f t="shared" si="83"/>
        <v>2.3037500544817018</v>
      </c>
      <c r="T268" s="23">
        <f t="shared" si="84"/>
        <v>1.9756276649145894</v>
      </c>
      <c r="U268" t="s">
        <v>26</v>
      </c>
    </row>
    <row r="269" spans="1:21" x14ac:dyDescent="0.25">
      <c r="A269">
        <v>7</v>
      </c>
      <c r="B269">
        <v>42</v>
      </c>
      <c r="C269">
        <f t="shared" ref="C269" si="115">A269*100+B269</f>
        <v>742</v>
      </c>
      <c r="D269">
        <v>47</v>
      </c>
      <c r="E269">
        <v>480</v>
      </c>
      <c r="F269">
        <v>0.25</v>
      </c>
      <c r="G269">
        <v>1300</v>
      </c>
      <c r="H269">
        <v>0.1</v>
      </c>
      <c r="I269" t="s">
        <v>21</v>
      </c>
      <c r="J269" t="s">
        <v>22</v>
      </c>
      <c r="K269">
        <v>40</v>
      </c>
      <c r="L269" t="s">
        <v>32</v>
      </c>
      <c r="M269">
        <f>VLOOKUP($C269,Barnhart_79.pdf!$L$4:$O$392,3)</f>
        <v>249</v>
      </c>
      <c r="N269">
        <f>VLOOKUP($C269,Barnhart_79.pdf!$L$4:$O$392,4)</f>
        <v>1922.67</v>
      </c>
      <c r="O269">
        <v>1391</v>
      </c>
      <c r="P269">
        <v>1372</v>
      </c>
      <c r="Q269" s="25">
        <f t="shared" ref="Q269" si="116">0.9*PI()/4*0.25^2*O269</f>
        <v>61.452497547329095</v>
      </c>
      <c r="R269" s="25">
        <f t="shared" ref="R269" si="117">0.9*PI()/4*0.25^2*P269</f>
        <v>60.613103260198073</v>
      </c>
      <c r="S269" s="23">
        <f t="shared" ref="S269" si="118">Q269*60/$N269</f>
        <v>1.9177237138145107</v>
      </c>
      <c r="T269" s="23">
        <f t="shared" ref="T269" si="119">R269*60/$N269</f>
        <v>1.8915290692692373</v>
      </c>
      <c r="U269" t="s">
        <v>27</v>
      </c>
    </row>
    <row r="270" spans="1:21" x14ac:dyDescent="0.25">
      <c r="A270">
        <v>7</v>
      </c>
      <c r="B270">
        <v>43</v>
      </c>
      <c r="C270">
        <f t="shared" si="75"/>
        <v>743</v>
      </c>
      <c r="D270">
        <v>50</v>
      </c>
      <c r="E270">
        <v>240</v>
      </c>
      <c r="F270">
        <v>0.25</v>
      </c>
      <c r="G270">
        <v>600</v>
      </c>
      <c r="H270">
        <v>0.16666666666666666</v>
      </c>
      <c r="I270" t="s">
        <v>33</v>
      </c>
      <c r="J270" t="s">
        <v>22</v>
      </c>
      <c r="K270">
        <v>10</v>
      </c>
      <c r="L270" t="s">
        <v>32</v>
      </c>
      <c r="M270">
        <f>VLOOKUP($C270,Barnhart_79.pdf!$L$4:$O$392,3)</f>
        <v>171</v>
      </c>
      <c r="N270">
        <f>VLOOKUP($C270,Barnhart_79.pdf!$L$4:$O$392,4)</f>
        <v>1311.93</v>
      </c>
      <c r="O270">
        <v>187</v>
      </c>
      <c r="P270">
        <v>290</v>
      </c>
      <c r="Q270" s="25">
        <f t="shared" si="81"/>
        <v>8.2614069312369089</v>
      </c>
      <c r="R270" s="25">
        <f t="shared" si="82"/>
        <v>12.811807540420874</v>
      </c>
      <c r="S270" s="23">
        <f t="shared" si="83"/>
        <v>0.37782840233412951</v>
      </c>
      <c r="T270" s="23">
        <f t="shared" si="84"/>
        <v>0.58593709452886389</v>
      </c>
      <c r="U270" t="s">
        <v>26</v>
      </c>
    </row>
    <row r="271" spans="1:21" x14ac:dyDescent="0.25">
      <c r="A271">
        <v>7</v>
      </c>
      <c r="B271">
        <v>43</v>
      </c>
      <c r="C271">
        <f t="shared" ref="C271" si="120">A271*100+B271</f>
        <v>743</v>
      </c>
      <c r="D271">
        <v>50</v>
      </c>
      <c r="E271">
        <v>240</v>
      </c>
      <c r="F271">
        <v>0.25</v>
      </c>
      <c r="G271">
        <v>600</v>
      </c>
      <c r="H271">
        <v>0.16666666666666666</v>
      </c>
      <c r="I271" t="s">
        <v>33</v>
      </c>
      <c r="J271" t="s">
        <v>22</v>
      </c>
      <c r="K271">
        <v>10</v>
      </c>
      <c r="L271" t="s">
        <v>32</v>
      </c>
      <c r="M271">
        <f>VLOOKUP($C271,Barnhart_79.pdf!$L$4:$O$392,3)</f>
        <v>171</v>
      </c>
      <c r="N271">
        <f>VLOOKUP($C271,Barnhart_79.pdf!$L$4:$O$392,4)</f>
        <v>1311.93</v>
      </c>
      <c r="O271">
        <v>154</v>
      </c>
      <c r="P271">
        <v>259</v>
      </c>
      <c r="Q271" s="25">
        <f t="shared" ref="Q271" si="121">0.9*PI()/4*0.25^2*O271</f>
        <v>6.8035115904303956</v>
      </c>
      <c r="R271" s="25">
        <f t="shared" ref="R271" si="122">0.9*PI()/4*0.25^2*P271</f>
        <v>11.442269492996575</v>
      </c>
      <c r="S271" s="23">
        <f t="shared" ref="S271" si="123">Q271*60/$N271</f>
        <v>0.31115280192222433</v>
      </c>
      <c r="T271" s="23">
        <f t="shared" ref="T271" si="124">R271*60/$N271</f>
        <v>0.52330243959646805</v>
      </c>
      <c r="U271" t="s">
        <v>27</v>
      </c>
    </row>
    <row r="272" spans="1:21" x14ac:dyDescent="0.25">
      <c r="A272">
        <v>7</v>
      </c>
      <c r="B272">
        <v>44</v>
      </c>
      <c r="C272">
        <f t="shared" si="75"/>
        <v>744</v>
      </c>
      <c r="D272">
        <v>49</v>
      </c>
      <c r="E272">
        <v>960</v>
      </c>
      <c r="F272">
        <v>0.5</v>
      </c>
      <c r="G272">
        <v>1100</v>
      </c>
      <c r="H272">
        <v>0.16666666666666666</v>
      </c>
      <c r="I272" t="s">
        <v>33</v>
      </c>
      <c r="J272" t="s">
        <v>22</v>
      </c>
      <c r="K272">
        <v>160</v>
      </c>
      <c r="L272" t="s">
        <v>32</v>
      </c>
      <c r="M272">
        <f>VLOOKUP($C272,Barnhart_79.pdf!$L$4:$O$392,3)</f>
        <v>307</v>
      </c>
      <c r="N272">
        <f>VLOOKUP($C272,Barnhart_79.pdf!$L$4:$O$392,4)</f>
        <v>2376.81</v>
      </c>
      <c r="O272">
        <v>384</v>
      </c>
      <c r="P272">
        <v>566</v>
      </c>
      <c r="Q272" s="25">
        <f t="shared" si="81"/>
        <v>16.964600329384883</v>
      </c>
      <c r="R272" s="25">
        <f t="shared" si="82"/>
        <v>25.005114027166261</v>
      </c>
      <c r="S272" s="23">
        <f t="shared" si="83"/>
        <v>0.42825300287490081</v>
      </c>
      <c r="T272" s="23">
        <f t="shared" si="84"/>
        <v>0.63122708236248404</v>
      </c>
      <c r="U272" t="s">
        <v>25</v>
      </c>
    </row>
    <row r="273" spans="1:21" x14ac:dyDescent="0.25">
      <c r="A273">
        <v>7</v>
      </c>
      <c r="B273">
        <v>45</v>
      </c>
      <c r="C273">
        <f t="shared" si="75"/>
        <v>745</v>
      </c>
      <c r="D273">
        <v>50</v>
      </c>
      <c r="E273">
        <v>240</v>
      </c>
      <c r="F273">
        <v>0.25</v>
      </c>
      <c r="G273">
        <v>600</v>
      </c>
      <c r="H273">
        <v>0.16666666666666666</v>
      </c>
      <c r="I273" t="s">
        <v>33</v>
      </c>
      <c r="J273" t="s">
        <v>22</v>
      </c>
      <c r="K273">
        <v>10</v>
      </c>
      <c r="L273" t="s">
        <v>32</v>
      </c>
      <c r="M273">
        <f>VLOOKUP($C273,Barnhart_79.pdf!$L$4:$O$392,3)</f>
        <v>170</v>
      </c>
      <c r="N273">
        <f>VLOOKUP($C273,Barnhart_79.pdf!$L$4:$O$392,4)</f>
        <v>1304.1000000000001</v>
      </c>
      <c r="O273">
        <v>239</v>
      </c>
      <c r="P273">
        <v>430</v>
      </c>
      <c r="Q273" s="25">
        <f t="shared" si="81"/>
        <v>10.558696559174445</v>
      </c>
      <c r="R273" s="25">
        <f t="shared" si="82"/>
        <v>18.996818077175782</v>
      </c>
      <c r="S273" s="23">
        <f t="shared" si="83"/>
        <v>0.48579234226705514</v>
      </c>
      <c r="T273" s="23">
        <f t="shared" si="84"/>
        <v>0.87401969529219148</v>
      </c>
      <c r="U273" t="s">
        <v>25</v>
      </c>
    </row>
    <row r="274" spans="1:21" x14ac:dyDescent="0.25">
      <c r="A274">
        <v>7</v>
      </c>
      <c r="B274">
        <v>46</v>
      </c>
      <c r="C274">
        <f t="shared" si="75"/>
        <v>746</v>
      </c>
      <c r="D274">
        <v>50</v>
      </c>
      <c r="E274">
        <v>240</v>
      </c>
      <c r="F274">
        <v>0.25</v>
      </c>
      <c r="G274">
        <v>600</v>
      </c>
      <c r="H274">
        <v>0.16666666666666666</v>
      </c>
      <c r="I274" t="s">
        <v>33</v>
      </c>
      <c r="J274" t="s">
        <v>22</v>
      </c>
      <c r="K274">
        <v>10</v>
      </c>
      <c r="L274" t="s">
        <v>32</v>
      </c>
      <c r="M274">
        <f>VLOOKUP($C274,Barnhart_79.pdf!$L$4:$O$392,3)</f>
        <v>328</v>
      </c>
      <c r="N274">
        <f>VLOOKUP($C274,Barnhart_79.pdf!$L$4:$O$392,4)</f>
        <v>2523.2400000000002</v>
      </c>
      <c r="O274">
        <v>472</v>
      </c>
      <c r="P274">
        <v>524</v>
      </c>
      <c r="Q274" s="25">
        <f t="shared" si="81"/>
        <v>20.852321238202251</v>
      </c>
      <c r="R274" s="25">
        <f t="shared" si="82"/>
        <v>23.149610866139788</v>
      </c>
      <c r="S274" s="23">
        <f t="shared" si="83"/>
        <v>0.49584632230470937</v>
      </c>
      <c r="T274" s="23">
        <f t="shared" si="84"/>
        <v>0.55047345950777071</v>
      </c>
      <c r="U274" t="s">
        <v>25</v>
      </c>
    </row>
    <row r="275" spans="1:21" x14ac:dyDescent="0.25">
      <c r="A275">
        <v>7</v>
      </c>
      <c r="B275">
        <v>47</v>
      </c>
      <c r="C275">
        <f t="shared" si="75"/>
        <v>747</v>
      </c>
      <c r="D275">
        <v>50</v>
      </c>
      <c r="E275">
        <v>240</v>
      </c>
      <c r="F275">
        <v>0.25</v>
      </c>
      <c r="G275">
        <v>600</v>
      </c>
      <c r="H275">
        <v>0.16666666666666666</v>
      </c>
      <c r="I275" t="s">
        <v>33</v>
      </c>
      <c r="J275" t="s">
        <v>22</v>
      </c>
      <c r="K275">
        <v>10</v>
      </c>
      <c r="L275" t="s">
        <v>32</v>
      </c>
      <c r="M275">
        <f>VLOOKUP($C275,Barnhart_79.pdf!$L$4:$O$392,3)</f>
        <v>170</v>
      </c>
      <c r="N275">
        <f>VLOOKUP($C275,Barnhart_79.pdf!$L$4:$O$392,4)</f>
        <v>1304.1000000000001</v>
      </c>
      <c r="O275">
        <v>393</v>
      </c>
      <c r="P275">
        <v>551</v>
      </c>
      <c r="Q275" s="25">
        <f t="shared" si="81"/>
        <v>17.362208149604839</v>
      </c>
      <c r="R275" s="25">
        <f t="shared" si="82"/>
        <v>24.342434326799662</v>
      </c>
      <c r="S275" s="23">
        <f t="shared" si="83"/>
        <v>0.79881334941821203</v>
      </c>
      <c r="T275" s="23">
        <f t="shared" si="84"/>
        <v>1.1199647723395287</v>
      </c>
      <c r="U275" t="s">
        <v>25</v>
      </c>
    </row>
    <row r="280" spans="1:21" x14ac:dyDescent="0.25">
      <c r="A280">
        <v>2</v>
      </c>
      <c r="B280">
        <v>1</v>
      </c>
      <c r="C280">
        <f t="shared" ref="C280:C311" si="125">A280*100+B280</f>
        <v>201</v>
      </c>
    </row>
    <row r="281" spans="1:21" x14ac:dyDescent="0.25">
      <c r="A281">
        <v>3</v>
      </c>
      <c r="B281">
        <v>1</v>
      </c>
      <c r="C281">
        <f t="shared" si="125"/>
        <v>301</v>
      </c>
    </row>
    <row r="282" spans="1:21" x14ac:dyDescent="0.25">
      <c r="A282">
        <v>4</v>
      </c>
      <c r="B282">
        <v>1</v>
      </c>
      <c r="C282">
        <f t="shared" si="125"/>
        <v>401</v>
      </c>
    </row>
    <row r="283" spans="1:21" x14ac:dyDescent="0.25">
      <c r="A283">
        <v>5</v>
      </c>
      <c r="B283">
        <v>1</v>
      </c>
      <c r="C283">
        <f t="shared" si="125"/>
        <v>501</v>
      </c>
    </row>
    <row r="284" spans="1:21" x14ac:dyDescent="0.25">
      <c r="A284">
        <v>6</v>
      </c>
      <c r="B284">
        <v>1</v>
      </c>
      <c r="C284">
        <f t="shared" si="125"/>
        <v>601</v>
      </c>
    </row>
    <row r="285" spans="1:21" x14ac:dyDescent="0.25">
      <c r="A285">
        <v>7</v>
      </c>
      <c r="B285">
        <v>1</v>
      </c>
      <c r="C285">
        <f t="shared" si="125"/>
        <v>701</v>
      </c>
    </row>
    <row r="286" spans="1:21" x14ac:dyDescent="0.25">
      <c r="A286">
        <v>1</v>
      </c>
      <c r="B286">
        <v>2</v>
      </c>
      <c r="C286">
        <f t="shared" si="125"/>
        <v>102</v>
      </c>
    </row>
    <row r="287" spans="1:21" x14ac:dyDescent="0.25">
      <c r="A287">
        <v>1</v>
      </c>
      <c r="B287">
        <v>3</v>
      </c>
      <c r="C287">
        <f t="shared" si="125"/>
        <v>103</v>
      </c>
    </row>
    <row r="288" spans="1:21" x14ac:dyDescent="0.25">
      <c r="A288">
        <v>2</v>
      </c>
      <c r="B288">
        <v>3</v>
      </c>
      <c r="C288">
        <f t="shared" si="125"/>
        <v>203</v>
      </c>
    </row>
    <row r="289" spans="1:3" x14ac:dyDescent="0.25">
      <c r="A289">
        <v>3</v>
      </c>
      <c r="B289">
        <v>3</v>
      </c>
      <c r="C289">
        <f t="shared" si="125"/>
        <v>303</v>
      </c>
    </row>
    <row r="290" spans="1:3" x14ac:dyDescent="0.25">
      <c r="A290">
        <v>1</v>
      </c>
      <c r="B290">
        <v>4</v>
      </c>
      <c r="C290">
        <f t="shared" si="125"/>
        <v>104</v>
      </c>
    </row>
    <row r="291" spans="1:3" x14ac:dyDescent="0.25">
      <c r="A291">
        <v>1</v>
      </c>
      <c r="B291">
        <v>18</v>
      </c>
      <c r="C291">
        <f t="shared" si="125"/>
        <v>118</v>
      </c>
    </row>
    <row r="292" spans="1:3" x14ac:dyDescent="0.25">
      <c r="A292">
        <v>2</v>
      </c>
      <c r="B292">
        <v>18</v>
      </c>
      <c r="C292">
        <f t="shared" si="125"/>
        <v>218</v>
      </c>
    </row>
    <row r="293" spans="1:3" x14ac:dyDescent="0.25">
      <c r="A293">
        <v>3</v>
      </c>
      <c r="B293">
        <v>18</v>
      </c>
      <c r="C293">
        <f t="shared" si="125"/>
        <v>318</v>
      </c>
    </row>
    <row r="294" spans="1:3" x14ac:dyDescent="0.25">
      <c r="A294">
        <v>4</v>
      </c>
      <c r="B294">
        <v>18</v>
      </c>
      <c r="C294">
        <f t="shared" si="125"/>
        <v>418</v>
      </c>
    </row>
    <row r="295" spans="1:3" x14ac:dyDescent="0.25">
      <c r="A295">
        <v>5</v>
      </c>
      <c r="B295">
        <v>18</v>
      </c>
      <c r="C295">
        <f t="shared" si="125"/>
        <v>518</v>
      </c>
    </row>
    <row r="296" spans="1:3" x14ac:dyDescent="0.25">
      <c r="A296">
        <v>6</v>
      </c>
      <c r="B296">
        <v>18</v>
      </c>
      <c r="C296">
        <f t="shared" si="125"/>
        <v>618</v>
      </c>
    </row>
    <row r="297" spans="1:3" x14ac:dyDescent="0.25">
      <c r="A297">
        <v>7</v>
      </c>
      <c r="B297">
        <v>18</v>
      </c>
      <c r="C297">
        <f t="shared" si="125"/>
        <v>718</v>
      </c>
    </row>
    <row r="298" spans="1:3" x14ac:dyDescent="0.25">
      <c r="A298">
        <v>1</v>
      </c>
      <c r="B298">
        <v>20</v>
      </c>
      <c r="C298">
        <f t="shared" si="125"/>
        <v>120</v>
      </c>
    </row>
    <row r="299" spans="1:3" x14ac:dyDescent="0.25">
      <c r="A299">
        <v>2</v>
      </c>
      <c r="B299">
        <v>20</v>
      </c>
      <c r="C299">
        <f t="shared" si="125"/>
        <v>220</v>
      </c>
    </row>
    <row r="300" spans="1:3" x14ac:dyDescent="0.25">
      <c r="A300">
        <v>3</v>
      </c>
      <c r="B300">
        <v>20</v>
      </c>
      <c r="C300">
        <f t="shared" si="125"/>
        <v>320</v>
      </c>
    </row>
    <row r="301" spans="1:3" x14ac:dyDescent="0.25">
      <c r="A301">
        <v>4</v>
      </c>
      <c r="B301">
        <v>20</v>
      </c>
      <c r="C301">
        <f t="shared" si="125"/>
        <v>420</v>
      </c>
    </row>
    <row r="302" spans="1:3" x14ac:dyDescent="0.25">
      <c r="A302">
        <v>5</v>
      </c>
      <c r="B302">
        <v>20</v>
      </c>
      <c r="C302">
        <f t="shared" si="125"/>
        <v>520</v>
      </c>
    </row>
    <row r="303" spans="1:3" x14ac:dyDescent="0.25">
      <c r="A303">
        <v>6</v>
      </c>
      <c r="B303">
        <v>20</v>
      </c>
      <c r="C303">
        <f t="shared" si="125"/>
        <v>620</v>
      </c>
    </row>
    <row r="304" spans="1:3" x14ac:dyDescent="0.25">
      <c r="A304">
        <v>7</v>
      </c>
      <c r="B304">
        <v>20</v>
      </c>
      <c r="C304">
        <f t="shared" si="125"/>
        <v>720</v>
      </c>
    </row>
    <row r="305" spans="1:3" x14ac:dyDescent="0.25">
      <c r="A305">
        <v>1</v>
      </c>
      <c r="B305">
        <v>21</v>
      </c>
      <c r="C305">
        <f t="shared" si="125"/>
        <v>121</v>
      </c>
    </row>
    <row r="306" spans="1:3" x14ac:dyDescent="0.25">
      <c r="A306">
        <v>1</v>
      </c>
      <c r="B306">
        <v>22</v>
      </c>
      <c r="C306">
        <f t="shared" si="125"/>
        <v>122</v>
      </c>
    </row>
    <row r="307" spans="1:3" x14ac:dyDescent="0.25">
      <c r="A307">
        <v>2</v>
      </c>
      <c r="B307">
        <v>22</v>
      </c>
      <c r="C307">
        <f t="shared" si="125"/>
        <v>222</v>
      </c>
    </row>
    <row r="308" spans="1:3" x14ac:dyDescent="0.25">
      <c r="A308">
        <v>3</v>
      </c>
      <c r="B308">
        <v>22</v>
      </c>
      <c r="C308">
        <f t="shared" si="125"/>
        <v>322</v>
      </c>
    </row>
    <row r="309" spans="1:3" x14ac:dyDescent="0.25">
      <c r="A309">
        <v>4</v>
      </c>
      <c r="B309">
        <v>22</v>
      </c>
      <c r="C309">
        <f t="shared" si="125"/>
        <v>422</v>
      </c>
    </row>
    <row r="310" spans="1:3" x14ac:dyDescent="0.25">
      <c r="A310">
        <v>5</v>
      </c>
      <c r="B310">
        <v>22</v>
      </c>
      <c r="C310">
        <f t="shared" si="125"/>
        <v>522</v>
      </c>
    </row>
    <row r="311" spans="1:3" x14ac:dyDescent="0.25">
      <c r="A311">
        <v>6</v>
      </c>
      <c r="B311">
        <v>22</v>
      </c>
      <c r="C311">
        <f t="shared" si="125"/>
        <v>622</v>
      </c>
    </row>
    <row r="312" spans="1:3" x14ac:dyDescent="0.25">
      <c r="A312">
        <v>7</v>
      </c>
      <c r="B312">
        <v>22</v>
      </c>
      <c r="C312">
        <f t="shared" ref="C312:C343" si="126">A312*100+B312</f>
        <v>722</v>
      </c>
    </row>
    <row r="313" spans="1:3" x14ac:dyDescent="0.25">
      <c r="A313">
        <v>1</v>
      </c>
      <c r="B313">
        <v>23</v>
      </c>
      <c r="C313">
        <f t="shared" si="126"/>
        <v>123</v>
      </c>
    </row>
    <row r="314" spans="1:3" x14ac:dyDescent="0.25">
      <c r="A314">
        <v>1</v>
      </c>
      <c r="B314">
        <v>24</v>
      </c>
      <c r="C314">
        <f t="shared" si="126"/>
        <v>124</v>
      </c>
    </row>
    <row r="315" spans="1:3" x14ac:dyDescent="0.25">
      <c r="A315">
        <v>2</v>
      </c>
      <c r="B315">
        <v>24</v>
      </c>
      <c r="C315">
        <f t="shared" si="126"/>
        <v>224</v>
      </c>
    </row>
    <row r="316" spans="1:3" x14ac:dyDescent="0.25">
      <c r="A316">
        <v>3</v>
      </c>
      <c r="B316">
        <v>24</v>
      </c>
      <c r="C316">
        <f t="shared" si="126"/>
        <v>324</v>
      </c>
    </row>
    <row r="317" spans="1:3" x14ac:dyDescent="0.25">
      <c r="A317">
        <v>4</v>
      </c>
      <c r="B317">
        <v>24</v>
      </c>
      <c r="C317">
        <f t="shared" si="126"/>
        <v>424</v>
      </c>
    </row>
    <row r="318" spans="1:3" x14ac:dyDescent="0.25">
      <c r="A318">
        <v>5</v>
      </c>
      <c r="B318">
        <v>24</v>
      </c>
      <c r="C318">
        <f t="shared" si="126"/>
        <v>524</v>
      </c>
    </row>
    <row r="319" spans="1:3" x14ac:dyDescent="0.25">
      <c r="A319">
        <v>6</v>
      </c>
      <c r="B319">
        <v>24</v>
      </c>
      <c r="C319">
        <f t="shared" si="126"/>
        <v>624</v>
      </c>
    </row>
    <row r="320" spans="1:3" x14ac:dyDescent="0.25">
      <c r="A320">
        <v>7</v>
      </c>
      <c r="B320">
        <v>24</v>
      </c>
      <c r="C320">
        <f t="shared" si="126"/>
        <v>724</v>
      </c>
    </row>
    <row r="321" spans="1:3" x14ac:dyDescent="0.25">
      <c r="A321">
        <v>1</v>
      </c>
      <c r="B321">
        <v>25</v>
      </c>
      <c r="C321">
        <f t="shared" si="126"/>
        <v>125</v>
      </c>
    </row>
    <row r="322" spans="1:3" x14ac:dyDescent="0.25">
      <c r="A322">
        <v>1</v>
      </c>
      <c r="B322">
        <v>26</v>
      </c>
      <c r="C322">
        <f t="shared" si="126"/>
        <v>126</v>
      </c>
    </row>
    <row r="323" spans="1:3" x14ac:dyDescent="0.25">
      <c r="A323">
        <v>2</v>
      </c>
      <c r="B323">
        <v>26</v>
      </c>
      <c r="C323">
        <f t="shared" si="126"/>
        <v>226</v>
      </c>
    </row>
    <row r="324" spans="1:3" x14ac:dyDescent="0.25">
      <c r="A324">
        <v>3</v>
      </c>
      <c r="B324">
        <v>26</v>
      </c>
      <c r="C324">
        <f t="shared" si="126"/>
        <v>326</v>
      </c>
    </row>
    <row r="325" spans="1:3" x14ac:dyDescent="0.25">
      <c r="A325">
        <v>4</v>
      </c>
      <c r="B325">
        <v>26</v>
      </c>
      <c r="C325">
        <f t="shared" si="126"/>
        <v>426</v>
      </c>
    </row>
    <row r="326" spans="1:3" x14ac:dyDescent="0.25">
      <c r="A326">
        <v>5</v>
      </c>
      <c r="B326">
        <v>26</v>
      </c>
      <c r="C326">
        <f t="shared" si="126"/>
        <v>526</v>
      </c>
    </row>
    <row r="327" spans="1:3" x14ac:dyDescent="0.25">
      <c r="A327">
        <v>6</v>
      </c>
      <c r="B327">
        <v>26</v>
      </c>
      <c r="C327">
        <f t="shared" si="126"/>
        <v>626</v>
      </c>
    </row>
    <row r="328" spans="1:3" x14ac:dyDescent="0.25">
      <c r="A328">
        <v>7</v>
      </c>
      <c r="B328">
        <v>26</v>
      </c>
      <c r="C328">
        <f t="shared" si="126"/>
        <v>726</v>
      </c>
    </row>
    <row r="329" spans="1:3" x14ac:dyDescent="0.25">
      <c r="A329">
        <v>1</v>
      </c>
      <c r="B329">
        <v>27</v>
      </c>
      <c r="C329">
        <f t="shared" si="126"/>
        <v>127</v>
      </c>
    </row>
    <row r="330" spans="1:3" x14ac:dyDescent="0.25">
      <c r="A330">
        <v>1</v>
      </c>
      <c r="B330">
        <v>28</v>
      </c>
      <c r="C330">
        <f t="shared" si="126"/>
        <v>128</v>
      </c>
    </row>
    <row r="331" spans="1:3" x14ac:dyDescent="0.25">
      <c r="A331">
        <v>2</v>
      </c>
      <c r="B331">
        <v>28</v>
      </c>
      <c r="C331">
        <f t="shared" si="126"/>
        <v>228</v>
      </c>
    </row>
    <row r="332" spans="1:3" x14ac:dyDescent="0.25">
      <c r="A332">
        <v>3</v>
      </c>
      <c r="B332">
        <v>28</v>
      </c>
      <c r="C332">
        <f t="shared" si="126"/>
        <v>328</v>
      </c>
    </row>
    <row r="333" spans="1:3" x14ac:dyDescent="0.25">
      <c r="A333">
        <v>4</v>
      </c>
      <c r="B333">
        <v>28</v>
      </c>
      <c r="C333">
        <f t="shared" si="126"/>
        <v>428</v>
      </c>
    </row>
    <row r="334" spans="1:3" x14ac:dyDescent="0.25">
      <c r="A334">
        <v>5</v>
      </c>
      <c r="B334">
        <v>28</v>
      </c>
      <c r="C334">
        <f t="shared" si="126"/>
        <v>528</v>
      </c>
    </row>
    <row r="335" spans="1:3" x14ac:dyDescent="0.25">
      <c r="A335">
        <v>6</v>
      </c>
      <c r="B335">
        <v>28</v>
      </c>
      <c r="C335">
        <f t="shared" si="126"/>
        <v>628</v>
      </c>
    </row>
    <row r="336" spans="1:3" x14ac:dyDescent="0.25">
      <c r="A336">
        <v>7</v>
      </c>
      <c r="B336">
        <v>28</v>
      </c>
      <c r="C336">
        <f t="shared" si="126"/>
        <v>728</v>
      </c>
    </row>
    <row r="337" spans="1:3" x14ac:dyDescent="0.25">
      <c r="A337">
        <v>1</v>
      </c>
      <c r="B337">
        <v>29</v>
      </c>
      <c r="C337">
        <f t="shared" si="126"/>
        <v>129</v>
      </c>
    </row>
    <row r="338" spans="1:3" x14ac:dyDescent="0.25">
      <c r="A338">
        <v>1</v>
      </c>
      <c r="B338">
        <v>30</v>
      </c>
      <c r="C338">
        <f t="shared" si="126"/>
        <v>130</v>
      </c>
    </row>
    <row r="339" spans="1:3" x14ac:dyDescent="0.25">
      <c r="A339">
        <v>1</v>
      </c>
      <c r="B339">
        <v>31</v>
      </c>
      <c r="C339">
        <f t="shared" si="126"/>
        <v>131</v>
      </c>
    </row>
    <row r="340" spans="1:3" x14ac:dyDescent="0.25">
      <c r="A340">
        <v>1</v>
      </c>
      <c r="B340">
        <v>32</v>
      </c>
      <c r="C340">
        <f t="shared" si="126"/>
        <v>132</v>
      </c>
    </row>
    <row r="341" spans="1:3" x14ac:dyDescent="0.25">
      <c r="A341">
        <v>1</v>
      </c>
      <c r="B341">
        <v>33</v>
      </c>
      <c r="C341">
        <f t="shared" si="126"/>
        <v>133</v>
      </c>
    </row>
    <row r="342" spans="1:3" x14ac:dyDescent="0.25">
      <c r="A342">
        <v>1</v>
      </c>
      <c r="B342">
        <v>34</v>
      </c>
      <c r="C342">
        <f t="shared" si="126"/>
        <v>134</v>
      </c>
    </row>
    <row r="343" spans="1:3" x14ac:dyDescent="0.25">
      <c r="A343">
        <v>1</v>
      </c>
      <c r="B343">
        <v>35</v>
      </c>
      <c r="C343">
        <f t="shared" si="126"/>
        <v>135</v>
      </c>
    </row>
    <row r="344" spans="1:3" x14ac:dyDescent="0.25">
      <c r="A344">
        <v>1</v>
      </c>
      <c r="B344">
        <v>36</v>
      </c>
      <c r="C344">
        <f t="shared" ref="C344:C355" si="127">A344*100+B344</f>
        <v>136</v>
      </c>
    </row>
    <row r="345" spans="1:3" x14ac:dyDescent="0.25">
      <c r="A345">
        <v>1</v>
      </c>
      <c r="B345">
        <v>37</v>
      </c>
      <c r="C345">
        <f t="shared" si="127"/>
        <v>137</v>
      </c>
    </row>
    <row r="346" spans="1:3" x14ac:dyDescent="0.25">
      <c r="A346">
        <v>1</v>
      </c>
      <c r="B346">
        <v>38</v>
      </c>
      <c r="C346">
        <f t="shared" si="127"/>
        <v>138</v>
      </c>
    </row>
    <row r="347" spans="1:3" x14ac:dyDescent="0.25">
      <c r="A347">
        <v>1</v>
      </c>
      <c r="B347">
        <v>39</v>
      </c>
      <c r="C347">
        <f t="shared" si="127"/>
        <v>139</v>
      </c>
    </row>
    <row r="348" spans="1:3" x14ac:dyDescent="0.25">
      <c r="A348">
        <v>1</v>
      </c>
      <c r="B348">
        <v>40</v>
      </c>
      <c r="C348">
        <f t="shared" si="127"/>
        <v>140</v>
      </c>
    </row>
    <row r="349" spans="1:3" x14ac:dyDescent="0.25">
      <c r="A349">
        <v>1</v>
      </c>
      <c r="B349">
        <v>41</v>
      </c>
      <c r="C349">
        <f t="shared" si="127"/>
        <v>141</v>
      </c>
    </row>
    <row r="350" spans="1:3" x14ac:dyDescent="0.25">
      <c r="A350">
        <v>1</v>
      </c>
      <c r="B350">
        <v>42</v>
      </c>
      <c r="C350">
        <f t="shared" si="127"/>
        <v>142</v>
      </c>
    </row>
    <row r="351" spans="1:3" x14ac:dyDescent="0.25">
      <c r="A351">
        <v>1</v>
      </c>
      <c r="B351">
        <v>43</v>
      </c>
      <c r="C351">
        <f t="shared" si="127"/>
        <v>143</v>
      </c>
    </row>
    <row r="352" spans="1:3" x14ac:dyDescent="0.25">
      <c r="A352">
        <v>1</v>
      </c>
      <c r="B352">
        <v>44</v>
      </c>
      <c r="C352">
        <f t="shared" si="127"/>
        <v>144</v>
      </c>
    </row>
    <row r="353" spans="1:3" x14ac:dyDescent="0.25">
      <c r="A353">
        <v>1</v>
      </c>
      <c r="B353">
        <v>45</v>
      </c>
      <c r="C353">
        <f t="shared" si="127"/>
        <v>145</v>
      </c>
    </row>
    <row r="354" spans="1:3" x14ac:dyDescent="0.25">
      <c r="A354">
        <v>1</v>
      </c>
      <c r="B354">
        <v>46</v>
      </c>
      <c r="C354">
        <f t="shared" si="127"/>
        <v>146</v>
      </c>
    </row>
    <row r="355" spans="1:3" x14ac:dyDescent="0.25">
      <c r="A355">
        <v>1</v>
      </c>
      <c r="B355">
        <v>47</v>
      </c>
      <c r="C355">
        <f t="shared" si="127"/>
        <v>147</v>
      </c>
    </row>
  </sheetData>
  <autoFilter ref="A1:U275" xr:uid="{A14DA9C0-E5EF-EB40-894A-CA2D7A342B29}"/>
  <sortState xmlns:xlrd2="http://schemas.microsoft.com/office/spreadsheetml/2017/richdata2" ref="A2:P275">
    <sortCondition ref="A2:A275"/>
    <sortCondition ref="L2:L275"/>
    <sortCondition ref="C2:C275"/>
  </sortState>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670BE-1388-8A49-BC72-D05845331C52}">
  <dimension ref="A1:A8"/>
  <sheetViews>
    <sheetView workbookViewId="0">
      <selection activeCell="C19" sqref="C19"/>
    </sheetView>
  </sheetViews>
  <sheetFormatPr defaultColWidth="11" defaultRowHeight="15.75" x14ac:dyDescent="0.25"/>
  <sheetData>
    <row r="1" spans="1:1" x14ac:dyDescent="0.25">
      <c r="A1" t="s">
        <v>38</v>
      </c>
    </row>
    <row r="2" spans="1:1" x14ac:dyDescent="0.25">
      <c r="A2" t="s">
        <v>39</v>
      </c>
    </row>
    <row r="3" spans="1:1" x14ac:dyDescent="0.25">
      <c r="A3" t="s">
        <v>40</v>
      </c>
    </row>
    <row r="4" spans="1:1" x14ac:dyDescent="0.25">
      <c r="A4" t="s">
        <v>41</v>
      </c>
    </row>
    <row r="5" spans="1:1" x14ac:dyDescent="0.25">
      <c r="A5" t="s">
        <v>42</v>
      </c>
    </row>
    <row r="6" spans="1:1" x14ac:dyDescent="0.25">
      <c r="A6" t="s">
        <v>43</v>
      </c>
    </row>
    <row r="7" spans="1:1" x14ac:dyDescent="0.25">
      <c r="A7" t="s">
        <v>44</v>
      </c>
    </row>
    <row r="8" spans="1:1" x14ac:dyDescent="0.25">
      <c r="A8"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9B274-4CD1-A54C-A419-FA8444990A5E}">
  <sheetPr filterMode="1"/>
  <dimension ref="A1:W254"/>
  <sheetViews>
    <sheetView topLeftCell="A24" workbookViewId="0">
      <selection activeCell="M15" sqref="M15"/>
    </sheetView>
  </sheetViews>
  <sheetFormatPr defaultColWidth="11" defaultRowHeight="15.75" x14ac:dyDescent="0.25"/>
  <cols>
    <col min="1" max="1" width="6.875" customWidth="1"/>
    <col min="2" max="2" width="0" hidden="1" customWidth="1"/>
    <col min="3" max="3" width="5.625" customWidth="1"/>
    <col min="4" max="10" width="0" hidden="1" customWidth="1"/>
    <col min="11" max="11" width="1.5" customWidth="1"/>
    <col min="14" max="14" width="0" hidden="1" customWidth="1"/>
    <col min="17" max="20" width="0" hidden="1" customWidth="1"/>
  </cols>
  <sheetData>
    <row r="1" spans="1:23" ht="110.25" x14ac:dyDescent="0.25">
      <c r="A1" s="1" t="s">
        <v>0</v>
      </c>
      <c r="B1" s="1" t="s">
        <v>1</v>
      </c>
      <c r="C1" s="1" t="s">
        <v>2</v>
      </c>
      <c r="D1" s="3" t="s">
        <v>3</v>
      </c>
      <c r="E1" s="3" t="s">
        <v>4</v>
      </c>
      <c r="F1" s="3" t="s">
        <v>5</v>
      </c>
      <c r="G1" s="3" t="s">
        <v>6</v>
      </c>
      <c r="H1" s="3" t="s">
        <v>7</v>
      </c>
      <c r="I1" s="3" t="s">
        <v>8</v>
      </c>
      <c r="J1" s="3" t="s">
        <v>9</v>
      </c>
      <c r="K1" s="3" t="s">
        <v>10</v>
      </c>
      <c r="L1" s="3" t="s">
        <v>11</v>
      </c>
      <c r="M1" s="3" t="s">
        <v>12</v>
      </c>
      <c r="N1" s="3" t="s">
        <v>13</v>
      </c>
      <c r="O1" s="3" t="s">
        <v>14</v>
      </c>
      <c r="P1" s="3" t="s">
        <v>15</v>
      </c>
      <c r="Q1" s="24" t="s">
        <v>46</v>
      </c>
      <c r="R1" s="24" t="s">
        <v>47</v>
      </c>
      <c r="S1" s="22" t="s">
        <v>48</v>
      </c>
      <c r="T1" s="22" t="s">
        <v>49</v>
      </c>
      <c r="U1" s="22"/>
      <c r="V1" s="22"/>
      <c r="W1" s="1" t="s">
        <v>50</v>
      </c>
    </row>
    <row r="2" spans="1:23" ht="24" customHeight="1" x14ac:dyDescent="0.25">
      <c r="A2">
        <v>1</v>
      </c>
      <c r="B2">
        <v>1</v>
      </c>
      <c r="C2">
        <f t="shared" ref="C2:C65" si="0">A2*100+B2</f>
        <v>101</v>
      </c>
      <c r="D2">
        <v>27</v>
      </c>
      <c r="E2">
        <v>240</v>
      </c>
      <c r="F2">
        <v>0.25</v>
      </c>
      <c r="G2">
        <v>975</v>
      </c>
      <c r="H2">
        <v>3.3333333333333333E-2</v>
      </c>
      <c r="I2" t="s">
        <v>21</v>
      </c>
      <c r="J2" t="s">
        <v>22</v>
      </c>
      <c r="K2">
        <v>30</v>
      </c>
      <c r="L2" t="s">
        <v>23</v>
      </c>
      <c r="M2">
        <f>VLOOKUP($C2,Barnhart_79.pdf!$L$4:$O$392,3)</f>
        <v>422</v>
      </c>
      <c r="N2">
        <f>VLOOKUP($C2,Barnhart_79.pdf!$L$4:$O$392,4)</f>
        <v>3644.89</v>
      </c>
      <c r="Q2" s="25">
        <f>0.9*PI()/4*0.25^2*O2</f>
        <v>0</v>
      </c>
      <c r="R2" s="25">
        <f>0.9*PI()/4*0.25^2*P2</f>
        <v>0</v>
      </c>
      <c r="S2" s="23">
        <f>Q2*60/$N2</f>
        <v>0</v>
      </c>
      <c r="T2" s="23">
        <f>R2*60/$N2</f>
        <v>0</v>
      </c>
      <c r="U2" s="23"/>
      <c r="V2" s="23"/>
      <c r="W2" t="s">
        <v>51</v>
      </c>
    </row>
    <row r="3" spans="1:23" hidden="1" x14ac:dyDescent="0.25">
      <c r="A3">
        <v>1</v>
      </c>
      <c r="B3">
        <v>5</v>
      </c>
      <c r="C3">
        <f t="shared" si="0"/>
        <v>105</v>
      </c>
      <c r="D3">
        <v>29</v>
      </c>
      <c r="E3">
        <v>560</v>
      </c>
      <c r="F3">
        <v>0.25</v>
      </c>
      <c r="G3">
        <v>1475</v>
      </c>
      <c r="H3">
        <v>0.1</v>
      </c>
      <c r="I3" t="s">
        <v>21</v>
      </c>
      <c r="J3" t="s">
        <v>22</v>
      </c>
      <c r="K3">
        <v>40</v>
      </c>
      <c r="L3" t="s">
        <v>23</v>
      </c>
      <c r="M3">
        <f>VLOOKUP($C3,Barnhart_79.pdf!$L$4:$O$392,3)</f>
        <v>230</v>
      </c>
      <c r="N3">
        <f>VLOOKUP($C3,Barnhart_79.pdf!$L$4:$O$392,4)</f>
        <v>2050.7999999999997</v>
      </c>
      <c r="O3">
        <v>455</v>
      </c>
      <c r="P3">
        <v>530</v>
      </c>
      <c r="Q3" s="25">
        <f t="shared" ref="Q3:R66" si="1">0.9*PI()/4*0.25^2*O3</f>
        <v>20.101284244453442</v>
      </c>
      <c r="R3" s="25">
        <f t="shared" si="1"/>
        <v>23.414682746286427</v>
      </c>
      <c r="S3" s="23">
        <f t="shared" ref="S3:T66" si="2">Q3*60/$N3</f>
        <v>0.58810076783070353</v>
      </c>
      <c r="T3" s="23">
        <f t="shared" si="2"/>
        <v>0.68504045483576448</v>
      </c>
      <c r="U3" s="23"/>
      <c r="V3" s="23"/>
      <c r="W3" t="s">
        <v>25</v>
      </c>
    </row>
    <row r="4" spans="1:23" ht="24" customHeight="1" x14ac:dyDescent="0.25">
      <c r="A4">
        <v>1</v>
      </c>
      <c r="B4">
        <v>6</v>
      </c>
      <c r="C4">
        <f t="shared" si="0"/>
        <v>106</v>
      </c>
      <c r="D4">
        <v>27</v>
      </c>
      <c r="E4">
        <v>240</v>
      </c>
      <c r="F4">
        <v>0.25</v>
      </c>
      <c r="G4">
        <v>975</v>
      </c>
      <c r="H4">
        <v>3.3333333333333333E-2</v>
      </c>
      <c r="I4" t="s">
        <v>21</v>
      </c>
      <c r="J4" t="s">
        <v>22</v>
      </c>
      <c r="K4">
        <v>30</v>
      </c>
      <c r="L4" t="s">
        <v>23</v>
      </c>
      <c r="M4">
        <f>VLOOKUP($C4,Barnhart_79.pdf!$L$4:$O$392,3)</f>
        <v>222</v>
      </c>
      <c r="N4">
        <f>VLOOKUP($C4,Barnhart_79.pdf!$L$4:$O$392,4)</f>
        <v>2053.5</v>
      </c>
      <c r="Q4" s="25">
        <f t="shared" si="1"/>
        <v>0</v>
      </c>
      <c r="R4" s="25">
        <f t="shared" si="1"/>
        <v>0</v>
      </c>
      <c r="S4" s="23">
        <f t="shared" si="2"/>
        <v>0</v>
      </c>
      <c r="T4" s="23">
        <f t="shared" si="2"/>
        <v>0</v>
      </c>
      <c r="U4" s="23"/>
      <c r="V4" s="23"/>
      <c r="W4" t="s">
        <v>51</v>
      </c>
    </row>
    <row r="5" spans="1:23" hidden="1" x14ac:dyDescent="0.25">
      <c r="A5">
        <v>1</v>
      </c>
      <c r="B5">
        <v>7</v>
      </c>
      <c r="C5">
        <f t="shared" si="0"/>
        <v>107</v>
      </c>
      <c r="D5">
        <v>29</v>
      </c>
      <c r="E5">
        <v>560</v>
      </c>
      <c r="F5">
        <v>0.25</v>
      </c>
      <c r="G5">
        <v>1475</v>
      </c>
      <c r="H5">
        <v>0.1</v>
      </c>
      <c r="I5" t="s">
        <v>21</v>
      </c>
      <c r="J5" t="s">
        <v>22</v>
      </c>
      <c r="K5">
        <v>40</v>
      </c>
      <c r="L5" t="s">
        <v>23</v>
      </c>
      <c r="M5">
        <f>VLOOKUP($C5,Barnhart_79.pdf!$L$4:$O$392,3)</f>
        <v>249</v>
      </c>
      <c r="N5">
        <f>VLOOKUP($C5,Barnhart_79.pdf!$L$4:$O$392,4)</f>
        <v>1922.67</v>
      </c>
      <c r="O5">
        <v>422</v>
      </c>
      <c r="P5">
        <v>497</v>
      </c>
      <c r="Q5" s="25">
        <f t="shared" si="1"/>
        <v>18.64338890364693</v>
      </c>
      <c r="R5" s="25">
        <f t="shared" si="1"/>
        <v>21.956787405479915</v>
      </c>
      <c r="S5" s="23">
        <f t="shared" si="2"/>
        <v>0.58179684200555248</v>
      </c>
      <c r="T5" s="23">
        <f t="shared" si="2"/>
        <v>0.68519675468426444</v>
      </c>
      <c r="U5" s="23"/>
      <c r="V5" s="23"/>
      <c r="W5" t="s">
        <v>25</v>
      </c>
    </row>
    <row r="6" spans="1:23" ht="24" customHeight="1" x14ac:dyDescent="0.25">
      <c r="A6">
        <v>1</v>
      </c>
      <c r="B6">
        <v>8</v>
      </c>
      <c r="C6">
        <f t="shared" si="0"/>
        <v>108</v>
      </c>
      <c r="D6">
        <v>30</v>
      </c>
      <c r="E6">
        <v>480</v>
      </c>
      <c r="F6">
        <v>0.25</v>
      </c>
      <c r="G6">
        <v>1300</v>
      </c>
      <c r="H6">
        <v>0.1</v>
      </c>
      <c r="I6" t="s">
        <v>21</v>
      </c>
      <c r="J6" t="s">
        <v>22</v>
      </c>
      <c r="K6">
        <v>36.92307692307692</v>
      </c>
      <c r="L6" t="s">
        <v>23</v>
      </c>
      <c r="M6">
        <f>VLOOKUP($C6,Barnhart_79.pdf!$L$4:$O$392,3)</f>
        <v>255</v>
      </c>
      <c r="N6">
        <f>VLOOKUP($C6,Barnhart_79.pdf!$L$4:$O$392,4)</f>
        <v>2358.75</v>
      </c>
      <c r="Q6" s="25">
        <f t="shared" si="1"/>
        <v>0</v>
      </c>
      <c r="R6" s="25">
        <f t="shared" si="1"/>
        <v>0</v>
      </c>
      <c r="S6" s="23">
        <f t="shared" si="2"/>
        <v>0</v>
      </c>
      <c r="T6" s="23">
        <f t="shared" si="2"/>
        <v>0</v>
      </c>
      <c r="U6" s="23"/>
      <c r="V6" s="23"/>
      <c r="W6" t="s">
        <v>51</v>
      </c>
    </row>
    <row r="7" spans="1:23" hidden="1" x14ac:dyDescent="0.25">
      <c r="A7">
        <v>1</v>
      </c>
      <c r="B7">
        <v>9</v>
      </c>
      <c r="C7">
        <f t="shared" si="0"/>
        <v>109</v>
      </c>
      <c r="D7">
        <v>32</v>
      </c>
      <c r="E7">
        <v>560</v>
      </c>
      <c r="F7">
        <v>0.25</v>
      </c>
      <c r="G7">
        <v>1475</v>
      </c>
      <c r="H7">
        <v>0.1</v>
      </c>
      <c r="I7" t="s">
        <v>21</v>
      </c>
      <c r="J7" t="s">
        <v>22</v>
      </c>
      <c r="K7">
        <v>40</v>
      </c>
      <c r="L7" t="s">
        <v>23</v>
      </c>
      <c r="M7">
        <f>VLOOKUP($C7,Barnhart_79.pdf!$L$4:$O$392,3)</f>
        <v>249</v>
      </c>
      <c r="N7">
        <f>VLOOKUP($C7,Barnhart_79.pdf!$L$4:$O$392,4)</f>
        <v>1922.67</v>
      </c>
      <c r="O7">
        <v>466</v>
      </c>
      <c r="P7">
        <v>506</v>
      </c>
      <c r="Q7" s="25">
        <f t="shared" si="1"/>
        <v>20.587249358055612</v>
      </c>
      <c r="R7" s="25">
        <f t="shared" si="1"/>
        <v>22.354395225699871</v>
      </c>
      <c r="S7" s="23">
        <f t="shared" si="2"/>
        <v>0.64245812411039682</v>
      </c>
      <c r="T7" s="23">
        <f t="shared" si="2"/>
        <v>0.69760474420570984</v>
      </c>
      <c r="U7" s="23"/>
      <c r="V7" s="23"/>
      <c r="W7" t="s">
        <v>25</v>
      </c>
    </row>
    <row r="8" spans="1:23" hidden="1" x14ac:dyDescent="0.25">
      <c r="A8">
        <v>1</v>
      </c>
      <c r="B8">
        <v>10</v>
      </c>
      <c r="C8">
        <f t="shared" si="0"/>
        <v>110</v>
      </c>
      <c r="D8">
        <v>31</v>
      </c>
      <c r="E8">
        <v>560</v>
      </c>
      <c r="F8">
        <v>0.25</v>
      </c>
      <c r="G8">
        <v>1475</v>
      </c>
      <c r="H8">
        <v>0.1</v>
      </c>
      <c r="I8" t="s">
        <v>21</v>
      </c>
      <c r="J8" t="s">
        <v>22</v>
      </c>
      <c r="K8">
        <v>40</v>
      </c>
      <c r="L8" t="s">
        <v>23</v>
      </c>
      <c r="M8">
        <f>VLOOKUP($C8,Barnhart_79.pdf!$L$4:$O$392,3)</f>
        <v>249</v>
      </c>
      <c r="N8">
        <f>VLOOKUP($C8,Barnhart_79.pdf!$L$4:$O$392,4)</f>
        <v>1922.67</v>
      </c>
      <c r="O8">
        <v>402</v>
      </c>
      <c r="P8">
        <v>448</v>
      </c>
      <c r="Q8" s="25">
        <f t="shared" si="1"/>
        <v>17.7598159698248</v>
      </c>
      <c r="R8" s="25">
        <f t="shared" si="1"/>
        <v>19.792033717615695</v>
      </c>
      <c r="S8" s="23">
        <f t="shared" si="2"/>
        <v>0.55422353195789609</v>
      </c>
      <c r="T8" s="23">
        <f t="shared" si="2"/>
        <v>0.61764214506750592</v>
      </c>
      <c r="U8" s="23"/>
      <c r="V8" s="23"/>
      <c r="W8" t="s">
        <v>25</v>
      </c>
    </row>
    <row r="9" spans="1:23" hidden="1" x14ac:dyDescent="0.25">
      <c r="A9">
        <v>1</v>
      </c>
      <c r="B9">
        <v>11</v>
      </c>
      <c r="C9">
        <f t="shared" si="0"/>
        <v>111</v>
      </c>
      <c r="D9">
        <v>32</v>
      </c>
      <c r="E9">
        <v>560</v>
      </c>
      <c r="F9">
        <v>0.25</v>
      </c>
      <c r="G9">
        <v>1475</v>
      </c>
      <c r="H9">
        <v>0.1</v>
      </c>
      <c r="I9" t="s">
        <v>21</v>
      </c>
      <c r="J9" t="s">
        <v>22</v>
      </c>
      <c r="K9">
        <v>40</v>
      </c>
      <c r="L9" t="s">
        <v>23</v>
      </c>
      <c r="M9">
        <f>VLOOKUP($C9,Barnhart_79.pdf!$L$4:$O$392,3)</f>
        <v>249</v>
      </c>
      <c r="N9">
        <f>VLOOKUP($C9,Barnhart_79.pdf!$L$4:$O$392,4)</f>
        <v>1922.67</v>
      </c>
      <c r="O9">
        <v>430</v>
      </c>
      <c r="P9">
        <v>476</v>
      </c>
      <c r="Q9" s="25">
        <f t="shared" si="1"/>
        <v>18.996818077175782</v>
      </c>
      <c r="R9" s="25">
        <f t="shared" si="1"/>
        <v>21.029035824966677</v>
      </c>
      <c r="S9" s="23">
        <f t="shared" si="2"/>
        <v>0.59282616602461524</v>
      </c>
      <c r="T9" s="23">
        <f t="shared" si="2"/>
        <v>0.65624477913422508</v>
      </c>
      <c r="U9" s="23"/>
      <c r="V9" s="23"/>
      <c r="W9" t="s">
        <v>25</v>
      </c>
    </row>
    <row r="10" spans="1:23" hidden="1" x14ac:dyDescent="0.25">
      <c r="A10">
        <v>1</v>
      </c>
      <c r="B10">
        <v>12</v>
      </c>
      <c r="C10">
        <f t="shared" si="0"/>
        <v>112</v>
      </c>
      <c r="D10">
        <v>31</v>
      </c>
      <c r="E10">
        <v>560</v>
      </c>
      <c r="F10">
        <v>0.25</v>
      </c>
      <c r="G10">
        <v>1475</v>
      </c>
      <c r="H10">
        <v>0.1</v>
      </c>
      <c r="I10" t="s">
        <v>21</v>
      </c>
      <c r="J10" t="s">
        <v>22</v>
      </c>
      <c r="K10">
        <v>40</v>
      </c>
      <c r="L10" t="s">
        <v>23</v>
      </c>
      <c r="M10">
        <f>VLOOKUP($C10,Barnhart_79.pdf!$L$4:$O$392,3)</f>
        <v>249</v>
      </c>
      <c r="N10">
        <f>VLOOKUP($C10,Barnhart_79.pdf!$L$4:$O$392,4)</f>
        <v>1922.67</v>
      </c>
      <c r="O10">
        <v>425</v>
      </c>
      <c r="P10">
        <v>484</v>
      </c>
      <c r="Q10" s="25">
        <f t="shared" si="1"/>
        <v>18.775924843720247</v>
      </c>
      <c r="R10" s="25">
        <f t="shared" si="1"/>
        <v>21.382464998495529</v>
      </c>
      <c r="S10" s="23">
        <f t="shared" si="2"/>
        <v>0.58593283851270095</v>
      </c>
      <c r="T10" s="23">
        <f t="shared" si="2"/>
        <v>0.66727410315328761</v>
      </c>
      <c r="U10" s="23"/>
      <c r="V10" s="23"/>
      <c r="W10" t="s">
        <v>25</v>
      </c>
    </row>
    <row r="11" spans="1:23" hidden="1" x14ac:dyDescent="0.25">
      <c r="A11">
        <v>1</v>
      </c>
      <c r="B11">
        <v>13</v>
      </c>
      <c r="C11">
        <f t="shared" si="0"/>
        <v>113</v>
      </c>
      <c r="D11">
        <v>33</v>
      </c>
      <c r="E11">
        <v>560</v>
      </c>
      <c r="F11">
        <v>0.25</v>
      </c>
      <c r="G11">
        <v>1475</v>
      </c>
      <c r="H11">
        <v>0.1</v>
      </c>
      <c r="I11" t="s">
        <v>21</v>
      </c>
      <c r="J11" t="s">
        <v>22</v>
      </c>
      <c r="K11">
        <v>40</v>
      </c>
      <c r="L11" t="s">
        <v>23</v>
      </c>
      <c r="M11">
        <f>VLOOKUP($C11,Barnhart_79.pdf!$L$4:$O$392,3)</f>
        <v>249</v>
      </c>
      <c r="N11">
        <f>VLOOKUP($C11,Barnhart_79.pdf!$L$4:$O$392,4)</f>
        <v>1922.67</v>
      </c>
      <c r="O11">
        <v>430</v>
      </c>
      <c r="P11">
        <v>510</v>
      </c>
      <c r="Q11" s="25">
        <f t="shared" si="1"/>
        <v>18.996818077175782</v>
      </c>
      <c r="R11" s="25">
        <f t="shared" si="1"/>
        <v>22.531109812464297</v>
      </c>
      <c r="S11" s="23">
        <f t="shared" si="2"/>
        <v>0.59282616602461524</v>
      </c>
      <c r="T11" s="23">
        <f t="shared" si="2"/>
        <v>0.70311940621524116</v>
      </c>
      <c r="U11" s="23"/>
      <c r="V11" s="23"/>
      <c r="W11" t="s">
        <v>25</v>
      </c>
    </row>
    <row r="12" spans="1:23" hidden="1" x14ac:dyDescent="0.25">
      <c r="A12">
        <v>1</v>
      </c>
      <c r="B12">
        <v>14</v>
      </c>
      <c r="C12">
        <f t="shared" si="0"/>
        <v>114</v>
      </c>
      <c r="D12">
        <v>34</v>
      </c>
      <c r="E12">
        <v>560</v>
      </c>
      <c r="F12">
        <v>0.25</v>
      </c>
      <c r="G12">
        <v>1475</v>
      </c>
      <c r="H12">
        <v>0.1</v>
      </c>
      <c r="I12" t="s">
        <v>21</v>
      </c>
      <c r="J12" t="s">
        <v>22</v>
      </c>
      <c r="K12">
        <v>40</v>
      </c>
      <c r="L12" t="s">
        <v>23</v>
      </c>
      <c r="M12">
        <f>VLOOKUP($C12,Barnhart_79.pdf!$L$4:$O$392,3)</f>
        <v>249</v>
      </c>
      <c r="N12">
        <f>VLOOKUP($C12,Barnhart_79.pdf!$L$4:$O$392,4)</f>
        <v>1922.67</v>
      </c>
      <c r="O12">
        <v>380</v>
      </c>
      <c r="P12">
        <v>404</v>
      </c>
      <c r="Q12" s="25">
        <f t="shared" si="1"/>
        <v>16.787885742620457</v>
      </c>
      <c r="R12" s="25">
        <f t="shared" si="1"/>
        <v>17.848173263207013</v>
      </c>
      <c r="S12" s="23">
        <f t="shared" si="2"/>
        <v>0.52389289090547386</v>
      </c>
      <c r="T12" s="23">
        <f t="shared" si="2"/>
        <v>0.55698086296266169</v>
      </c>
      <c r="U12" s="23"/>
      <c r="V12" s="23"/>
      <c r="W12" t="s">
        <v>25</v>
      </c>
    </row>
    <row r="13" spans="1:23" hidden="1" x14ac:dyDescent="0.25">
      <c r="A13">
        <v>1</v>
      </c>
      <c r="B13">
        <v>15</v>
      </c>
      <c r="C13">
        <f t="shared" si="0"/>
        <v>115</v>
      </c>
      <c r="D13">
        <v>33</v>
      </c>
      <c r="E13">
        <v>560</v>
      </c>
      <c r="F13">
        <v>0.25</v>
      </c>
      <c r="G13">
        <v>1475</v>
      </c>
      <c r="H13">
        <v>0.1</v>
      </c>
      <c r="I13" t="s">
        <v>21</v>
      </c>
      <c r="J13" t="s">
        <v>22</v>
      </c>
      <c r="K13">
        <v>40</v>
      </c>
      <c r="L13" t="s">
        <v>23</v>
      </c>
      <c r="M13">
        <f>VLOOKUP($C13,Barnhart_79.pdf!$L$4:$O$392,3)</f>
        <v>249</v>
      </c>
      <c r="N13">
        <f>VLOOKUP($C13,Barnhart_79.pdf!$L$4:$O$392,4)</f>
        <v>1922.67</v>
      </c>
      <c r="O13">
        <v>408</v>
      </c>
      <c r="P13">
        <v>430</v>
      </c>
      <c r="Q13" s="25">
        <f t="shared" si="1"/>
        <v>18.024887849971439</v>
      </c>
      <c r="R13" s="25">
        <f t="shared" si="1"/>
        <v>18.996818077175782</v>
      </c>
      <c r="S13" s="23">
        <f t="shared" si="2"/>
        <v>0.56249552497219302</v>
      </c>
      <c r="T13" s="23">
        <f t="shared" si="2"/>
        <v>0.59282616602461524</v>
      </c>
      <c r="U13" s="23"/>
      <c r="V13" s="23"/>
      <c r="W13" t="s">
        <v>25</v>
      </c>
    </row>
    <row r="14" spans="1:23" hidden="1" x14ac:dyDescent="0.25">
      <c r="A14">
        <v>1</v>
      </c>
      <c r="B14">
        <v>16</v>
      </c>
      <c r="C14">
        <f t="shared" si="0"/>
        <v>116</v>
      </c>
      <c r="D14">
        <v>34</v>
      </c>
      <c r="E14">
        <v>560</v>
      </c>
      <c r="F14">
        <v>0.25</v>
      </c>
      <c r="G14">
        <v>1475</v>
      </c>
      <c r="H14">
        <v>0.1</v>
      </c>
      <c r="I14" t="s">
        <v>21</v>
      </c>
      <c r="J14" t="s">
        <v>22</v>
      </c>
      <c r="K14">
        <v>40</v>
      </c>
      <c r="L14" t="s">
        <v>23</v>
      </c>
      <c r="M14">
        <f>VLOOKUP($C14,Barnhart_79.pdf!$L$4:$O$392,3)</f>
        <v>299</v>
      </c>
      <c r="N14">
        <f>VLOOKUP($C14,Barnhart_79.pdf!$L$4:$O$392,4)</f>
        <v>2314.1699999999996</v>
      </c>
      <c r="O14">
        <v>369</v>
      </c>
      <c r="P14">
        <v>437</v>
      </c>
      <c r="Q14" s="25">
        <f t="shared" si="1"/>
        <v>16.301920629018287</v>
      </c>
      <c r="R14" s="25">
        <f t="shared" si="1"/>
        <v>19.306068604013525</v>
      </c>
      <c r="S14" s="23">
        <f t="shared" si="2"/>
        <v>0.42266351985424466</v>
      </c>
      <c r="T14" s="23">
        <f t="shared" si="2"/>
        <v>0.5005527321851081</v>
      </c>
      <c r="U14" s="23"/>
      <c r="V14" s="23"/>
      <c r="W14" t="s">
        <v>25</v>
      </c>
    </row>
    <row r="15" spans="1:23" ht="24" customHeight="1" x14ac:dyDescent="0.25">
      <c r="A15">
        <v>1</v>
      </c>
      <c r="B15">
        <v>17</v>
      </c>
      <c r="C15">
        <f t="shared" si="0"/>
        <v>117</v>
      </c>
      <c r="D15">
        <v>37</v>
      </c>
      <c r="E15">
        <v>560</v>
      </c>
      <c r="F15">
        <v>0.25</v>
      </c>
      <c r="G15">
        <v>1475</v>
      </c>
      <c r="H15">
        <v>0.1</v>
      </c>
      <c r="I15" t="s">
        <v>21</v>
      </c>
      <c r="J15" t="s">
        <v>22</v>
      </c>
      <c r="K15">
        <v>40</v>
      </c>
      <c r="L15" t="s">
        <v>23</v>
      </c>
      <c r="M15">
        <f>VLOOKUP($C15,Barnhart_79.pdf!$L$4:$O$392,3)</f>
        <v>249</v>
      </c>
      <c r="N15">
        <f>VLOOKUP($C15,Barnhart_79.pdf!$L$4:$O$392,4)</f>
        <v>1922.67</v>
      </c>
      <c r="Q15" s="25">
        <f t="shared" si="1"/>
        <v>0</v>
      </c>
      <c r="R15" s="25">
        <f t="shared" si="1"/>
        <v>0</v>
      </c>
      <c r="S15" s="23">
        <f t="shared" si="2"/>
        <v>0</v>
      </c>
      <c r="T15" s="23">
        <f t="shared" si="2"/>
        <v>0</v>
      </c>
      <c r="U15" s="23"/>
      <c r="V15" s="23"/>
      <c r="W15" t="s">
        <v>51</v>
      </c>
    </row>
    <row r="16" spans="1:23" hidden="1" x14ac:dyDescent="0.25">
      <c r="A16">
        <v>1</v>
      </c>
      <c r="B16">
        <v>19</v>
      </c>
      <c r="C16">
        <f t="shared" si="0"/>
        <v>119</v>
      </c>
      <c r="D16">
        <v>37</v>
      </c>
      <c r="E16">
        <v>560</v>
      </c>
      <c r="F16">
        <v>0.25</v>
      </c>
      <c r="G16">
        <v>1475</v>
      </c>
      <c r="H16">
        <v>0.1</v>
      </c>
      <c r="I16" t="s">
        <v>21</v>
      </c>
      <c r="J16" t="s">
        <v>22</v>
      </c>
      <c r="K16">
        <v>40</v>
      </c>
      <c r="L16" t="s">
        <v>23</v>
      </c>
      <c r="M16">
        <f>VLOOKUP($C16,Barnhart_79.pdf!$L$4:$O$392,3)</f>
        <v>249</v>
      </c>
      <c r="N16">
        <f>VLOOKUP($C16,Barnhart_79.pdf!$L$4:$O$392,4)</f>
        <v>1922.67</v>
      </c>
      <c r="O16">
        <v>352</v>
      </c>
      <c r="P16">
        <v>412</v>
      </c>
      <c r="Q16" s="25">
        <f t="shared" si="1"/>
        <v>15.550883635269475</v>
      </c>
      <c r="R16" s="25">
        <f t="shared" si="1"/>
        <v>18.201602436735865</v>
      </c>
      <c r="S16" s="23">
        <f t="shared" si="2"/>
        <v>0.48529025683875465</v>
      </c>
      <c r="T16" s="23">
        <f t="shared" si="2"/>
        <v>0.56801018698172423</v>
      </c>
      <c r="U16" s="23"/>
      <c r="V16" s="23"/>
      <c r="W16" t="s">
        <v>25</v>
      </c>
    </row>
    <row r="17" spans="1:23" ht="24" customHeight="1" x14ac:dyDescent="0.25">
      <c r="A17">
        <v>2</v>
      </c>
      <c r="B17">
        <v>2</v>
      </c>
      <c r="C17">
        <f t="shared" si="0"/>
        <v>202</v>
      </c>
      <c r="D17">
        <v>26</v>
      </c>
      <c r="E17">
        <v>240</v>
      </c>
      <c r="F17">
        <v>0.25</v>
      </c>
      <c r="G17">
        <v>975</v>
      </c>
      <c r="H17">
        <v>3.3333333333333333E-2</v>
      </c>
      <c r="I17" t="s">
        <v>21</v>
      </c>
      <c r="J17" t="s">
        <v>22</v>
      </c>
      <c r="K17">
        <v>40</v>
      </c>
      <c r="L17" t="s">
        <v>23</v>
      </c>
      <c r="M17">
        <f>VLOOKUP($C17,Barnhart_79.pdf!$L$4:$O$392,3)</f>
        <v>176</v>
      </c>
      <c r="N17">
        <f>VLOOKUP($C17,Barnhart_79.pdf!$L$4:$O$392,4)</f>
        <v>1351.0800000000002</v>
      </c>
      <c r="Q17" s="25">
        <f t="shared" si="1"/>
        <v>0</v>
      </c>
      <c r="R17" s="25">
        <f t="shared" si="1"/>
        <v>0</v>
      </c>
      <c r="S17" s="23">
        <f t="shared" si="2"/>
        <v>0</v>
      </c>
      <c r="T17" s="23">
        <f t="shared" si="2"/>
        <v>0</v>
      </c>
      <c r="U17" s="23"/>
      <c r="V17" s="23"/>
      <c r="W17" t="s">
        <v>51</v>
      </c>
    </row>
    <row r="18" spans="1:23" ht="24" customHeight="1" x14ac:dyDescent="0.25">
      <c r="A18">
        <v>2</v>
      </c>
      <c r="B18">
        <v>4</v>
      </c>
      <c r="C18">
        <f t="shared" si="0"/>
        <v>204</v>
      </c>
      <c r="D18">
        <v>27</v>
      </c>
      <c r="E18">
        <v>240</v>
      </c>
      <c r="F18">
        <v>0.25</v>
      </c>
      <c r="G18">
        <v>975</v>
      </c>
      <c r="H18">
        <v>3.3333333333333333E-2</v>
      </c>
      <c r="I18" t="s">
        <v>21</v>
      </c>
      <c r="J18" t="s">
        <v>22</v>
      </c>
      <c r="K18">
        <v>30</v>
      </c>
      <c r="L18" t="s">
        <v>23</v>
      </c>
      <c r="M18">
        <f>VLOOKUP($C18,Barnhart_79.pdf!$L$4:$O$392,3)</f>
        <v>175</v>
      </c>
      <c r="N18">
        <f>VLOOKUP($C18,Barnhart_79.pdf!$L$4:$O$392,4)</f>
        <v>1343.2500000000002</v>
      </c>
      <c r="Q18" s="25">
        <f t="shared" si="1"/>
        <v>0</v>
      </c>
      <c r="R18" s="25">
        <f t="shared" si="1"/>
        <v>0</v>
      </c>
      <c r="S18" s="23">
        <f t="shared" si="2"/>
        <v>0</v>
      </c>
      <c r="T18" s="23">
        <f t="shared" si="2"/>
        <v>0</v>
      </c>
      <c r="U18" s="23"/>
      <c r="V18" s="23"/>
      <c r="W18" t="s">
        <v>51</v>
      </c>
    </row>
    <row r="19" spans="1:23" ht="24" customHeight="1" x14ac:dyDescent="0.25">
      <c r="A19">
        <v>2</v>
      </c>
      <c r="B19">
        <v>5</v>
      </c>
      <c r="C19">
        <f t="shared" si="0"/>
        <v>205</v>
      </c>
      <c r="D19">
        <v>29</v>
      </c>
      <c r="E19">
        <v>560</v>
      </c>
      <c r="F19">
        <v>0.25</v>
      </c>
      <c r="G19">
        <v>1475</v>
      </c>
      <c r="H19">
        <v>0.1</v>
      </c>
      <c r="I19" t="s">
        <v>21</v>
      </c>
      <c r="J19" t="s">
        <v>22</v>
      </c>
      <c r="K19">
        <v>40</v>
      </c>
      <c r="L19" t="s">
        <v>23</v>
      </c>
      <c r="M19">
        <f>VLOOKUP($C19,Barnhart_79.pdf!$L$4:$O$392,3)</f>
        <v>249</v>
      </c>
      <c r="N19">
        <f>VLOOKUP($C19,Barnhart_79.pdf!$L$4:$O$392,4)</f>
        <v>1922.67</v>
      </c>
      <c r="Q19" s="25">
        <f t="shared" si="1"/>
        <v>0</v>
      </c>
      <c r="R19" s="25">
        <f t="shared" si="1"/>
        <v>0</v>
      </c>
      <c r="S19" s="23">
        <f t="shared" si="2"/>
        <v>0</v>
      </c>
      <c r="T19" s="23">
        <f t="shared" si="2"/>
        <v>0</v>
      </c>
      <c r="U19" s="23"/>
      <c r="V19" s="23"/>
      <c r="W19" t="s">
        <v>51</v>
      </c>
    </row>
    <row r="20" spans="1:23" ht="24" customHeight="1" x14ac:dyDescent="0.25">
      <c r="A20">
        <v>2</v>
      </c>
      <c r="B20">
        <v>6</v>
      </c>
      <c r="C20">
        <f t="shared" si="0"/>
        <v>206</v>
      </c>
      <c r="D20">
        <v>30</v>
      </c>
      <c r="E20">
        <v>480</v>
      </c>
      <c r="F20">
        <v>0.25</v>
      </c>
      <c r="G20">
        <v>1300</v>
      </c>
      <c r="H20">
        <v>0.1</v>
      </c>
      <c r="I20" t="s">
        <v>21</v>
      </c>
      <c r="J20" t="s">
        <v>22</v>
      </c>
      <c r="K20">
        <v>36.92307692307692</v>
      </c>
      <c r="L20" t="s">
        <v>23</v>
      </c>
      <c r="M20">
        <f>VLOOKUP($C20,Barnhart_79.pdf!$L$4:$O$392,3)</f>
        <v>249</v>
      </c>
      <c r="N20">
        <f>VLOOKUP($C20,Barnhart_79.pdf!$L$4:$O$392,4)</f>
        <v>1922.67</v>
      </c>
      <c r="Q20" s="25">
        <f t="shared" si="1"/>
        <v>0</v>
      </c>
      <c r="R20" s="25">
        <f t="shared" si="1"/>
        <v>0</v>
      </c>
      <c r="S20" s="23">
        <f t="shared" si="2"/>
        <v>0</v>
      </c>
      <c r="T20" s="23">
        <f t="shared" si="2"/>
        <v>0</v>
      </c>
      <c r="U20" s="23"/>
      <c r="V20" s="23"/>
      <c r="W20" t="s">
        <v>51</v>
      </c>
    </row>
    <row r="21" spans="1:23" ht="24" customHeight="1" x14ac:dyDescent="0.25">
      <c r="A21">
        <v>2</v>
      </c>
      <c r="B21">
        <v>7</v>
      </c>
      <c r="C21">
        <f t="shared" si="0"/>
        <v>207</v>
      </c>
      <c r="D21">
        <v>29</v>
      </c>
      <c r="E21">
        <v>560</v>
      </c>
      <c r="F21">
        <v>0.25</v>
      </c>
      <c r="G21">
        <v>1475</v>
      </c>
      <c r="H21">
        <v>0.1</v>
      </c>
      <c r="I21" t="s">
        <v>21</v>
      </c>
      <c r="J21" t="s">
        <v>22</v>
      </c>
      <c r="K21">
        <v>40</v>
      </c>
      <c r="L21" t="s">
        <v>23</v>
      </c>
      <c r="M21">
        <f>VLOOKUP($C21,Barnhart_79.pdf!$L$4:$O$392,3)</f>
        <v>249</v>
      </c>
      <c r="N21">
        <f>VLOOKUP($C21,Barnhart_79.pdf!$L$4:$O$392,4)</f>
        <v>1922.67</v>
      </c>
      <c r="Q21" s="25">
        <f t="shared" si="1"/>
        <v>0</v>
      </c>
      <c r="R21" s="25">
        <f t="shared" si="1"/>
        <v>0</v>
      </c>
      <c r="S21" s="23">
        <f t="shared" si="2"/>
        <v>0</v>
      </c>
      <c r="T21" s="23">
        <f t="shared" si="2"/>
        <v>0</v>
      </c>
      <c r="U21" s="23"/>
      <c r="V21" s="23"/>
      <c r="W21" t="s">
        <v>51</v>
      </c>
    </row>
    <row r="22" spans="1:23" ht="24" customHeight="1" x14ac:dyDescent="0.25">
      <c r="A22">
        <v>2</v>
      </c>
      <c r="B22">
        <v>8</v>
      </c>
      <c r="C22">
        <f t="shared" si="0"/>
        <v>208</v>
      </c>
      <c r="D22">
        <v>30</v>
      </c>
      <c r="E22">
        <v>480</v>
      </c>
      <c r="F22">
        <v>0.25</v>
      </c>
      <c r="G22">
        <v>1300</v>
      </c>
      <c r="H22">
        <v>0.1</v>
      </c>
      <c r="I22" t="s">
        <v>21</v>
      </c>
      <c r="J22" t="s">
        <v>22</v>
      </c>
      <c r="K22">
        <v>36.92307692307692</v>
      </c>
      <c r="L22" t="s">
        <v>23</v>
      </c>
      <c r="M22">
        <f>VLOOKUP($C22,Barnhart_79.pdf!$L$4:$O$392,3)</f>
        <v>249</v>
      </c>
      <c r="N22">
        <f>VLOOKUP($C22,Barnhart_79.pdf!$L$4:$O$392,4)</f>
        <v>1922.67</v>
      </c>
      <c r="Q22" s="25">
        <f t="shared" si="1"/>
        <v>0</v>
      </c>
      <c r="R22" s="25">
        <f t="shared" si="1"/>
        <v>0</v>
      </c>
      <c r="S22" s="23">
        <f t="shared" si="2"/>
        <v>0</v>
      </c>
      <c r="T22" s="23">
        <f t="shared" si="2"/>
        <v>0</v>
      </c>
      <c r="U22" s="23"/>
      <c r="V22" s="23"/>
      <c r="W22" t="s">
        <v>51</v>
      </c>
    </row>
    <row r="23" spans="1:23" ht="24" customHeight="1" x14ac:dyDescent="0.25">
      <c r="A23">
        <v>2</v>
      </c>
      <c r="B23">
        <v>9</v>
      </c>
      <c r="C23">
        <f t="shared" si="0"/>
        <v>209</v>
      </c>
      <c r="D23">
        <v>32</v>
      </c>
      <c r="E23">
        <v>560</v>
      </c>
      <c r="F23">
        <v>0.25</v>
      </c>
      <c r="G23">
        <v>1475</v>
      </c>
      <c r="H23">
        <v>0.1</v>
      </c>
      <c r="I23" t="s">
        <v>21</v>
      </c>
      <c r="J23" t="s">
        <v>22</v>
      </c>
      <c r="K23">
        <v>40</v>
      </c>
      <c r="L23" t="s">
        <v>23</v>
      </c>
      <c r="M23">
        <f>VLOOKUP($C23,Barnhart_79.pdf!$L$4:$O$392,3)</f>
        <v>249</v>
      </c>
      <c r="N23">
        <f>VLOOKUP($C23,Barnhart_79.pdf!$L$4:$O$392,4)</f>
        <v>1922.67</v>
      </c>
      <c r="Q23" s="25">
        <f t="shared" si="1"/>
        <v>0</v>
      </c>
      <c r="R23" s="25">
        <f t="shared" si="1"/>
        <v>0</v>
      </c>
      <c r="S23" s="23">
        <f t="shared" si="2"/>
        <v>0</v>
      </c>
      <c r="T23" s="23">
        <f t="shared" si="2"/>
        <v>0</v>
      </c>
      <c r="U23" s="23"/>
      <c r="V23" s="23"/>
      <c r="W23" t="s">
        <v>51</v>
      </c>
    </row>
    <row r="24" spans="1:23" ht="24" customHeight="1" x14ac:dyDescent="0.25">
      <c r="A24">
        <v>2</v>
      </c>
      <c r="B24">
        <v>10</v>
      </c>
      <c r="C24">
        <f t="shared" si="0"/>
        <v>210</v>
      </c>
      <c r="D24">
        <v>31</v>
      </c>
      <c r="E24">
        <v>560</v>
      </c>
      <c r="F24">
        <v>0.25</v>
      </c>
      <c r="G24">
        <v>1475</v>
      </c>
      <c r="H24">
        <v>0.1</v>
      </c>
      <c r="I24" t="s">
        <v>21</v>
      </c>
      <c r="J24" t="s">
        <v>22</v>
      </c>
      <c r="K24">
        <v>40</v>
      </c>
      <c r="L24" t="s">
        <v>23</v>
      </c>
      <c r="M24">
        <f>VLOOKUP($C24,Barnhart_79.pdf!$L$4:$O$392,3)</f>
        <v>249</v>
      </c>
      <c r="N24">
        <f>VLOOKUP($C24,Barnhart_79.pdf!$L$4:$O$392,4)</f>
        <v>1922.67</v>
      </c>
      <c r="Q24" s="25">
        <f t="shared" si="1"/>
        <v>0</v>
      </c>
      <c r="R24" s="25">
        <f t="shared" si="1"/>
        <v>0</v>
      </c>
      <c r="S24" s="23">
        <f t="shared" si="2"/>
        <v>0</v>
      </c>
      <c r="T24" s="23">
        <f t="shared" si="2"/>
        <v>0</v>
      </c>
      <c r="U24" s="23"/>
      <c r="V24" s="23"/>
      <c r="W24" t="s">
        <v>51</v>
      </c>
    </row>
    <row r="25" spans="1:23" ht="24" customHeight="1" x14ac:dyDescent="0.25">
      <c r="A25">
        <v>2</v>
      </c>
      <c r="B25">
        <v>11</v>
      </c>
      <c r="C25">
        <f t="shared" si="0"/>
        <v>211</v>
      </c>
      <c r="D25">
        <v>32</v>
      </c>
      <c r="E25">
        <v>560</v>
      </c>
      <c r="F25">
        <v>0.25</v>
      </c>
      <c r="G25">
        <v>1475</v>
      </c>
      <c r="H25">
        <v>0.1</v>
      </c>
      <c r="I25" t="s">
        <v>21</v>
      </c>
      <c r="J25" t="s">
        <v>22</v>
      </c>
      <c r="K25">
        <v>40</v>
      </c>
      <c r="L25" t="s">
        <v>23</v>
      </c>
      <c r="M25">
        <f>VLOOKUP($C25,Barnhart_79.pdf!$L$4:$O$392,3)</f>
        <v>249</v>
      </c>
      <c r="N25">
        <f>VLOOKUP($C25,Barnhart_79.pdf!$L$4:$O$392,4)</f>
        <v>1922.67</v>
      </c>
      <c r="Q25" s="25">
        <f t="shared" si="1"/>
        <v>0</v>
      </c>
      <c r="R25" s="25">
        <f t="shared" si="1"/>
        <v>0</v>
      </c>
      <c r="S25" s="23">
        <f t="shared" si="2"/>
        <v>0</v>
      </c>
      <c r="T25" s="23">
        <f t="shared" si="2"/>
        <v>0</v>
      </c>
      <c r="U25" s="23"/>
      <c r="V25" s="23"/>
      <c r="W25" t="s">
        <v>51</v>
      </c>
    </row>
    <row r="26" spans="1:23" hidden="1" x14ac:dyDescent="0.25">
      <c r="A26">
        <v>2</v>
      </c>
      <c r="B26">
        <v>12</v>
      </c>
      <c r="C26">
        <f t="shared" si="0"/>
        <v>212</v>
      </c>
      <c r="D26">
        <v>31</v>
      </c>
      <c r="E26">
        <v>560</v>
      </c>
      <c r="F26">
        <v>0.25</v>
      </c>
      <c r="G26">
        <v>1475</v>
      </c>
      <c r="H26">
        <v>0.1</v>
      </c>
      <c r="I26" t="s">
        <v>21</v>
      </c>
      <c r="J26" t="s">
        <v>22</v>
      </c>
      <c r="K26">
        <v>40</v>
      </c>
      <c r="L26" t="s">
        <v>23</v>
      </c>
      <c r="M26">
        <f>VLOOKUP($C26,Barnhart_79.pdf!$L$4:$O$392,3)</f>
        <v>249</v>
      </c>
      <c r="N26">
        <f>VLOOKUP($C26,Barnhart_79.pdf!$L$4:$O$392,4)</f>
        <v>1922.67</v>
      </c>
      <c r="O26">
        <v>284</v>
      </c>
      <c r="P26">
        <v>486</v>
      </c>
      <c r="Q26" s="25">
        <f t="shared" si="1"/>
        <v>12.546735660274237</v>
      </c>
      <c r="R26" s="25">
        <f t="shared" si="1"/>
        <v>21.470822291877742</v>
      </c>
      <c r="S26" s="23">
        <f t="shared" si="2"/>
        <v>0.39154100267672259</v>
      </c>
      <c r="T26" s="23">
        <f t="shared" si="2"/>
        <v>0.67003143415805333</v>
      </c>
      <c r="U26" s="23"/>
      <c r="V26" s="23"/>
      <c r="W26" t="s">
        <v>25</v>
      </c>
    </row>
    <row r="27" spans="1:23" hidden="1" x14ac:dyDescent="0.25">
      <c r="A27">
        <v>2</v>
      </c>
      <c r="B27">
        <v>13</v>
      </c>
      <c r="C27">
        <f t="shared" si="0"/>
        <v>213</v>
      </c>
      <c r="D27">
        <v>33</v>
      </c>
      <c r="E27">
        <v>560</v>
      </c>
      <c r="F27">
        <v>0.25</v>
      </c>
      <c r="G27">
        <v>1475</v>
      </c>
      <c r="H27">
        <v>0.1</v>
      </c>
      <c r="I27" t="s">
        <v>21</v>
      </c>
      <c r="J27" t="s">
        <v>22</v>
      </c>
      <c r="K27">
        <v>40</v>
      </c>
      <c r="L27" t="s">
        <v>23</v>
      </c>
      <c r="M27">
        <f>VLOOKUP($C27,Barnhart_79.pdf!$L$4:$O$392,3)</f>
        <v>249</v>
      </c>
      <c r="N27">
        <f>VLOOKUP($C27,Barnhart_79.pdf!$L$4:$O$392,4)</f>
        <v>1922.67</v>
      </c>
      <c r="O27">
        <v>389</v>
      </c>
      <c r="P27">
        <v>459</v>
      </c>
      <c r="Q27" s="25">
        <f t="shared" si="1"/>
        <v>17.185493562840414</v>
      </c>
      <c r="R27" s="25">
        <f t="shared" si="1"/>
        <v>20.277998831217868</v>
      </c>
      <c r="S27" s="23">
        <f t="shared" si="2"/>
        <v>0.53630088042691926</v>
      </c>
      <c r="T27" s="23">
        <f t="shared" si="2"/>
        <v>0.63280746559371703</v>
      </c>
      <c r="U27" s="23"/>
      <c r="V27" s="23"/>
      <c r="W27" t="s">
        <v>25</v>
      </c>
    </row>
    <row r="28" spans="1:23" hidden="1" x14ac:dyDescent="0.25">
      <c r="A28">
        <v>2</v>
      </c>
      <c r="B28">
        <v>14</v>
      </c>
      <c r="C28">
        <f t="shared" si="0"/>
        <v>214</v>
      </c>
      <c r="D28">
        <v>34</v>
      </c>
      <c r="E28">
        <v>560</v>
      </c>
      <c r="F28">
        <v>0.25</v>
      </c>
      <c r="G28">
        <v>1475</v>
      </c>
      <c r="H28">
        <v>0.1</v>
      </c>
      <c r="I28" t="s">
        <v>21</v>
      </c>
      <c r="J28" t="s">
        <v>22</v>
      </c>
      <c r="K28">
        <v>40</v>
      </c>
      <c r="L28" t="s">
        <v>23</v>
      </c>
      <c r="M28">
        <f>VLOOKUP($C28,Barnhart_79.pdf!$L$4:$O$392,3)</f>
        <v>249</v>
      </c>
      <c r="N28">
        <f>VLOOKUP($C28,Barnhart_79.pdf!$L$4:$O$392,4)</f>
        <v>1922.67</v>
      </c>
      <c r="O28">
        <v>256</v>
      </c>
      <c r="P28">
        <v>395</v>
      </c>
      <c r="Q28" s="25">
        <f t="shared" si="1"/>
        <v>11.309733552923255</v>
      </c>
      <c r="R28" s="25">
        <f t="shared" si="1"/>
        <v>17.450565442987052</v>
      </c>
      <c r="S28" s="23">
        <f t="shared" si="2"/>
        <v>0.35293836861000344</v>
      </c>
      <c r="T28" s="23">
        <f t="shared" si="2"/>
        <v>0.54457287344121619</v>
      </c>
      <c r="U28" s="23"/>
      <c r="V28" s="23"/>
      <c r="W28" t="s">
        <v>25</v>
      </c>
    </row>
    <row r="29" spans="1:23" hidden="1" x14ac:dyDescent="0.25">
      <c r="A29">
        <v>2</v>
      </c>
      <c r="B29">
        <v>15</v>
      </c>
      <c r="C29">
        <f t="shared" si="0"/>
        <v>215</v>
      </c>
      <c r="D29">
        <v>33</v>
      </c>
      <c r="E29">
        <v>560</v>
      </c>
      <c r="F29">
        <v>0.25</v>
      </c>
      <c r="G29">
        <v>1475</v>
      </c>
      <c r="H29">
        <v>0.1</v>
      </c>
      <c r="I29" t="s">
        <v>21</v>
      </c>
      <c r="J29" t="s">
        <v>22</v>
      </c>
      <c r="K29">
        <v>40</v>
      </c>
      <c r="L29" t="s">
        <v>23</v>
      </c>
      <c r="M29">
        <f>VLOOKUP($C29,Barnhart_79.pdf!$L$4:$O$392,3)</f>
        <v>249</v>
      </c>
      <c r="N29">
        <f>VLOOKUP($C29,Barnhart_79.pdf!$L$4:$O$392,4)</f>
        <v>1922.67</v>
      </c>
      <c r="O29">
        <v>306</v>
      </c>
      <c r="P29">
        <v>400</v>
      </c>
      <c r="Q29" s="25">
        <f t="shared" si="1"/>
        <v>13.518665887478578</v>
      </c>
      <c r="R29" s="25">
        <f t="shared" si="1"/>
        <v>17.671458676442587</v>
      </c>
      <c r="S29" s="23">
        <f t="shared" si="2"/>
        <v>0.42187164372914471</v>
      </c>
      <c r="T29" s="23">
        <f t="shared" si="2"/>
        <v>0.55146620095313037</v>
      </c>
      <c r="U29" s="23"/>
      <c r="V29" s="23"/>
      <c r="W29" t="s">
        <v>25</v>
      </c>
    </row>
    <row r="30" spans="1:23" hidden="1" x14ac:dyDescent="0.25">
      <c r="A30">
        <v>2</v>
      </c>
      <c r="B30">
        <v>16</v>
      </c>
      <c r="C30">
        <f t="shared" si="0"/>
        <v>216</v>
      </c>
      <c r="D30">
        <v>34</v>
      </c>
      <c r="E30">
        <v>560</v>
      </c>
      <c r="F30">
        <v>0.25</v>
      </c>
      <c r="G30">
        <v>1475</v>
      </c>
      <c r="H30">
        <v>0.1</v>
      </c>
      <c r="I30" t="s">
        <v>21</v>
      </c>
      <c r="J30" t="s">
        <v>22</v>
      </c>
      <c r="K30">
        <v>40</v>
      </c>
      <c r="L30" t="s">
        <v>23</v>
      </c>
      <c r="M30">
        <f>VLOOKUP($C30,Barnhart_79.pdf!$L$4:$O$392,3)</f>
        <v>299</v>
      </c>
      <c r="N30">
        <f>VLOOKUP($C30,Barnhart_79.pdf!$L$4:$O$392,4)</f>
        <v>2314.1699999999996</v>
      </c>
      <c r="O30">
        <v>311</v>
      </c>
      <c r="P30">
        <v>405</v>
      </c>
      <c r="Q30" s="25">
        <f t="shared" si="1"/>
        <v>13.739559120934111</v>
      </c>
      <c r="R30" s="25">
        <f t="shared" si="1"/>
        <v>17.892351909898117</v>
      </c>
      <c r="S30" s="23">
        <f t="shared" si="2"/>
        <v>0.35622860345439045</v>
      </c>
      <c r="T30" s="23">
        <f t="shared" si="2"/>
        <v>0.46389898520587819</v>
      </c>
      <c r="U30" s="23"/>
      <c r="V30" s="23"/>
      <c r="W30" t="s">
        <v>25</v>
      </c>
    </row>
    <row r="31" spans="1:23" ht="24" customHeight="1" x14ac:dyDescent="0.25">
      <c r="A31">
        <v>2</v>
      </c>
      <c r="B31">
        <v>17</v>
      </c>
      <c r="C31">
        <f t="shared" si="0"/>
        <v>217</v>
      </c>
      <c r="D31">
        <v>37</v>
      </c>
      <c r="E31">
        <v>560</v>
      </c>
      <c r="F31">
        <v>0.25</v>
      </c>
      <c r="G31">
        <v>1475</v>
      </c>
      <c r="H31">
        <v>0.1</v>
      </c>
      <c r="I31" t="s">
        <v>21</v>
      </c>
      <c r="J31" t="s">
        <v>22</v>
      </c>
      <c r="K31">
        <v>40</v>
      </c>
      <c r="L31" t="s">
        <v>23</v>
      </c>
      <c r="M31">
        <f>VLOOKUP($C31,Barnhart_79.pdf!$L$4:$O$392,3)</f>
        <v>249</v>
      </c>
      <c r="N31">
        <f>VLOOKUP($C31,Barnhart_79.pdf!$L$4:$O$392,4)</f>
        <v>1922.67</v>
      </c>
      <c r="O31">
        <v>331</v>
      </c>
      <c r="P31">
        <v>305</v>
      </c>
      <c r="Q31" s="25">
        <f t="shared" si="1"/>
        <v>14.62313205475624</v>
      </c>
      <c r="R31" s="25">
        <f t="shared" si="1"/>
        <v>13.474487240787472</v>
      </c>
      <c r="S31" s="23">
        <f t="shared" si="2"/>
        <v>0.4563382812887154</v>
      </c>
      <c r="T31" s="23">
        <f t="shared" si="2"/>
        <v>0.42049297822676185</v>
      </c>
      <c r="U31" s="23"/>
      <c r="V31" s="23"/>
      <c r="W31" t="s">
        <v>27</v>
      </c>
    </row>
    <row r="32" spans="1:23" hidden="1" x14ac:dyDescent="0.25">
      <c r="A32">
        <v>2</v>
      </c>
      <c r="B32">
        <v>19</v>
      </c>
      <c r="C32">
        <f t="shared" si="0"/>
        <v>219</v>
      </c>
      <c r="D32">
        <v>37</v>
      </c>
      <c r="E32">
        <v>560</v>
      </c>
      <c r="F32">
        <v>0.25</v>
      </c>
      <c r="G32">
        <v>1475</v>
      </c>
      <c r="H32">
        <v>0.1</v>
      </c>
      <c r="I32" t="s">
        <v>21</v>
      </c>
      <c r="J32" t="s">
        <v>22</v>
      </c>
      <c r="K32">
        <v>40</v>
      </c>
      <c r="L32" t="s">
        <v>23</v>
      </c>
      <c r="M32">
        <f>VLOOKUP($C32,Barnhart_79.pdf!$L$4:$O$392,3)</f>
        <v>346</v>
      </c>
      <c r="N32">
        <f>VLOOKUP($C32,Barnhart_79.pdf!$L$4:$O$392,4)</f>
        <v>2685.1800000000003</v>
      </c>
      <c r="O32">
        <v>296</v>
      </c>
      <c r="P32">
        <v>334</v>
      </c>
      <c r="Q32" s="25">
        <f t="shared" si="1"/>
        <v>13.076879420567513</v>
      </c>
      <c r="R32" s="25">
        <f t="shared" si="1"/>
        <v>14.75566799482956</v>
      </c>
      <c r="S32" s="23">
        <f t="shared" si="2"/>
        <v>0.29220118026875319</v>
      </c>
      <c r="T32" s="23">
        <f t="shared" si="2"/>
        <v>0.32971349395190397</v>
      </c>
      <c r="U32" s="23"/>
      <c r="V32" s="23"/>
      <c r="W32" t="s">
        <v>25</v>
      </c>
    </row>
    <row r="33" spans="1:23" hidden="1" x14ac:dyDescent="0.25">
      <c r="A33">
        <v>2</v>
      </c>
      <c r="B33">
        <v>21</v>
      </c>
      <c r="C33">
        <f t="shared" si="0"/>
        <v>221</v>
      </c>
      <c r="D33">
        <v>38</v>
      </c>
      <c r="E33">
        <v>240</v>
      </c>
      <c r="F33">
        <v>0.5</v>
      </c>
      <c r="G33">
        <v>1000</v>
      </c>
      <c r="H33" t="s">
        <v>28</v>
      </c>
      <c r="I33" t="s">
        <v>29</v>
      </c>
      <c r="J33" t="s">
        <v>30</v>
      </c>
      <c r="K33">
        <v>20</v>
      </c>
      <c r="L33" t="s">
        <v>23</v>
      </c>
      <c r="M33">
        <f>VLOOKUP($C33,Barnhart_79.pdf!$L$4:$O$392,3)</f>
        <v>301</v>
      </c>
      <c r="N33">
        <f>VLOOKUP($C33,Barnhart_79.pdf!$L$4:$O$392,4)</f>
        <v>2329.83</v>
      </c>
      <c r="O33">
        <v>328</v>
      </c>
      <c r="P33">
        <v>435</v>
      </c>
      <c r="Q33" s="25">
        <f t="shared" si="1"/>
        <v>14.490596114682921</v>
      </c>
      <c r="R33" s="25">
        <f t="shared" si="1"/>
        <v>19.217711310631312</v>
      </c>
      <c r="S33" s="23">
        <f t="shared" si="2"/>
        <v>0.37317562520912484</v>
      </c>
      <c r="T33" s="23">
        <f t="shared" si="2"/>
        <v>0.49491279562795515</v>
      </c>
      <c r="U33" s="23"/>
      <c r="V33" s="23"/>
      <c r="W33" t="s">
        <v>25</v>
      </c>
    </row>
    <row r="34" spans="1:23" hidden="1" x14ac:dyDescent="0.25">
      <c r="A34">
        <v>2</v>
      </c>
      <c r="B34">
        <v>23</v>
      </c>
      <c r="C34">
        <f t="shared" si="0"/>
        <v>223</v>
      </c>
      <c r="D34">
        <v>38</v>
      </c>
      <c r="E34">
        <v>240</v>
      </c>
      <c r="F34">
        <v>0.5</v>
      </c>
      <c r="G34">
        <v>1000</v>
      </c>
      <c r="H34" t="s">
        <v>28</v>
      </c>
      <c r="I34" t="s">
        <v>29</v>
      </c>
      <c r="J34" t="s">
        <v>30</v>
      </c>
      <c r="K34">
        <v>20</v>
      </c>
      <c r="L34" t="s">
        <v>23</v>
      </c>
      <c r="M34">
        <f>VLOOKUP($C34,Barnhart_79.pdf!$L$4:$O$392,3)</f>
        <v>342</v>
      </c>
      <c r="N34">
        <f>VLOOKUP($C34,Barnhart_79.pdf!$L$4:$O$392,4)</f>
        <v>2650.8599999999997</v>
      </c>
      <c r="O34">
        <v>366</v>
      </c>
      <c r="P34">
        <v>455</v>
      </c>
      <c r="Q34" s="25">
        <f t="shared" si="1"/>
        <v>16.169384688944966</v>
      </c>
      <c r="R34" s="25">
        <f t="shared" si="1"/>
        <v>20.101284244453442</v>
      </c>
      <c r="S34" s="23">
        <f t="shared" si="2"/>
        <v>0.36598050494431922</v>
      </c>
      <c r="T34" s="23">
        <f t="shared" si="2"/>
        <v>0.45497576434334769</v>
      </c>
      <c r="U34" s="23"/>
      <c r="V34" s="23"/>
      <c r="W34" t="s">
        <v>25</v>
      </c>
    </row>
    <row r="35" spans="1:23" hidden="1" x14ac:dyDescent="0.25">
      <c r="A35">
        <v>2</v>
      </c>
      <c r="B35">
        <v>25</v>
      </c>
      <c r="C35">
        <f t="shared" si="0"/>
        <v>225</v>
      </c>
      <c r="D35">
        <v>39</v>
      </c>
      <c r="E35">
        <v>480</v>
      </c>
      <c r="F35">
        <v>0.5</v>
      </c>
      <c r="G35">
        <v>1080</v>
      </c>
      <c r="H35" t="s">
        <v>28</v>
      </c>
      <c r="I35" t="s">
        <v>31</v>
      </c>
      <c r="J35" t="s">
        <v>30</v>
      </c>
      <c r="K35">
        <v>80</v>
      </c>
      <c r="L35" t="s">
        <v>23</v>
      </c>
      <c r="M35">
        <f>VLOOKUP($C35,Barnhart_79.pdf!$L$4:$O$392,3)</f>
        <v>158</v>
      </c>
      <c r="N35">
        <f>VLOOKUP($C35,Barnhart_79.pdf!$L$4:$O$392,4)</f>
        <v>1210.1400000000001</v>
      </c>
      <c r="O35">
        <v>345</v>
      </c>
      <c r="P35">
        <v>448</v>
      </c>
      <c r="Q35" s="25">
        <f t="shared" si="1"/>
        <v>15.241633108431731</v>
      </c>
      <c r="R35" s="25">
        <f t="shared" si="1"/>
        <v>19.792033717615695</v>
      </c>
      <c r="S35" s="23">
        <f t="shared" si="2"/>
        <v>0.75569602401862912</v>
      </c>
      <c r="T35" s="23">
        <f t="shared" si="2"/>
        <v>0.98130961959520513</v>
      </c>
      <c r="U35" s="23"/>
      <c r="V35" s="23"/>
      <c r="W35" t="s">
        <v>25</v>
      </c>
    </row>
    <row r="36" spans="1:23" ht="24" customHeight="1" x14ac:dyDescent="0.25">
      <c r="A36">
        <v>2</v>
      </c>
      <c r="B36">
        <v>27</v>
      </c>
      <c r="C36">
        <f t="shared" si="0"/>
        <v>227</v>
      </c>
      <c r="D36">
        <v>40</v>
      </c>
      <c r="E36">
        <v>480</v>
      </c>
      <c r="F36">
        <v>0.25</v>
      </c>
      <c r="G36">
        <v>1300</v>
      </c>
      <c r="H36">
        <v>0.1</v>
      </c>
      <c r="I36" t="s">
        <v>21</v>
      </c>
      <c r="J36" t="s">
        <v>22</v>
      </c>
      <c r="K36">
        <v>40</v>
      </c>
      <c r="L36" t="s">
        <v>23</v>
      </c>
      <c r="M36">
        <f>VLOOKUP($C36,Barnhart_79.pdf!$L$4:$O$392,3)</f>
        <v>499</v>
      </c>
      <c r="N36">
        <f>VLOOKUP($C36,Barnhart_79.pdf!$L$4:$O$392,4)</f>
        <v>3885.17</v>
      </c>
      <c r="O36">
        <v>203</v>
      </c>
      <c r="P36">
        <v>243</v>
      </c>
      <c r="Q36" s="25">
        <f t="shared" si="1"/>
        <v>8.9682652782946128</v>
      </c>
      <c r="R36" s="25">
        <f t="shared" si="1"/>
        <v>10.735411145938871</v>
      </c>
      <c r="S36" s="23">
        <f t="shared" si="2"/>
        <v>0.13849996697639402</v>
      </c>
      <c r="T36" s="23">
        <f t="shared" si="2"/>
        <v>0.16579060086336819</v>
      </c>
      <c r="U36" s="23"/>
      <c r="V36" s="23"/>
      <c r="W36" t="s">
        <v>27</v>
      </c>
    </row>
    <row r="37" spans="1:23" hidden="1" x14ac:dyDescent="0.25">
      <c r="A37">
        <v>2</v>
      </c>
      <c r="B37">
        <v>29</v>
      </c>
      <c r="C37">
        <f t="shared" si="0"/>
        <v>229</v>
      </c>
      <c r="D37">
        <v>40</v>
      </c>
      <c r="E37">
        <v>480</v>
      </c>
      <c r="F37">
        <v>0.25</v>
      </c>
      <c r="G37">
        <v>1300</v>
      </c>
      <c r="H37">
        <v>0.1</v>
      </c>
      <c r="I37" t="s">
        <v>21</v>
      </c>
      <c r="J37" t="s">
        <v>22</v>
      </c>
      <c r="K37">
        <v>40</v>
      </c>
      <c r="L37" t="s">
        <v>23</v>
      </c>
      <c r="M37">
        <f>VLOOKUP($C37,Barnhart_79.pdf!$L$4:$O$392,3)</f>
        <v>299</v>
      </c>
      <c r="N37">
        <f>VLOOKUP($C37,Barnhart_79.pdf!$L$4:$O$392,4)</f>
        <v>2319.17</v>
      </c>
      <c r="O37">
        <v>214</v>
      </c>
      <c r="P37">
        <v>279</v>
      </c>
      <c r="Q37" s="25">
        <f t="shared" si="1"/>
        <v>9.4542303918967843</v>
      </c>
      <c r="R37" s="25">
        <f t="shared" si="1"/>
        <v>12.325842426818705</v>
      </c>
      <c r="S37" s="23">
        <f t="shared" si="2"/>
        <v>0.24459346383137376</v>
      </c>
      <c r="T37" s="23">
        <f t="shared" si="2"/>
        <v>0.31888587106987515</v>
      </c>
      <c r="U37" s="23"/>
      <c r="V37" s="23"/>
      <c r="W37" t="s">
        <v>25</v>
      </c>
    </row>
    <row r="38" spans="1:23" ht="24" customHeight="1" x14ac:dyDescent="0.25">
      <c r="A38">
        <v>2</v>
      </c>
      <c r="B38">
        <v>30</v>
      </c>
      <c r="C38">
        <f t="shared" si="0"/>
        <v>230</v>
      </c>
      <c r="D38">
        <v>41</v>
      </c>
      <c r="E38">
        <v>240</v>
      </c>
      <c r="F38">
        <v>0.25</v>
      </c>
      <c r="G38">
        <v>975</v>
      </c>
      <c r="H38">
        <v>3.3333333333333333E-2</v>
      </c>
      <c r="I38" t="s">
        <v>21</v>
      </c>
      <c r="J38" t="s">
        <v>22</v>
      </c>
      <c r="K38">
        <v>40</v>
      </c>
      <c r="L38" t="s">
        <v>32</v>
      </c>
      <c r="M38">
        <f>VLOOKUP($C38,Barnhart_79.pdf!$L$4:$O$392,3)</f>
        <v>179</v>
      </c>
      <c r="N38">
        <f>VLOOKUP($C38,Barnhart_79.pdf!$L$4:$O$392,4)</f>
        <v>1366.5700000000002</v>
      </c>
      <c r="O38">
        <v>257</v>
      </c>
      <c r="Q38" s="25">
        <f t="shared" si="1"/>
        <v>11.353912199614362</v>
      </c>
      <c r="R38" s="25">
        <f t="shared" si="1"/>
        <v>0</v>
      </c>
      <c r="S38" s="23">
        <f t="shared" si="2"/>
        <v>0.49849969776656999</v>
      </c>
      <c r="T38" s="23">
        <f t="shared" si="2"/>
        <v>0</v>
      </c>
      <c r="U38" s="23"/>
      <c r="V38" s="23"/>
      <c r="W38" t="s">
        <v>27</v>
      </c>
    </row>
    <row r="39" spans="1:23" hidden="1" x14ac:dyDescent="0.25">
      <c r="A39">
        <v>2</v>
      </c>
      <c r="B39">
        <v>31</v>
      </c>
      <c r="C39">
        <f t="shared" si="0"/>
        <v>231</v>
      </c>
      <c r="D39">
        <v>43</v>
      </c>
      <c r="E39">
        <v>480</v>
      </c>
      <c r="F39">
        <v>0.25</v>
      </c>
      <c r="G39">
        <v>1300</v>
      </c>
      <c r="H39">
        <v>0.1</v>
      </c>
      <c r="I39" t="s">
        <v>21</v>
      </c>
      <c r="J39" t="s">
        <v>22</v>
      </c>
      <c r="K39">
        <v>40</v>
      </c>
      <c r="L39" t="s">
        <v>32</v>
      </c>
      <c r="M39">
        <f>VLOOKUP($C39,Barnhart_79.pdf!$L$4:$O$392,3)</f>
        <v>253</v>
      </c>
      <c r="N39">
        <f>VLOOKUP($C39,Barnhart_79.pdf!$L$4:$O$392,4)</f>
        <v>1953.99</v>
      </c>
      <c r="O39">
        <v>310</v>
      </c>
      <c r="P39">
        <v>523</v>
      </c>
      <c r="Q39" s="25">
        <f t="shared" si="1"/>
        <v>13.695380474243004</v>
      </c>
      <c r="R39" s="25">
        <f t="shared" si="1"/>
        <v>23.10543221944868</v>
      </c>
      <c r="S39" s="23">
        <f t="shared" si="2"/>
        <v>0.42053584125536991</v>
      </c>
      <c r="T39" s="23">
        <f t="shared" si="2"/>
        <v>0.70948466121470466</v>
      </c>
      <c r="U39" s="23"/>
      <c r="V39" s="23"/>
      <c r="W39" t="s">
        <v>25</v>
      </c>
    </row>
    <row r="40" spans="1:23" hidden="1" x14ac:dyDescent="0.25">
      <c r="A40">
        <v>2</v>
      </c>
      <c r="B40">
        <v>32</v>
      </c>
      <c r="C40">
        <f t="shared" si="0"/>
        <v>232</v>
      </c>
      <c r="D40">
        <v>42</v>
      </c>
      <c r="E40">
        <v>480</v>
      </c>
      <c r="F40">
        <v>0.25</v>
      </c>
      <c r="G40">
        <v>1300</v>
      </c>
      <c r="H40">
        <v>0.1</v>
      </c>
      <c r="I40" t="s">
        <v>21</v>
      </c>
      <c r="J40" t="s">
        <v>22</v>
      </c>
      <c r="K40">
        <v>40</v>
      </c>
      <c r="L40" t="s">
        <v>32</v>
      </c>
      <c r="M40">
        <f>VLOOKUP($C40,Barnhart_79.pdf!$L$4:$O$392,3)</f>
        <v>249</v>
      </c>
      <c r="N40">
        <f>VLOOKUP($C40,Barnhart_79.pdf!$L$4:$O$392,4)</f>
        <v>1922.67</v>
      </c>
      <c r="O40">
        <v>345</v>
      </c>
      <c r="P40">
        <v>544</v>
      </c>
      <c r="Q40" s="25">
        <f t="shared" si="1"/>
        <v>15.241633108431731</v>
      </c>
      <c r="R40" s="25">
        <f t="shared" si="1"/>
        <v>24.033183799961918</v>
      </c>
      <c r="S40" s="23">
        <f t="shared" si="2"/>
        <v>0.47563959832207497</v>
      </c>
      <c r="T40" s="23">
        <f t="shared" si="2"/>
        <v>0.74999403329625725</v>
      </c>
      <c r="U40" s="23"/>
      <c r="V40" s="23"/>
      <c r="W40" t="s">
        <v>25</v>
      </c>
    </row>
    <row r="41" spans="1:23" hidden="1" x14ac:dyDescent="0.25">
      <c r="A41">
        <v>2</v>
      </c>
      <c r="B41">
        <v>33</v>
      </c>
      <c r="C41">
        <f t="shared" si="0"/>
        <v>233</v>
      </c>
      <c r="D41">
        <v>43</v>
      </c>
      <c r="E41">
        <v>480</v>
      </c>
      <c r="F41">
        <v>0.25</v>
      </c>
      <c r="G41">
        <v>1300</v>
      </c>
      <c r="H41">
        <v>0.1</v>
      </c>
      <c r="I41" t="s">
        <v>21</v>
      </c>
      <c r="J41" t="s">
        <v>22</v>
      </c>
      <c r="K41">
        <v>40</v>
      </c>
      <c r="L41" t="s">
        <v>32</v>
      </c>
      <c r="M41">
        <f>VLOOKUP($C41,Barnhart_79.pdf!$L$4:$O$392,3)</f>
        <v>249</v>
      </c>
      <c r="N41">
        <f>VLOOKUP($C41,Barnhart_79.pdf!$L$4:$O$392,4)</f>
        <v>1922.67</v>
      </c>
      <c r="O41">
        <v>309</v>
      </c>
      <c r="P41">
        <v>537</v>
      </c>
      <c r="Q41" s="25">
        <f t="shared" si="1"/>
        <v>13.651201827551898</v>
      </c>
      <c r="R41" s="25">
        <f t="shared" si="1"/>
        <v>23.723933273124171</v>
      </c>
      <c r="S41" s="23">
        <f t="shared" si="2"/>
        <v>0.42600764023629323</v>
      </c>
      <c r="T41" s="23">
        <f t="shared" si="2"/>
        <v>0.74034337477957757</v>
      </c>
      <c r="U41" s="23"/>
      <c r="V41" s="23"/>
      <c r="W41" t="s">
        <v>25</v>
      </c>
    </row>
    <row r="42" spans="1:23" hidden="1" x14ac:dyDescent="0.25">
      <c r="A42">
        <v>2</v>
      </c>
      <c r="B42">
        <v>34</v>
      </c>
      <c r="C42">
        <f t="shared" si="0"/>
        <v>234</v>
      </c>
      <c r="D42">
        <v>42</v>
      </c>
      <c r="E42">
        <v>480</v>
      </c>
      <c r="F42">
        <v>0.25</v>
      </c>
      <c r="G42">
        <v>1300</v>
      </c>
      <c r="H42">
        <v>0.1</v>
      </c>
      <c r="I42" t="s">
        <v>21</v>
      </c>
      <c r="J42" t="s">
        <v>22</v>
      </c>
      <c r="K42">
        <v>40</v>
      </c>
      <c r="L42" t="s">
        <v>32</v>
      </c>
      <c r="M42">
        <f>VLOOKUP($C42,Barnhart_79.pdf!$L$4:$O$392,3)</f>
        <v>249</v>
      </c>
      <c r="N42">
        <f>VLOOKUP($C42,Barnhart_79.pdf!$L$4:$O$392,4)</f>
        <v>1922.67</v>
      </c>
      <c r="O42">
        <v>383</v>
      </c>
      <c r="P42">
        <v>562</v>
      </c>
      <c r="Q42" s="25">
        <f t="shared" si="1"/>
        <v>16.920421682693778</v>
      </c>
      <c r="R42" s="25">
        <f t="shared" si="1"/>
        <v>24.828399440401835</v>
      </c>
      <c r="S42" s="23">
        <f t="shared" si="2"/>
        <v>0.52802888741262233</v>
      </c>
      <c r="T42" s="23">
        <f t="shared" si="2"/>
        <v>0.77481001233914826</v>
      </c>
      <c r="U42" s="23"/>
      <c r="V42" s="23"/>
      <c r="W42" t="s">
        <v>25</v>
      </c>
    </row>
    <row r="43" spans="1:23" hidden="1" x14ac:dyDescent="0.25">
      <c r="A43">
        <v>2</v>
      </c>
      <c r="B43">
        <v>35</v>
      </c>
      <c r="C43">
        <f t="shared" si="0"/>
        <v>235</v>
      </c>
      <c r="D43">
        <v>44</v>
      </c>
      <c r="E43">
        <v>480</v>
      </c>
      <c r="F43">
        <v>0.25</v>
      </c>
      <c r="G43">
        <v>1300</v>
      </c>
      <c r="H43">
        <v>0.1</v>
      </c>
      <c r="I43" t="s">
        <v>21</v>
      </c>
      <c r="J43" t="s">
        <v>22</v>
      </c>
      <c r="K43">
        <v>40</v>
      </c>
      <c r="L43" t="s">
        <v>32</v>
      </c>
      <c r="M43">
        <f>VLOOKUP($C43,Barnhart_79.pdf!$L$4:$O$392,3)</f>
        <v>249</v>
      </c>
      <c r="N43">
        <f>VLOOKUP($C43,Barnhart_79.pdf!$L$4:$O$392,4)</f>
        <v>1922.67</v>
      </c>
      <c r="O43">
        <v>324</v>
      </c>
      <c r="P43">
        <v>546</v>
      </c>
      <c r="Q43" s="25">
        <f t="shared" si="1"/>
        <v>14.313881527918495</v>
      </c>
      <c r="R43" s="25">
        <f t="shared" si="1"/>
        <v>24.121541093344131</v>
      </c>
      <c r="S43" s="23">
        <f t="shared" si="2"/>
        <v>0.44668762277203561</v>
      </c>
      <c r="T43" s="23">
        <f t="shared" si="2"/>
        <v>0.75275136430102296</v>
      </c>
      <c r="U43" s="23"/>
      <c r="V43" s="23"/>
      <c r="W43" t="s">
        <v>25</v>
      </c>
    </row>
    <row r="44" spans="1:23" hidden="1" x14ac:dyDescent="0.25">
      <c r="A44">
        <v>2</v>
      </c>
      <c r="B44">
        <v>36</v>
      </c>
      <c r="C44">
        <f t="shared" si="0"/>
        <v>236</v>
      </c>
      <c r="D44">
        <v>45</v>
      </c>
      <c r="E44">
        <v>480</v>
      </c>
      <c r="F44">
        <v>0.25</v>
      </c>
      <c r="G44">
        <v>1300</v>
      </c>
      <c r="H44">
        <v>0.1</v>
      </c>
      <c r="I44" t="s">
        <v>21</v>
      </c>
      <c r="J44" t="s">
        <v>22</v>
      </c>
      <c r="K44">
        <v>40</v>
      </c>
      <c r="L44" t="s">
        <v>32</v>
      </c>
      <c r="M44">
        <f>VLOOKUP($C44,Barnhart_79.pdf!$L$4:$O$392,3)</f>
        <v>249</v>
      </c>
      <c r="N44">
        <f>VLOOKUP($C44,Barnhart_79.pdf!$L$4:$O$392,4)</f>
        <v>1922.67</v>
      </c>
      <c r="O44">
        <v>329</v>
      </c>
      <c r="P44">
        <v>613</v>
      </c>
      <c r="Q44" s="25">
        <f t="shared" si="1"/>
        <v>14.534774761374027</v>
      </c>
      <c r="R44" s="25">
        <f t="shared" si="1"/>
        <v>27.081510421648264</v>
      </c>
      <c r="S44" s="23">
        <f t="shared" si="2"/>
        <v>0.45358095028394974</v>
      </c>
      <c r="T44" s="23">
        <f t="shared" si="2"/>
        <v>0.84512195296067227</v>
      </c>
      <c r="U44" s="23"/>
      <c r="V44" s="23"/>
      <c r="W44" t="s">
        <v>25</v>
      </c>
    </row>
    <row r="45" spans="1:23" hidden="1" x14ac:dyDescent="0.25">
      <c r="A45">
        <v>2</v>
      </c>
      <c r="B45">
        <v>37</v>
      </c>
      <c r="C45">
        <f t="shared" si="0"/>
        <v>237</v>
      </c>
      <c r="D45">
        <v>44</v>
      </c>
      <c r="E45">
        <v>480</v>
      </c>
      <c r="F45">
        <v>0.25</v>
      </c>
      <c r="G45">
        <v>1300</v>
      </c>
      <c r="H45">
        <v>0.1</v>
      </c>
      <c r="I45" t="s">
        <v>21</v>
      </c>
      <c r="J45" t="s">
        <v>22</v>
      </c>
      <c r="K45">
        <v>40</v>
      </c>
      <c r="L45" t="s">
        <v>32</v>
      </c>
      <c r="M45">
        <f>VLOOKUP($C45,Barnhart_79.pdf!$L$4:$O$392,3)</f>
        <v>249</v>
      </c>
      <c r="N45">
        <f>VLOOKUP($C45,Barnhart_79.pdf!$L$4:$O$392,4)</f>
        <v>1922.67</v>
      </c>
      <c r="O45">
        <v>309</v>
      </c>
      <c r="P45">
        <v>541</v>
      </c>
      <c r="Q45" s="25">
        <f t="shared" si="1"/>
        <v>13.651201827551898</v>
      </c>
      <c r="R45" s="25">
        <f t="shared" si="1"/>
        <v>23.900647859888597</v>
      </c>
      <c r="S45" s="23">
        <f t="shared" si="2"/>
        <v>0.42600764023629323</v>
      </c>
      <c r="T45" s="23">
        <f t="shared" si="2"/>
        <v>0.74585803678910878</v>
      </c>
      <c r="U45" s="23"/>
      <c r="V45" s="23"/>
      <c r="W45" t="s">
        <v>25</v>
      </c>
    </row>
    <row r="46" spans="1:23" hidden="1" x14ac:dyDescent="0.25">
      <c r="A46">
        <v>2</v>
      </c>
      <c r="B46">
        <v>38</v>
      </c>
      <c r="C46">
        <f t="shared" si="0"/>
        <v>238</v>
      </c>
      <c r="D46">
        <v>45</v>
      </c>
      <c r="E46">
        <v>480</v>
      </c>
      <c r="F46">
        <v>0.25</v>
      </c>
      <c r="G46">
        <v>1300</v>
      </c>
      <c r="H46">
        <v>0.1</v>
      </c>
      <c r="I46" t="s">
        <v>21</v>
      </c>
      <c r="J46" t="s">
        <v>22</v>
      </c>
      <c r="K46">
        <v>40</v>
      </c>
      <c r="L46" t="s">
        <v>32</v>
      </c>
      <c r="M46">
        <f>VLOOKUP($C46,Barnhart_79.pdf!$L$4:$O$392,3)</f>
        <v>249</v>
      </c>
      <c r="N46">
        <f>VLOOKUP($C46,Barnhart_79.pdf!$L$4:$O$392,4)</f>
        <v>1922.67</v>
      </c>
      <c r="O46">
        <v>309</v>
      </c>
      <c r="P46">
        <v>561</v>
      </c>
      <c r="Q46" s="25">
        <f t="shared" si="1"/>
        <v>13.651201827551898</v>
      </c>
      <c r="R46" s="25">
        <f t="shared" si="1"/>
        <v>24.784220793710727</v>
      </c>
      <c r="S46" s="23">
        <f t="shared" si="2"/>
        <v>0.42600764023629323</v>
      </c>
      <c r="T46" s="23">
        <f t="shared" si="2"/>
        <v>0.77343134683676529</v>
      </c>
      <c r="U46" s="23"/>
      <c r="V46" s="23"/>
      <c r="W46" t="s">
        <v>25</v>
      </c>
    </row>
    <row r="47" spans="1:23" hidden="1" x14ac:dyDescent="0.25">
      <c r="A47">
        <v>2</v>
      </c>
      <c r="B47">
        <v>39</v>
      </c>
      <c r="C47">
        <f t="shared" si="0"/>
        <v>239</v>
      </c>
      <c r="D47">
        <v>46</v>
      </c>
      <c r="E47">
        <v>480</v>
      </c>
      <c r="F47">
        <v>0.25</v>
      </c>
      <c r="G47">
        <v>1300</v>
      </c>
      <c r="H47">
        <v>0.1</v>
      </c>
      <c r="I47" t="s">
        <v>21</v>
      </c>
      <c r="J47" t="s">
        <v>22</v>
      </c>
      <c r="K47">
        <v>40</v>
      </c>
      <c r="L47" t="s">
        <v>32</v>
      </c>
      <c r="M47">
        <f>VLOOKUP($C47,Barnhart_79.pdf!$L$4:$O$392,3)</f>
        <v>249</v>
      </c>
      <c r="N47">
        <f>VLOOKUP($C47,Barnhart_79.pdf!$L$4:$O$392,4)</f>
        <v>1922.67</v>
      </c>
      <c r="O47">
        <v>363</v>
      </c>
      <c r="P47">
        <v>605</v>
      </c>
      <c r="Q47" s="25">
        <f t="shared" si="1"/>
        <v>16.036848748871648</v>
      </c>
      <c r="R47" s="25">
        <f t="shared" si="1"/>
        <v>26.728081248119413</v>
      </c>
      <c r="S47" s="23">
        <f t="shared" si="2"/>
        <v>0.50045557736496582</v>
      </c>
      <c r="T47" s="23">
        <f t="shared" si="2"/>
        <v>0.83409262894160974</v>
      </c>
      <c r="U47" s="23"/>
      <c r="V47" s="23"/>
      <c r="W47" t="s">
        <v>25</v>
      </c>
    </row>
    <row r="48" spans="1:23" hidden="1" x14ac:dyDescent="0.25">
      <c r="A48">
        <v>2</v>
      </c>
      <c r="B48">
        <v>40</v>
      </c>
      <c r="C48">
        <f t="shared" si="0"/>
        <v>240</v>
      </c>
      <c r="D48">
        <v>47</v>
      </c>
      <c r="E48">
        <v>480</v>
      </c>
      <c r="F48">
        <v>0.25</v>
      </c>
      <c r="G48">
        <v>1300</v>
      </c>
      <c r="H48">
        <v>0.1</v>
      </c>
      <c r="I48" t="s">
        <v>21</v>
      </c>
      <c r="J48" t="s">
        <v>22</v>
      </c>
      <c r="K48">
        <v>40</v>
      </c>
      <c r="L48" t="s">
        <v>32</v>
      </c>
      <c r="M48">
        <f>VLOOKUP($C48,Barnhart_79.pdf!$L$4:$O$392,3)</f>
        <v>249</v>
      </c>
      <c r="N48">
        <f>VLOOKUP($C48,Barnhart_79.pdf!$L$4:$O$392,4)</f>
        <v>1922.67</v>
      </c>
      <c r="O48">
        <v>240</v>
      </c>
      <c r="P48">
        <v>494</v>
      </c>
      <c r="Q48" s="25">
        <f t="shared" si="1"/>
        <v>10.602875205865551</v>
      </c>
      <c r="R48" s="25">
        <f t="shared" si="1"/>
        <v>21.824251465406594</v>
      </c>
      <c r="S48" s="23">
        <f t="shared" si="2"/>
        <v>0.3308797205718782</v>
      </c>
      <c r="T48" s="23">
        <f t="shared" si="2"/>
        <v>0.68106075817711598</v>
      </c>
      <c r="U48" s="23"/>
      <c r="V48" s="23"/>
      <c r="W48" t="s">
        <v>25</v>
      </c>
    </row>
    <row r="49" spans="1:23" hidden="1" x14ac:dyDescent="0.25">
      <c r="A49">
        <v>2</v>
      </c>
      <c r="B49">
        <v>41</v>
      </c>
      <c r="C49">
        <f t="shared" si="0"/>
        <v>241</v>
      </c>
      <c r="D49">
        <v>46</v>
      </c>
      <c r="E49">
        <v>480</v>
      </c>
      <c r="F49">
        <v>0.25</v>
      </c>
      <c r="G49">
        <v>1300</v>
      </c>
      <c r="H49">
        <v>0.1</v>
      </c>
      <c r="I49" t="s">
        <v>21</v>
      </c>
      <c r="J49" t="s">
        <v>22</v>
      </c>
      <c r="K49">
        <v>40</v>
      </c>
      <c r="L49" t="s">
        <v>32</v>
      </c>
      <c r="M49">
        <f>VLOOKUP($C49,Barnhart_79.pdf!$L$4:$O$392,3)</f>
        <v>249</v>
      </c>
      <c r="N49">
        <f>VLOOKUP($C49,Barnhart_79.pdf!$L$4:$O$392,4)</f>
        <v>1922.67</v>
      </c>
      <c r="O49">
        <v>392</v>
      </c>
      <c r="P49">
        <v>622</v>
      </c>
      <c r="Q49" s="25">
        <f t="shared" si="1"/>
        <v>17.318029502913735</v>
      </c>
      <c r="R49" s="25">
        <f t="shared" si="1"/>
        <v>27.479118241868221</v>
      </c>
      <c r="S49" s="23">
        <f t="shared" si="2"/>
        <v>0.54043687693406772</v>
      </c>
      <c r="T49" s="23">
        <f t="shared" si="2"/>
        <v>0.85752994248211767</v>
      </c>
      <c r="U49" s="23"/>
      <c r="V49" s="23"/>
      <c r="W49" t="s">
        <v>25</v>
      </c>
    </row>
    <row r="50" spans="1:23" hidden="1" x14ac:dyDescent="0.25">
      <c r="A50">
        <v>2</v>
      </c>
      <c r="B50">
        <v>42</v>
      </c>
      <c r="C50">
        <f t="shared" si="0"/>
        <v>242</v>
      </c>
      <c r="D50">
        <v>47</v>
      </c>
      <c r="E50">
        <v>480</v>
      </c>
      <c r="F50">
        <v>0.25</v>
      </c>
      <c r="G50">
        <v>1300</v>
      </c>
      <c r="H50">
        <v>0.1</v>
      </c>
      <c r="I50" t="s">
        <v>21</v>
      </c>
      <c r="J50" t="s">
        <v>22</v>
      </c>
      <c r="K50">
        <v>40</v>
      </c>
      <c r="L50" t="s">
        <v>32</v>
      </c>
      <c r="M50">
        <f>VLOOKUP($C50,Barnhart_79.pdf!$L$4:$O$392,3)</f>
        <v>249</v>
      </c>
      <c r="N50">
        <f>VLOOKUP($C50,Barnhart_79.pdf!$L$4:$O$392,4)</f>
        <v>1922.67</v>
      </c>
      <c r="O50">
        <v>212</v>
      </c>
      <c r="P50">
        <v>502</v>
      </c>
      <c r="Q50" s="25">
        <f t="shared" si="1"/>
        <v>9.3658730985145713</v>
      </c>
      <c r="R50" s="25">
        <f t="shared" si="1"/>
        <v>22.177680638935446</v>
      </c>
      <c r="S50" s="23">
        <f t="shared" si="2"/>
        <v>0.2922770865051591</v>
      </c>
      <c r="T50" s="23">
        <f t="shared" si="2"/>
        <v>0.69209008219617862</v>
      </c>
      <c r="U50" s="23"/>
      <c r="V50" s="23"/>
      <c r="W50" t="s">
        <v>25</v>
      </c>
    </row>
    <row r="51" spans="1:23" hidden="1" x14ac:dyDescent="0.25">
      <c r="A51">
        <v>2</v>
      </c>
      <c r="B51">
        <v>43</v>
      </c>
      <c r="C51">
        <f t="shared" si="0"/>
        <v>243</v>
      </c>
      <c r="D51">
        <v>50</v>
      </c>
      <c r="E51">
        <v>240</v>
      </c>
      <c r="F51">
        <v>0.25</v>
      </c>
      <c r="G51">
        <v>600</v>
      </c>
      <c r="H51">
        <v>0.16666666666666666</v>
      </c>
      <c r="I51" t="s">
        <v>33</v>
      </c>
      <c r="J51" t="s">
        <v>22</v>
      </c>
      <c r="K51">
        <v>10</v>
      </c>
      <c r="L51" t="s">
        <v>32</v>
      </c>
      <c r="M51">
        <f>VLOOKUP($C51,Barnhart_79.pdf!$L$4:$O$392,3)</f>
        <v>171</v>
      </c>
      <c r="N51">
        <f>VLOOKUP($C51,Barnhart_79.pdf!$L$4:$O$392,4)</f>
        <v>1311.93</v>
      </c>
      <c r="O51">
        <v>240</v>
      </c>
      <c r="P51">
        <v>431</v>
      </c>
      <c r="Q51" s="25">
        <f t="shared" si="1"/>
        <v>10.602875205865551</v>
      </c>
      <c r="R51" s="25">
        <f t="shared" si="1"/>
        <v>19.040996723866886</v>
      </c>
      <c r="S51" s="23">
        <f t="shared" si="2"/>
        <v>0.48491345754112875</v>
      </c>
      <c r="T51" s="23">
        <f t="shared" si="2"/>
        <v>0.87082375083427699</v>
      </c>
      <c r="U51" s="23"/>
      <c r="V51" s="23"/>
      <c r="W51" t="s">
        <v>25</v>
      </c>
    </row>
    <row r="52" spans="1:23" hidden="1" x14ac:dyDescent="0.25">
      <c r="A52">
        <v>2</v>
      </c>
      <c r="B52">
        <v>44</v>
      </c>
      <c r="C52">
        <f t="shared" si="0"/>
        <v>244</v>
      </c>
      <c r="D52">
        <v>49</v>
      </c>
      <c r="E52">
        <v>960</v>
      </c>
      <c r="F52">
        <v>0.5</v>
      </c>
      <c r="G52">
        <v>1100</v>
      </c>
      <c r="H52">
        <v>0.16666666666666666</v>
      </c>
      <c r="I52" t="s">
        <v>33</v>
      </c>
      <c r="J52" t="s">
        <v>22</v>
      </c>
      <c r="K52">
        <v>160</v>
      </c>
      <c r="L52" t="s">
        <v>32</v>
      </c>
      <c r="M52">
        <f>VLOOKUP($C52,Barnhart_79.pdf!$L$4:$O$392,3)</f>
        <v>307</v>
      </c>
      <c r="N52">
        <f>VLOOKUP($C52,Barnhart_79.pdf!$L$4:$O$392,4)</f>
        <v>2376.81</v>
      </c>
      <c r="O52">
        <v>233</v>
      </c>
      <c r="P52">
        <v>460</v>
      </c>
      <c r="Q52" s="25">
        <f t="shared" si="1"/>
        <v>10.293624679027806</v>
      </c>
      <c r="R52" s="25">
        <f t="shared" si="1"/>
        <v>20.322177477908973</v>
      </c>
      <c r="S52" s="23">
        <f t="shared" si="2"/>
        <v>0.25985143143190598</v>
      </c>
      <c r="T52" s="23">
        <f t="shared" si="2"/>
        <v>0.51301140969389158</v>
      </c>
      <c r="U52" s="23"/>
      <c r="V52" s="23"/>
      <c r="W52" t="s">
        <v>25</v>
      </c>
    </row>
    <row r="53" spans="1:23" hidden="1" x14ac:dyDescent="0.25">
      <c r="A53">
        <v>2</v>
      </c>
      <c r="B53">
        <v>45</v>
      </c>
      <c r="C53">
        <f t="shared" si="0"/>
        <v>245</v>
      </c>
      <c r="D53">
        <v>50</v>
      </c>
      <c r="E53">
        <v>240</v>
      </c>
      <c r="F53">
        <v>0.25</v>
      </c>
      <c r="G53">
        <v>600</v>
      </c>
      <c r="H53">
        <v>0.16666666666666666</v>
      </c>
      <c r="I53" t="s">
        <v>33</v>
      </c>
      <c r="J53" t="s">
        <v>22</v>
      </c>
      <c r="K53">
        <v>10</v>
      </c>
      <c r="L53" t="s">
        <v>32</v>
      </c>
      <c r="M53">
        <f>VLOOKUP($C53,Barnhart_79.pdf!$L$4:$O$392,3)</f>
        <v>170</v>
      </c>
      <c r="N53">
        <f>VLOOKUP($C53,Barnhart_79.pdf!$L$4:$O$392,4)</f>
        <v>1304.1000000000001</v>
      </c>
      <c r="O53">
        <v>242</v>
      </c>
      <c r="P53">
        <v>439</v>
      </c>
      <c r="Q53" s="25">
        <f t="shared" si="1"/>
        <v>10.691232499247764</v>
      </c>
      <c r="R53" s="25">
        <f t="shared" si="1"/>
        <v>19.394425897395738</v>
      </c>
      <c r="S53" s="23">
        <f t="shared" si="2"/>
        <v>0.49189015409467507</v>
      </c>
      <c r="T53" s="23">
        <f t="shared" si="2"/>
        <v>0.89231313077505103</v>
      </c>
      <c r="U53" s="23"/>
      <c r="V53" s="23"/>
      <c r="W53" t="s">
        <v>25</v>
      </c>
    </row>
    <row r="54" spans="1:23" ht="24" customHeight="1" x14ac:dyDescent="0.25">
      <c r="A54">
        <v>2</v>
      </c>
      <c r="B54">
        <v>46</v>
      </c>
      <c r="C54">
        <f t="shared" si="0"/>
        <v>246</v>
      </c>
      <c r="D54">
        <v>50</v>
      </c>
      <c r="E54">
        <v>240</v>
      </c>
      <c r="F54">
        <v>0.25</v>
      </c>
      <c r="G54">
        <v>600</v>
      </c>
      <c r="H54">
        <v>0.16666666666666666</v>
      </c>
      <c r="I54" t="s">
        <v>33</v>
      </c>
      <c r="J54" t="s">
        <v>22</v>
      </c>
      <c r="K54">
        <v>10</v>
      </c>
      <c r="L54" t="s">
        <v>32</v>
      </c>
      <c r="M54">
        <f>VLOOKUP($C54,Barnhart_79.pdf!$L$4:$O$392,3)</f>
        <v>328</v>
      </c>
      <c r="N54">
        <f>VLOOKUP($C54,Barnhart_79.pdf!$L$4:$O$392,4)</f>
        <v>2523.2400000000002</v>
      </c>
      <c r="O54">
        <v>155</v>
      </c>
      <c r="P54">
        <v>326</v>
      </c>
      <c r="Q54" s="25">
        <f t="shared" si="1"/>
        <v>6.847690237121502</v>
      </c>
      <c r="R54" s="25">
        <f t="shared" si="1"/>
        <v>14.402238821300708</v>
      </c>
      <c r="S54" s="23">
        <f t="shared" si="2"/>
        <v>0.16283088973989399</v>
      </c>
      <c r="T54" s="23">
        <f t="shared" si="2"/>
        <v>0.3424701293884222</v>
      </c>
      <c r="U54" s="23"/>
      <c r="V54" s="23"/>
      <c r="W54" t="s">
        <v>27</v>
      </c>
    </row>
    <row r="55" spans="1:23" hidden="1" x14ac:dyDescent="0.25">
      <c r="A55">
        <v>2</v>
      </c>
      <c r="B55">
        <v>47</v>
      </c>
      <c r="C55">
        <f t="shared" si="0"/>
        <v>247</v>
      </c>
      <c r="D55">
        <v>50</v>
      </c>
      <c r="E55">
        <v>240</v>
      </c>
      <c r="F55">
        <v>0.25</v>
      </c>
      <c r="G55">
        <v>600</v>
      </c>
      <c r="H55">
        <v>0.16666666666666666</v>
      </c>
      <c r="I55" t="s">
        <v>33</v>
      </c>
      <c r="J55" t="s">
        <v>22</v>
      </c>
      <c r="K55">
        <v>10</v>
      </c>
      <c r="L55" t="s">
        <v>32</v>
      </c>
      <c r="M55">
        <f>VLOOKUP($C55,Barnhart_79.pdf!$L$4:$O$392,3)</f>
        <v>170</v>
      </c>
      <c r="N55">
        <f>VLOOKUP($C55,Barnhart_79.pdf!$L$4:$O$392,4)</f>
        <v>1304.1000000000001</v>
      </c>
      <c r="O55">
        <v>263</v>
      </c>
      <c r="P55">
        <v>414</v>
      </c>
      <c r="Q55" s="25">
        <f t="shared" si="1"/>
        <v>11.618984079761001</v>
      </c>
      <c r="R55" s="25">
        <f t="shared" si="1"/>
        <v>18.289959730118078</v>
      </c>
      <c r="S55" s="23">
        <f t="shared" si="2"/>
        <v>0.53457483688801477</v>
      </c>
      <c r="T55" s="23">
        <f t="shared" si="2"/>
        <v>0.84149803221155162</v>
      </c>
      <c r="U55" s="23"/>
      <c r="V55" s="23"/>
      <c r="W55" t="s">
        <v>25</v>
      </c>
    </row>
    <row r="56" spans="1:23" hidden="1" x14ac:dyDescent="0.25">
      <c r="A56">
        <v>3</v>
      </c>
      <c r="B56">
        <v>2</v>
      </c>
      <c r="C56">
        <f t="shared" si="0"/>
        <v>302</v>
      </c>
      <c r="D56">
        <v>26</v>
      </c>
      <c r="E56">
        <v>240</v>
      </c>
      <c r="F56">
        <v>0.25</v>
      </c>
      <c r="G56">
        <v>975</v>
      </c>
      <c r="H56">
        <v>3.3333333333333333E-2</v>
      </c>
      <c r="I56" t="s">
        <v>21</v>
      </c>
      <c r="J56" t="s">
        <v>22</v>
      </c>
      <c r="K56">
        <v>40</v>
      </c>
      <c r="L56" t="s">
        <v>23</v>
      </c>
      <c r="M56">
        <f>VLOOKUP($C56,Barnhart_79.pdf!$L$4:$O$392,3)</f>
        <v>176</v>
      </c>
      <c r="N56">
        <f>VLOOKUP($C56,Barnhart_79.pdf!$L$4:$O$392,4)</f>
        <v>1351.0800000000002</v>
      </c>
      <c r="O56">
        <v>275</v>
      </c>
      <c r="P56">
        <v>442</v>
      </c>
      <c r="Q56" s="25">
        <f t="shared" si="1"/>
        <v>12.149127840054279</v>
      </c>
      <c r="R56" s="25">
        <f t="shared" si="1"/>
        <v>19.526961837469059</v>
      </c>
      <c r="S56" s="23">
        <f t="shared" si="2"/>
        <v>0.53952961364482976</v>
      </c>
      <c r="T56" s="23">
        <f t="shared" si="2"/>
        <v>0.8671712335673265</v>
      </c>
      <c r="U56" s="23"/>
      <c r="V56" s="23"/>
      <c r="W56" t="s">
        <v>25</v>
      </c>
    </row>
    <row r="57" spans="1:23" hidden="1" x14ac:dyDescent="0.25">
      <c r="A57">
        <v>3</v>
      </c>
      <c r="B57">
        <v>4</v>
      </c>
      <c r="C57">
        <f t="shared" si="0"/>
        <v>304</v>
      </c>
      <c r="D57">
        <v>27</v>
      </c>
      <c r="E57">
        <v>240</v>
      </c>
      <c r="F57">
        <v>0.25</v>
      </c>
      <c r="G57">
        <v>975</v>
      </c>
      <c r="H57">
        <v>3.3333333333333333E-2</v>
      </c>
      <c r="I57" t="s">
        <v>21</v>
      </c>
      <c r="J57" t="s">
        <v>22</v>
      </c>
      <c r="K57">
        <v>30</v>
      </c>
      <c r="L57" t="s">
        <v>23</v>
      </c>
      <c r="M57">
        <f>VLOOKUP($C57,Barnhart_79.pdf!$L$4:$O$392,3)</f>
        <v>175</v>
      </c>
      <c r="N57">
        <f>VLOOKUP($C57,Barnhart_79.pdf!$L$4:$O$392,4)</f>
        <v>1343.2500000000002</v>
      </c>
      <c r="O57">
        <v>301</v>
      </c>
      <c r="P57">
        <v>459</v>
      </c>
      <c r="Q57" s="25">
        <f t="shared" si="1"/>
        <v>13.297772654023046</v>
      </c>
      <c r="R57" s="25">
        <f t="shared" si="1"/>
        <v>20.277998831217868</v>
      </c>
      <c r="S57" s="23">
        <f t="shared" si="2"/>
        <v>0.59398202809706502</v>
      </c>
      <c r="T57" s="23">
        <f t="shared" si="2"/>
        <v>0.90577325879253445</v>
      </c>
      <c r="U57" s="23"/>
      <c r="V57" s="23"/>
      <c r="W57" t="s">
        <v>25</v>
      </c>
    </row>
    <row r="58" spans="1:23" hidden="1" x14ac:dyDescent="0.25">
      <c r="A58">
        <v>3</v>
      </c>
      <c r="B58">
        <v>5</v>
      </c>
      <c r="C58">
        <f t="shared" si="0"/>
        <v>305</v>
      </c>
      <c r="D58">
        <v>29</v>
      </c>
      <c r="E58">
        <v>560</v>
      </c>
      <c r="F58">
        <v>0.25</v>
      </c>
      <c r="G58">
        <v>1475</v>
      </c>
      <c r="H58">
        <v>0.1</v>
      </c>
      <c r="I58" t="s">
        <v>21</v>
      </c>
      <c r="J58" t="s">
        <v>22</v>
      </c>
      <c r="K58">
        <v>40</v>
      </c>
      <c r="L58" t="s">
        <v>23</v>
      </c>
      <c r="M58">
        <f>VLOOKUP($C58,Barnhart_79.pdf!$L$4:$O$392,3)</f>
        <v>249</v>
      </c>
      <c r="N58">
        <f>VLOOKUP($C58,Barnhart_79.pdf!$L$4:$O$392,4)</f>
        <v>1922.67</v>
      </c>
      <c r="O58">
        <v>246</v>
      </c>
      <c r="P58">
        <v>407</v>
      </c>
      <c r="Q58" s="25">
        <f t="shared" si="1"/>
        <v>10.86794708601219</v>
      </c>
      <c r="R58" s="25">
        <f t="shared" si="1"/>
        <v>17.98070920328033</v>
      </c>
      <c r="S58" s="23">
        <f t="shared" si="2"/>
        <v>0.33915171358617519</v>
      </c>
      <c r="T58" s="23">
        <f t="shared" si="2"/>
        <v>0.56111685946981005</v>
      </c>
      <c r="U58" s="23"/>
      <c r="V58" s="23"/>
      <c r="W58" t="s">
        <v>25</v>
      </c>
    </row>
    <row r="59" spans="1:23" hidden="1" x14ac:dyDescent="0.25">
      <c r="A59">
        <v>3</v>
      </c>
      <c r="B59">
        <v>6</v>
      </c>
      <c r="C59">
        <f t="shared" si="0"/>
        <v>306</v>
      </c>
      <c r="D59">
        <v>30</v>
      </c>
      <c r="E59">
        <v>480</v>
      </c>
      <c r="F59">
        <v>0.25</v>
      </c>
      <c r="G59">
        <v>1300</v>
      </c>
      <c r="H59">
        <v>0.1</v>
      </c>
      <c r="I59" t="s">
        <v>21</v>
      </c>
      <c r="J59" t="s">
        <v>22</v>
      </c>
      <c r="K59">
        <v>36.92307692307692</v>
      </c>
      <c r="L59" t="s">
        <v>23</v>
      </c>
      <c r="M59">
        <f>VLOOKUP($C59,Barnhart_79.pdf!$L$4:$O$392,3)</f>
        <v>249</v>
      </c>
      <c r="N59">
        <f>VLOOKUP($C59,Barnhart_79.pdf!$L$4:$O$392,4)</f>
        <v>1922.67</v>
      </c>
      <c r="O59">
        <v>356</v>
      </c>
      <c r="P59">
        <v>466</v>
      </c>
      <c r="Q59" s="25">
        <f t="shared" si="1"/>
        <v>15.727598222033901</v>
      </c>
      <c r="R59" s="25">
        <f t="shared" si="1"/>
        <v>20.587249358055612</v>
      </c>
      <c r="S59" s="23">
        <f t="shared" si="2"/>
        <v>0.49080491884828603</v>
      </c>
      <c r="T59" s="23">
        <f t="shared" si="2"/>
        <v>0.64245812411039682</v>
      </c>
      <c r="U59" s="23"/>
      <c r="V59" s="23"/>
      <c r="W59" t="s">
        <v>25</v>
      </c>
    </row>
    <row r="60" spans="1:23" hidden="1" x14ac:dyDescent="0.25">
      <c r="A60">
        <v>3</v>
      </c>
      <c r="B60">
        <v>7</v>
      </c>
      <c r="C60">
        <f t="shared" si="0"/>
        <v>307</v>
      </c>
      <c r="D60">
        <v>29</v>
      </c>
      <c r="E60">
        <v>560</v>
      </c>
      <c r="F60">
        <v>0.25</v>
      </c>
      <c r="G60">
        <v>1475</v>
      </c>
      <c r="H60">
        <v>0.1</v>
      </c>
      <c r="I60" t="s">
        <v>21</v>
      </c>
      <c r="J60" t="s">
        <v>22</v>
      </c>
      <c r="K60">
        <v>40</v>
      </c>
      <c r="L60" t="s">
        <v>23</v>
      </c>
      <c r="M60">
        <f>VLOOKUP($C60,Barnhart_79.pdf!$L$4:$O$392,3)</f>
        <v>249</v>
      </c>
      <c r="N60">
        <f>VLOOKUP($C60,Barnhart_79.pdf!$L$4:$O$392,4)</f>
        <v>1922.67</v>
      </c>
      <c r="O60">
        <v>298</v>
      </c>
      <c r="P60">
        <v>466</v>
      </c>
      <c r="Q60" s="25">
        <f t="shared" si="1"/>
        <v>13.165236713949726</v>
      </c>
      <c r="R60" s="25">
        <f t="shared" si="1"/>
        <v>20.587249358055612</v>
      </c>
      <c r="S60" s="23">
        <f t="shared" si="2"/>
        <v>0.41084231971008212</v>
      </c>
      <c r="T60" s="23">
        <f t="shared" si="2"/>
        <v>0.64245812411039682</v>
      </c>
      <c r="U60" s="23"/>
      <c r="V60" s="23"/>
      <c r="W60" t="s">
        <v>25</v>
      </c>
    </row>
    <row r="61" spans="1:23" hidden="1" x14ac:dyDescent="0.25">
      <c r="A61">
        <v>3</v>
      </c>
      <c r="B61">
        <v>8</v>
      </c>
      <c r="C61">
        <f t="shared" si="0"/>
        <v>308</v>
      </c>
      <c r="D61">
        <v>30</v>
      </c>
      <c r="E61">
        <v>480</v>
      </c>
      <c r="F61">
        <v>0.25</v>
      </c>
      <c r="G61">
        <v>1300</v>
      </c>
      <c r="H61">
        <v>0.1</v>
      </c>
      <c r="I61" t="s">
        <v>21</v>
      </c>
      <c r="J61" t="s">
        <v>22</v>
      </c>
      <c r="K61">
        <v>36.92307692307692</v>
      </c>
      <c r="L61" t="s">
        <v>23</v>
      </c>
      <c r="M61">
        <f>VLOOKUP($C61,Barnhart_79.pdf!$L$4:$O$392,3)</f>
        <v>249</v>
      </c>
      <c r="N61">
        <f>VLOOKUP($C61,Barnhart_79.pdf!$L$4:$O$392,4)</f>
        <v>1922.67</v>
      </c>
      <c r="O61">
        <v>339</v>
      </c>
      <c r="P61">
        <v>507</v>
      </c>
      <c r="Q61" s="25">
        <f t="shared" si="1"/>
        <v>14.976561228285092</v>
      </c>
      <c r="R61" s="25">
        <f t="shared" si="1"/>
        <v>22.39857387239098</v>
      </c>
      <c r="S61" s="23">
        <f t="shared" si="2"/>
        <v>0.46736760530777799</v>
      </c>
      <c r="T61" s="23">
        <f t="shared" si="2"/>
        <v>0.69898340970809281</v>
      </c>
      <c r="U61" s="23"/>
      <c r="V61" s="23"/>
      <c r="W61" t="s">
        <v>25</v>
      </c>
    </row>
    <row r="62" spans="1:23" hidden="1" x14ac:dyDescent="0.25">
      <c r="A62">
        <v>3</v>
      </c>
      <c r="B62">
        <v>9</v>
      </c>
      <c r="C62">
        <f t="shared" si="0"/>
        <v>309</v>
      </c>
      <c r="D62">
        <v>32</v>
      </c>
      <c r="E62">
        <v>560</v>
      </c>
      <c r="F62">
        <v>0.25</v>
      </c>
      <c r="G62">
        <v>1475</v>
      </c>
      <c r="H62">
        <v>0.1</v>
      </c>
      <c r="I62" t="s">
        <v>21</v>
      </c>
      <c r="J62" t="s">
        <v>22</v>
      </c>
      <c r="K62">
        <v>40</v>
      </c>
      <c r="L62" t="s">
        <v>23</v>
      </c>
      <c r="M62">
        <f>VLOOKUP($C62,Barnhart_79.pdf!$L$4:$O$392,3)</f>
        <v>249</v>
      </c>
      <c r="N62">
        <f>VLOOKUP($C62,Barnhart_79.pdf!$L$4:$O$392,4)</f>
        <v>1922.67</v>
      </c>
      <c r="O62">
        <v>355</v>
      </c>
      <c r="P62">
        <v>479</v>
      </c>
      <c r="Q62" s="25">
        <f t="shared" si="1"/>
        <v>15.683419575342795</v>
      </c>
      <c r="R62" s="25">
        <f t="shared" si="1"/>
        <v>21.161571765039998</v>
      </c>
      <c r="S62" s="23">
        <f t="shared" si="2"/>
        <v>0.48942625334590317</v>
      </c>
      <c r="T62" s="23">
        <f t="shared" si="2"/>
        <v>0.66038077564137365</v>
      </c>
      <c r="U62" s="23"/>
      <c r="V62" s="23"/>
      <c r="W62" t="s">
        <v>25</v>
      </c>
    </row>
    <row r="63" spans="1:23" hidden="1" x14ac:dyDescent="0.25">
      <c r="A63">
        <v>3</v>
      </c>
      <c r="B63">
        <v>10</v>
      </c>
      <c r="C63">
        <f t="shared" si="0"/>
        <v>310</v>
      </c>
      <c r="D63">
        <v>31</v>
      </c>
      <c r="E63">
        <v>560</v>
      </c>
      <c r="F63">
        <v>0.25</v>
      </c>
      <c r="G63">
        <v>1475</v>
      </c>
      <c r="H63">
        <v>0.1</v>
      </c>
      <c r="I63" t="s">
        <v>21</v>
      </c>
      <c r="J63" t="s">
        <v>22</v>
      </c>
      <c r="K63">
        <v>40</v>
      </c>
      <c r="L63" t="s">
        <v>23</v>
      </c>
      <c r="M63">
        <f>VLOOKUP($C63,Barnhart_79.pdf!$L$4:$O$392,3)</f>
        <v>249</v>
      </c>
      <c r="N63">
        <f>VLOOKUP($C63,Barnhart_79.pdf!$L$4:$O$392,4)</f>
        <v>1922.67</v>
      </c>
      <c r="O63">
        <v>334</v>
      </c>
      <c r="P63">
        <v>485</v>
      </c>
      <c r="Q63" s="25">
        <f t="shared" si="1"/>
        <v>14.75566799482956</v>
      </c>
      <c r="R63" s="25">
        <f t="shared" si="1"/>
        <v>21.426643645186637</v>
      </c>
      <c r="S63" s="23">
        <f t="shared" si="2"/>
        <v>0.46047427779586386</v>
      </c>
      <c r="T63" s="23">
        <f t="shared" si="2"/>
        <v>0.66865276865567058</v>
      </c>
      <c r="U63" s="23"/>
      <c r="V63" s="23"/>
      <c r="W63" t="s">
        <v>25</v>
      </c>
    </row>
    <row r="64" spans="1:23" hidden="1" x14ac:dyDescent="0.25">
      <c r="A64">
        <v>3</v>
      </c>
      <c r="B64">
        <v>11</v>
      </c>
      <c r="C64">
        <f t="shared" si="0"/>
        <v>311</v>
      </c>
      <c r="D64">
        <v>32</v>
      </c>
      <c r="E64">
        <v>560</v>
      </c>
      <c r="F64">
        <v>0.25</v>
      </c>
      <c r="G64">
        <v>1475</v>
      </c>
      <c r="H64">
        <v>0.1</v>
      </c>
      <c r="I64" t="s">
        <v>21</v>
      </c>
      <c r="J64" t="s">
        <v>22</v>
      </c>
      <c r="K64">
        <v>40</v>
      </c>
      <c r="L64" t="s">
        <v>23</v>
      </c>
      <c r="M64">
        <f>VLOOKUP($C64,Barnhart_79.pdf!$L$4:$O$392,3)</f>
        <v>249</v>
      </c>
      <c r="N64">
        <f>VLOOKUP($C64,Barnhart_79.pdf!$L$4:$O$392,4)</f>
        <v>1922.67</v>
      </c>
      <c r="O64">
        <v>379</v>
      </c>
      <c r="P64">
        <v>539</v>
      </c>
      <c r="Q64" s="25">
        <f t="shared" si="1"/>
        <v>16.743707095929352</v>
      </c>
      <c r="R64" s="25">
        <f t="shared" si="1"/>
        <v>23.812290566506384</v>
      </c>
      <c r="S64" s="23">
        <f t="shared" si="2"/>
        <v>0.52251422540309111</v>
      </c>
      <c r="T64" s="23">
        <f t="shared" si="2"/>
        <v>0.74310070578434317</v>
      </c>
      <c r="U64" s="23"/>
      <c r="V64" s="23"/>
      <c r="W64" t="s">
        <v>25</v>
      </c>
    </row>
    <row r="65" spans="1:23" hidden="1" x14ac:dyDescent="0.25">
      <c r="A65">
        <v>3</v>
      </c>
      <c r="B65">
        <v>12</v>
      </c>
      <c r="C65">
        <f t="shared" si="0"/>
        <v>312</v>
      </c>
      <c r="D65">
        <v>31</v>
      </c>
      <c r="E65">
        <v>560</v>
      </c>
      <c r="F65">
        <v>0.25</v>
      </c>
      <c r="G65">
        <v>1475</v>
      </c>
      <c r="H65">
        <v>0.1</v>
      </c>
      <c r="I65" t="s">
        <v>21</v>
      </c>
      <c r="J65" t="s">
        <v>22</v>
      </c>
      <c r="K65">
        <v>40</v>
      </c>
      <c r="L65" t="s">
        <v>23</v>
      </c>
      <c r="M65">
        <f>VLOOKUP($C65,Barnhart_79.pdf!$L$4:$O$392,3)</f>
        <v>249</v>
      </c>
      <c r="N65">
        <f>VLOOKUP($C65,Barnhart_79.pdf!$L$4:$O$392,4)</f>
        <v>1922.67</v>
      </c>
      <c r="O65">
        <v>279</v>
      </c>
      <c r="P65">
        <v>567</v>
      </c>
      <c r="Q65" s="25">
        <f t="shared" si="1"/>
        <v>12.325842426818705</v>
      </c>
      <c r="R65" s="25">
        <f t="shared" si="1"/>
        <v>25.049292673857366</v>
      </c>
      <c r="S65" s="23">
        <f t="shared" si="2"/>
        <v>0.38464767516480847</v>
      </c>
      <c r="T65" s="23">
        <f t="shared" si="2"/>
        <v>0.78170333985106222</v>
      </c>
      <c r="U65" s="23"/>
      <c r="V65" s="23"/>
      <c r="W65" t="s">
        <v>25</v>
      </c>
    </row>
    <row r="66" spans="1:23" hidden="1" x14ac:dyDescent="0.25">
      <c r="A66">
        <v>3</v>
      </c>
      <c r="B66">
        <v>13</v>
      </c>
      <c r="C66">
        <f t="shared" ref="C66:C129" si="3">A66*100+B66</f>
        <v>313</v>
      </c>
      <c r="D66">
        <v>33</v>
      </c>
      <c r="E66">
        <v>560</v>
      </c>
      <c r="F66">
        <v>0.25</v>
      </c>
      <c r="G66">
        <v>1475</v>
      </c>
      <c r="H66">
        <v>0.1</v>
      </c>
      <c r="I66" t="s">
        <v>21</v>
      </c>
      <c r="J66" t="s">
        <v>22</v>
      </c>
      <c r="K66">
        <v>40</v>
      </c>
      <c r="L66" t="s">
        <v>23</v>
      </c>
      <c r="M66">
        <f>VLOOKUP($C66,Barnhart_79.pdf!$L$4:$O$392,3)</f>
        <v>249</v>
      </c>
      <c r="N66">
        <f>VLOOKUP($C66,Barnhart_79.pdf!$L$4:$O$392,4)</f>
        <v>1922.67</v>
      </c>
      <c r="O66">
        <v>296</v>
      </c>
      <c r="P66">
        <v>418</v>
      </c>
      <c r="Q66" s="25">
        <f t="shared" si="1"/>
        <v>13.076879420567513</v>
      </c>
      <c r="R66" s="25">
        <f t="shared" si="1"/>
        <v>18.466674316882504</v>
      </c>
      <c r="S66" s="23">
        <f t="shared" si="2"/>
        <v>0.40808498870531645</v>
      </c>
      <c r="T66" s="23">
        <f t="shared" si="2"/>
        <v>0.57628217999602127</v>
      </c>
      <c r="U66" s="23"/>
      <c r="V66" s="23"/>
      <c r="W66" t="s">
        <v>25</v>
      </c>
    </row>
    <row r="67" spans="1:23" hidden="1" x14ac:dyDescent="0.25">
      <c r="A67">
        <v>3</v>
      </c>
      <c r="B67">
        <v>14</v>
      </c>
      <c r="C67">
        <f t="shared" si="3"/>
        <v>314</v>
      </c>
      <c r="D67">
        <v>34</v>
      </c>
      <c r="E67">
        <v>560</v>
      </c>
      <c r="F67">
        <v>0.25</v>
      </c>
      <c r="G67">
        <v>1475</v>
      </c>
      <c r="H67">
        <v>0.1</v>
      </c>
      <c r="I67" t="s">
        <v>21</v>
      </c>
      <c r="J67" t="s">
        <v>22</v>
      </c>
      <c r="K67">
        <v>40</v>
      </c>
      <c r="L67" t="s">
        <v>23</v>
      </c>
      <c r="M67">
        <f>VLOOKUP($C67,Barnhart_79.pdf!$L$4:$O$392,3)</f>
        <v>249</v>
      </c>
      <c r="N67">
        <f>VLOOKUP($C67,Barnhart_79.pdf!$L$4:$O$392,4)</f>
        <v>1922.67</v>
      </c>
      <c r="O67">
        <v>224</v>
      </c>
      <c r="P67">
        <v>398</v>
      </c>
      <c r="Q67" s="25">
        <f t="shared" ref="Q67:R130" si="4">0.9*PI()/4*0.25^2*O67</f>
        <v>9.8960168588078474</v>
      </c>
      <c r="R67" s="25">
        <f t="shared" si="4"/>
        <v>17.583101383060374</v>
      </c>
      <c r="S67" s="23">
        <f t="shared" ref="S67:T130" si="5">Q67*60/$N67</f>
        <v>0.30882107253375296</v>
      </c>
      <c r="T67" s="23">
        <f t="shared" si="5"/>
        <v>0.54870886994836476</v>
      </c>
      <c r="U67" s="23"/>
      <c r="V67" s="23"/>
      <c r="W67" t="s">
        <v>25</v>
      </c>
    </row>
    <row r="68" spans="1:23" hidden="1" x14ac:dyDescent="0.25">
      <c r="A68">
        <v>3</v>
      </c>
      <c r="B68">
        <v>15</v>
      </c>
      <c r="C68">
        <f t="shared" si="3"/>
        <v>315</v>
      </c>
      <c r="D68">
        <v>33</v>
      </c>
      <c r="E68">
        <v>560</v>
      </c>
      <c r="F68">
        <v>0.25</v>
      </c>
      <c r="G68">
        <v>1475</v>
      </c>
      <c r="H68">
        <v>0.1</v>
      </c>
      <c r="I68" t="s">
        <v>21</v>
      </c>
      <c r="J68" t="s">
        <v>22</v>
      </c>
      <c r="K68">
        <v>40</v>
      </c>
      <c r="L68" t="s">
        <v>23</v>
      </c>
      <c r="M68">
        <f>VLOOKUP($C68,Barnhart_79.pdf!$L$4:$O$392,3)</f>
        <v>249</v>
      </c>
      <c r="N68">
        <f>VLOOKUP($C68,Barnhart_79.pdf!$L$4:$O$392,4)</f>
        <v>1922.67</v>
      </c>
      <c r="O68">
        <v>319</v>
      </c>
      <c r="P68">
        <v>446</v>
      </c>
      <c r="Q68" s="25">
        <f t="shared" si="4"/>
        <v>14.092988294462963</v>
      </c>
      <c r="R68" s="25">
        <f t="shared" si="4"/>
        <v>19.703676424233485</v>
      </c>
      <c r="S68" s="23">
        <f t="shared" si="5"/>
        <v>0.43979429526012143</v>
      </c>
      <c r="T68" s="23">
        <f t="shared" si="5"/>
        <v>0.61488481406274043</v>
      </c>
      <c r="U68" s="23"/>
      <c r="V68" s="23"/>
      <c r="W68" t="s">
        <v>25</v>
      </c>
    </row>
    <row r="69" spans="1:23" hidden="1" x14ac:dyDescent="0.25">
      <c r="A69">
        <v>3</v>
      </c>
      <c r="B69">
        <v>16</v>
      </c>
      <c r="C69">
        <f t="shared" si="3"/>
        <v>316</v>
      </c>
      <c r="D69">
        <v>34</v>
      </c>
      <c r="E69">
        <v>560</v>
      </c>
      <c r="F69">
        <v>0.25</v>
      </c>
      <c r="G69">
        <v>1475</v>
      </c>
      <c r="H69">
        <v>0.1</v>
      </c>
      <c r="I69" t="s">
        <v>21</v>
      </c>
      <c r="J69" t="s">
        <v>22</v>
      </c>
      <c r="K69">
        <v>40</v>
      </c>
      <c r="L69" t="s">
        <v>23</v>
      </c>
      <c r="M69">
        <f>VLOOKUP($C69,Barnhart_79.pdf!$L$4:$O$392,3)</f>
        <v>299</v>
      </c>
      <c r="N69">
        <f>VLOOKUP($C69,Barnhart_79.pdf!$L$4:$O$392,4)</f>
        <v>2314.1699999999996</v>
      </c>
      <c r="O69">
        <v>257</v>
      </c>
      <c r="P69">
        <v>440</v>
      </c>
      <c r="Q69" s="25">
        <f t="shared" si="4"/>
        <v>11.353912199614362</v>
      </c>
      <c r="R69" s="25">
        <f t="shared" si="4"/>
        <v>19.438604544086846</v>
      </c>
      <c r="S69" s="23">
        <f t="shared" si="5"/>
        <v>0.29437540542694002</v>
      </c>
      <c r="T69" s="23">
        <f t="shared" si="5"/>
        <v>0.50398902096441101</v>
      </c>
      <c r="U69" s="23"/>
      <c r="V69" s="23"/>
      <c r="W69" t="s">
        <v>25</v>
      </c>
    </row>
    <row r="70" spans="1:23" hidden="1" x14ac:dyDescent="0.25">
      <c r="A70">
        <v>3</v>
      </c>
      <c r="B70">
        <v>17</v>
      </c>
      <c r="C70">
        <f t="shared" si="3"/>
        <v>317</v>
      </c>
      <c r="D70">
        <v>37</v>
      </c>
      <c r="E70">
        <v>560</v>
      </c>
      <c r="F70">
        <v>0.25</v>
      </c>
      <c r="G70">
        <v>1475</v>
      </c>
      <c r="H70">
        <v>0.1</v>
      </c>
      <c r="I70" t="s">
        <v>21</v>
      </c>
      <c r="J70" t="s">
        <v>22</v>
      </c>
      <c r="K70">
        <v>40</v>
      </c>
      <c r="L70" t="s">
        <v>23</v>
      </c>
      <c r="M70">
        <f>VLOOKUP($C70,Barnhart_79.pdf!$L$4:$O$392,3)</f>
        <v>249</v>
      </c>
      <c r="N70">
        <f>VLOOKUP($C70,Barnhart_79.pdf!$L$4:$O$392,4)</f>
        <v>1922.67</v>
      </c>
      <c r="O70">
        <v>337</v>
      </c>
      <c r="P70">
        <v>431</v>
      </c>
      <c r="Q70" s="25">
        <f t="shared" si="4"/>
        <v>14.888203934902879</v>
      </c>
      <c r="R70" s="25">
        <f t="shared" si="4"/>
        <v>19.040996723866886</v>
      </c>
      <c r="S70" s="23">
        <f t="shared" si="5"/>
        <v>0.46461027430301233</v>
      </c>
      <c r="T70" s="23">
        <f t="shared" si="5"/>
        <v>0.59420483152699788</v>
      </c>
      <c r="U70" s="23"/>
      <c r="V70" s="23"/>
      <c r="W70" t="s">
        <v>25</v>
      </c>
    </row>
    <row r="71" spans="1:23" hidden="1" x14ac:dyDescent="0.25">
      <c r="A71">
        <v>3</v>
      </c>
      <c r="B71">
        <v>19</v>
      </c>
      <c r="C71">
        <f t="shared" si="3"/>
        <v>319</v>
      </c>
      <c r="D71">
        <v>37</v>
      </c>
      <c r="E71">
        <v>560</v>
      </c>
      <c r="F71">
        <v>0.25</v>
      </c>
      <c r="G71">
        <v>1475</v>
      </c>
      <c r="H71">
        <v>0.1</v>
      </c>
      <c r="I71" t="s">
        <v>21</v>
      </c>
      <c r="J71" t="s">
        <v>22</v>
      </c>
      <c r="K71">
        <v>40</v>
      </c>
      <c r="L71" t="s">
        <v>23</v>
      </c>
      <c r="M71">
        <f>VLOOKUP($C71,Barnhart_79.pdf!$L$4:$O$392,3)</f>
        <v>346</v>
      </c>
      <c r="N71">
        <f>VLOOKUP($C71,Barnhart_79.pdf!$L$4:$O$392,4)</f>
        <v>2685.1800000000003</v>
      </c>
      <c r="O71">
        <v>295</v>
      </c>
      <c r="P71">
        <v>393</v>
      </c>
      <c r="Q71" s="25">
        <f t="shared" si="4"/>
        <v>13.032700773876407</v>
      </c>
      <c r="R71" s="25">
        <f t="shared" si="4"/>
        <v>17.362208149604839</v>
      </c>
      <c r="S71" s="23">
        <f t="shared" si="5"/>
        <v>0.29121401411919662</v>
      </c>
      <c r="T71" s="23">
        <f t="shared" si="5"/>
        <v>0.38795629677574323</v>
      </c>
      <c r="U71" s="23"/>
      <c r="V71" s="23"/>
      <c r="W71" t="s">
        <v>25</v>
      </c>
    </row>
    <row r="72" spans="1:23" hidden="1" x14ac:dyDescent="0.25">
      <c r="A72">
        <v>3</v>
      </c>
      <c r="B72">
        <v>21</v>
      </c>
      <c r="C72">
        <f t="shared" si="3"/>
        <v>321</v>
      </c>
      <c r="D72">
        <v>38</v>
      </c>
      <c r="E72">
        <v>240</v>
      </c>
      <c r="F72">
        <v>0.5</v>
      </c>
      <c r="G72">
        <v>1000</v>
      </c>
      <c r="H72" t="s">
        <v>28</v>
      </c>
      <c r="I72" t="s">
        <v>29</v>
      </c>
      <c r="J72" t="s">
        <v>30</v>
      </c>
      <c r="K72">
        <v>20</v>
      </c>
      <c r="L72" t="s">
        <v>23</v>
      </c>
      <c r="M72">
        <f>VLOOKUP($C72,Barnhart_79.pdf!$L$4:$O$392,3)</f>
        <v>301</v>
      </c>
      <c r="N72">
        <f>VLOOKUP($C72,Barnhart_79.pdf!$L$4:$O$392,4)</f>
        <v>2329.83</v>
      </c>
      <c r="O72">
        <v>276</v>
      </c>
      <c r="P72">
        <v>410</v>
      </c>
      <c r="Q72" s="25">
        <f t="shared" si="4"/>
        <v>12.193306486745385</v>
      </c>
      <c r="R72" s="25">
        <f t="shared" si="4"/>
        <v>18.113245143353652</v>
      </c>
      <c r="S72" s="23">
        <f t="shared" si="5"/>
        <v>0.31401363584670261</v>
      </c>
      <c r="T72" s="23">
        <f t="shared" si="5"/>
        <v>0.46646953151140602</v>
      </c>
      <c r="U72" s="23"/>
      <c r="V72" s="23"/>
      <c r="W72" t="s">
        <v>25</v>
      </c>
    </row>
    <row r="73" spans="1:23" hidden="1" x14ac:dyDescent="0.25">
      <c r="A73">
        <v>3</v>
      </c>
      <c r="B73">
        <v>23</v>
      </c>
      <c r="C73">
        <f t="shared" si="3"/>
        <v>323</v>
      </c>
      <c r="D73">
        <v>38</v>
      </c>
      <c r="E73">
        <v>240</v>
      </c>
      <c r="F73">
        <v>0.5</v>
      </c>
      <c r="G73">
        <v>1000</v>
      </c>
      <c r="H73" t="s">
        <v>28</v>
      </c>
      <c r="I73" t="s">
        <v>29</v>
      </c>
      <c r="J73" t="s">
        <v>30</v>
      </c>
      <c r="K73">
        <v>20</v>
      </c>
      <c r="L73" t="s">
        <v>23</v>
      </c>
      <c r="M73">
        <f>VLOOKUP($C73,Barnhart_79.pdf!$L$4:$O$392,3)</f>
        <v>342</v>
      </c>
      <c r="N73">
        <f>VLOOKUP($C73,Barnhart_79.pdf!$L$4:$O$392,4)</f>
        <v>2650.8599999999997</v>
      </c>
      <c r="O73">
        <v>264</v>
      </c>
      <c r="P73">
        <v>385</v>
      </c>
      <c r="Q73" s="25">
        <f t="shared" si="4"/>
        <v>11.663162726452107</v>
      </c>
      <c r="R73" s="25">
        <f t="shared" si="4"/>
        <v>17.008778976075988</v>
      </c>
      <c r="S73" s="23">
        <f t="shared" si="5"/>
        <v>0.26398593799262371</v>
      </c>
      <c r="T73" s="23">
        <f t="shared" si="5"/>
        <v>0.38497949290590955</v>
      </c>
      <c r="U73" s="23"/>
      <c r="V73" s="23"/>
      <c r="W73" t="s">
        <v>25</v>
      </c>
    </row>
    <row r="74" spans="1:23" hidden="1" x14ac:dyDescent="0.25">
      <c r="A74">
        <v>3</v>
      </c>
      <c r="B74">
        <v>25</v>
      </c>
      <c r="C74">
        <f t="shared" si="3"/>
        <v>325</v>
      </c>
      <c r="D74">
        <v>39</v>
      </c>
      <c r="E74">
        <v>480</v>
      </c>
      <c r="F74">
        <v>0.5</v>
      </c>
      <c r="G74">
        <v>1080</v>
      </c>
      <c r="H74" t="s">
        <v>28</v>
      </c>
      <c r="I74" t="s">
        <v>31</v>
      </c>
      <c r="J74" t="s">
        <v>30</v>
      </c>
      <c r="K74">
        <v>80</v>
      </c>
      <c r="L74" t="s">
        <v>23</v>
      </c>
      <c r="M74">
        <f>VLOOKUP($C74,Barnhart_79.pdf!$L$4:$O$392,3)</f>
        <v>158</v>
      </c>
      <c r="N74">
        <f>VLOOKUP($C74,Barnhart_79.pdf!$L$4:$O$392,4)</f>
        <v>1210.1400000000001</v>
      </c>
      <c r="O74">
        <v>297</v>
      </c>
      <c r="P74">
        <v>409</v>
      </c>
      <c r="Q74" s="25">
        <f t="shared" si="4"/>
        <v>13.12105806725862</v>
      </c>
      <c r="R74" s="25">
        <f t="shared" si="4"/>
        <v>18.069066496662543</v>
      </c>
      <c r="S74" s="23">
        <f t="shared" si="5"/>
        <v>0.65055570763342851</v>
      </c>
      <c r="T74" s="23">
        <f t="shared" si="5"/>
        <v>0.89588311253222963</v>
      </c>
      <c r="U74" s="23"/>
      <c r="V74" s="23"/>
      <c r="W74" t="s">
        <v>25</v>
      </c>
    </row>
    <row r="75" spans="1:23" ht="24" customHeight="1" x14ac:dyDescent="0.25">
      <c r="A75">
        <v>3</v>
      </c>
      <c r="B75">
        <v>27</v>
      </c>
      <c r="C75">
        <f t="shared" si="3"/>
        <v>327</v>
      </c>
      <c r="D75">
        <v>40</v>
      </c>
      <c r="E75">
        <v>480</v>
      </c>
      <c r="F75">
        <v>0.25</v>
      </c>
      <c r="G75">
        <v>1300</v>
      </c>
      <c r="H75">
        <v>0.1</v>
      </c>
      <c r="I75" t="s">
        <v>21</v>
      </c>
      <c r="J75" t="s">
        <v>22</v>
      </c>
      <c r="K75">
        <v>40</v>
      </c>
      <c r="L75" t="s">
        <v>23</v>
      </c>
      <c r="M75">
        <f>VLOOKUP($C75,Barnhart_79.pdf!$L$4:$O$392,3)</f>
        <v>499</v>
      </c>
      <c r="N75">
        <f>VLOOKUP($C75,Barnhart_79.pdf!$L$4:$O$392,4)</f>
        <v>3885.17</v>
      </c>
      <c r="O75">
        <v>65</v>
      </c>
      <c r="P75">
        <v>210</v>
      </c>
      <c r="Q75" s="25">
        <f t="shared" si="4"/>
        <v>2.8716120349219203</v>
      </c>
      <c r="R75" s="25">
        <f t="shared" si="4"/>
        <v>9.2775158051323583</v>
      </c>
      <c r="S75" s="23">
        <f t="shared" si="5"/>
        <v>4.4347280066333053E-2</v>
      </c>
      <c r="T75" s="23">
        <f t="shared" si="5"/>
        <v>0.1432758279066145</v>
      </c>
      <c r="U75" s="23"/>
      <c r="V75" s="23"/>
      <c r="W75" t="s">
        <v>27</v>
      </c>
    </row>
    <row r="76" spans="1:23" ht="24" customHeight="1" x14ac:dyDescent="0.25">
      <c r="A76">
        <v>3</v>
      </c>
      <c r="B76">
        <v>29</v>
      </c>
      <c r="C76">
        <f t="shared" si="3"/>
        <v>329</v>
      </c>
      <c r="D76">
        <v>40</v>
      </c>
      <c r="E76">
        <v>480</v>
      </c>
      <c r="F76">
        <v>0.25</v>
      </c>
      <c r="G76">
        <v>1300</v>
      </c>
      <c r="H76">
        <v>0.1</v>
      </c>
      <c r="I76" t="s">
        <v>21</v>
      </c>
      <c r="J76" t="s">
        <v>22</v>
      </c>
      <c r="K76">
        <v>40</v>
      </c>
      <c r="L76" t="s">
        <v>23</v>
      </c>
      <c r="M76">
        <f>VLOOKUP($C76,Barnhart_79.pdf!$L$4:$O$392,3)</f>
        <v>299</v>
      </c>
      <c r="N76">
        <f>VLOOKUP($C76,Barnhart_79.pdf!$L$4:$O$392,4)</f>
        <v>2319.17</v>
      </c>
      <c r="O76">
        <v>116</v>
      </c>
      <c r="P76">
        <v>292</v>
      </c>
      <c r="Q76" s="25">
        <f t="shared" si="4"/>
        <v>5.1247230161683497</v>
      </c>
      <c r="R76" s="25">
        <f t="shared" si="4"/>
        <v>12.900164833803087</v>
      </c>
      <c r="S76" s="23">
        <f t="shared" si="5"/>
        <v>0.13258337291794089</v>
      </c>
      <c r="T76" s="23">
        <f t="shared" si="5"/>
        <v>0.33374435251757534</v>
      </c>
      <c r="U76" s="23"/>
      <c r="V76" s="23"/>
      <c r="W76" t="s">
        <v>27</v>
      </c>
    </row>
    <row r="77" spans="1:23" ht="24" customHeight="1" x14ac:dyDescent="0.25">
      <c r="A77">
        <v>3</v>
      </c>
      <c r="B77">
        <v>30</v>
      </c>
      <c r="C77">
        <f t="shared" si="3"/>
        <v>330</v>
      </c>
      <c r="D77">
        <v>41</v>
      </c>
      <c r="E77">
        <v>240</v>
      </c>
      <c r="F77">
        <v>0.25</v>
      </c>
      <c r="G77">
        <v>975</v>
      </c>
      <c r="H77">
        <v>3.3333333333333333E-2</v>
      </c>
      <c r="I77" t="s">
        <v>21</v>
      </c>
      <c r="J77" t="s">
        <v>22</v>
      </c>
      <c r="K77">
        <v>40</v>
      </c>
      <c r="L77" t="s">
        <v>32</v>
      </c>
      <c r="M77">
        <f>VLOOKUP($C77,Barnhart_79.pdf!$L$4:$O$392,3)</f>
        <v>175</v>
      </c>
      <c r="N77">
        <f>VLOOKUP($C77,Barnhart_79.pdf!$L$4:$O$392,4)</f>
        <v>1335.2500000000002</v>
      </c>
      <c r="Q77" s="25">
        <f t="shared" si="4"/>
        <v>0</v>
      </c>
      <c r="R77" s="25">
        <f t="shared" si="4"/>
        <v>0</v>
      </c>
      <c r="S77" s="23">
        <f t="shared" si="5"/>
        <v>0</v>
      </c>
      <c r="T77" s="23">
        <f t="shared" si="5"/>
        <v>0</v>
      </c>
      <c r="U77" s="23"/>
      <c r="V77" s="23"/>
      <c r="W77" t="s">
        <v>51</v>
      </c>
    </row>
    <row r="78" spans="1:23" hidden="1" x14ac:dyDescent="0.25">
      <c r="A78">
        <v>3</v>
      </c>
      <c r="B78">
        <v>31</v>
      </c>
      <c r="C78">
        <f t="shared" si="3"/>
        <v>331</v>
      </c>
      <c r="D78">
        <v>43</v>
      </c>
      <c r="E78">
        <v>480</v>
      </c>
      <c r="F78">
        <v>0.25</v>
      </c>
      <c r="G78">
        <v>1300</v>
      </c>
      <c r="H78">
        <v>0.1</v>
      </c>
      <c r="I78" t="s">
        <v>21</v>
      </c>
      <c r="J78" t="s">
        <v>22</v>
      </c>
      <c r="K78">
        <v>40</v>
      </c>
      <c r="L78" t="s">
        <v>32</v>
      </c>
      <c r="M78">
        <f>VLOOKUP($C78,Barnhart_79.pdf!$L$4:$O$392,3)</f>
        <v>253</v>
      </c>
      <c r="N78">
        <f>VLOOKUP($C78,Barnhart_79.pdf!$L$4:$O$392,4)</f>
        <v>1953.99</v>
      </c>
      <c r="O78">
        <v>308</v>
      </c>
      <c r="P78">
        <v>450</v>
      </c>
      <c r="Q78" s="25">
        <f t="shared" si="4"/>
        <v>13.607023180860791</v>
      </c>
      <c r="R78" s="25">
        <f t="shared" si="4"/>
        <v>19.880391010997908</v>
      </c>
      <c r="S78" s="23">
        <f t="shared" si="5"/>
        <v>0.41782270679565786</v>
      </c>
      <c r="T78" s="23">
        <f t="shared" si="5"/>
        <v>0.61045525343521434</v>
      </c>
      <c r="U78" s="23"/>
      <c r="V78" s="23"/>
      <c r="W78" t="s">
        <v>25</v>
      </c>
    </row>
    <row r="79" spans="1:23" hidden="1" x14ac:dyDescent="0.25">
      <c r="A79">
        <v>3</v>
      </c>
      <c r="B79">
        <v>32</v>
      </c>
      <c r="C79">
        <f t="shared" si="3"/>
        <v>332</v>
      </c>
      <c r="D79">
        <v>42</v>
      </c>
      <c r="E79">
        <v>480</v>
      </c>
      <c r="F79">
        <v>0.25</v>
      </c>
      <c r="G79">
        <v>1300</v>
      </c>
      <c r="H79">
        <v>0.1</v>
      </c>
      <c r="I79" t="s">
        <v>21</v>
      </c>
      <c r="J79" t="s">
        <v>22</v>
      </c>
      <c r="K79">
        <v>40</v>
      </c>
      <c r="L79" t="s">
        <v>32</v>
      </c>
      <c r="M79">
        <f>VLOOKUP($C79,Barnhart_79.pdf!$L$4:$O$392,3)</f>
        <v>249</v>
      </c>
      <c r="N79">
        <f>VLOOKUP($C79,Barnhart_79.pdf!$L$4:$O$392,4)</f>
        <v>1922.67</v>
      </c>
      <c r="O79">
        <v>354</v>
      </c>
      <c r="P79">
        <v>477</v>
      </c>
      <c r="Q79" s="25">
        <f t="shared" si="4"/>
        <v>15.639240928651688</v>
      </c>
      <c r="R79" s="25">
        <f t="shared" si="4"/>
        <v>21.073214471657785</v>
      </c>
      <c r="S79" s="23">
        <f t="shared" si="5"/>
        <v>0.48804758784352031</v>
      </c>
      <c r="T79" s="23">
        <f t="shared" si="5"/>
        <v>0.65762344463660805</v>
      </c>
      <c r="U79" s="23"/>
      <c r="V79" s="23"/>
      <c r="W79" t="s">
        <v>25</v>
      </c>
    </row>
    <row r="80" spans="1:23" hidden="1" x14ac:dyDescent="0.25">
      <c r="A80">
        <v>3</v>
      </c>
      <c r="B80">
        <v>33</v>
      </c>
      <c r="C80">
        <f t="shared" si="3"/>
        <v>333</v>
      </c>
      <c r="D80">
        <v>43</v>
      </c>
      <c r="E80">
        <v>480</v>
      </c>
      <c r="F80">
        <v>0.25</v>
      </c>
      <c r="G80">
        <v>1300</v>
      </c>
      <c r="H80">
        <v>0.1</v>
      </c>
      <c r="I80" t="s">
        <v>21</v>
      </c>
      <c r="J80" t="s">
        <v>22</v>
      </c>
      <c r="K80">
        <v>40</v>
      </c>
      <c r="L80" t="s">
        <v>32</v>
      </c>
      <c r="M80">
        <f>VLOOKUP($C80,Barnhart_79.pdf!$L$4:$O$392,3)</f>
        <v>249</v>
      </c>
      <c r="N80">
        <f>VLOOKUP($C80,Barnhart_79.pdf!$L$4:$O$392,4)</f>
        <v>1922.67</v>
      </c>
      <c r="O80">
        <v>355</v>
      </c>
      <c r="P80">
        <v>473</v>
      </c>
      <c r="Q80" s="25">
        <f t="shared" si="4"/>
        <v>15.683419575342795</v>
      </c>
      <c r="R80" s="25">
        <f t="shared" si="4"/>
        <v>20.896499884893359</v>
      </c>
      <c r="S80" s="23">
        <f t="shared" si="5"/>
        <v>0.48942625334590317</v>
      </c>
      <c r="T80" s="23">
        <f t="shared" si="5"/>
        <v>0.65210878262707661</v>
      </c>
      <c r="U80" s="23"/>
      <c r="V80" s="23"/>
      <c r="W80" t="s">
        <v>25</v>
      </c>
    </row>
    <row r="81" spans="1:23" hidden="1" x14ac:dyDescent="0.25">
      <c r="A81">
        <v>3</v>
      </c>
      <c r="B81">
        <v>34</v>
      </c>
      <c r="C81">
        <f t="shared" si="3"/>
        <v>334</v>
      </c>
      <c r="D81">
        <v>42</v>
      </c>
      <c r="E81">
        <v>480</v>
      </c>
      <c r="F81">
        <v>0.25</v>
      </c>
      <c r="G81">
        <v>1300</v>
      </c>
      <c r="H81">
        <v>0.1</v>
      </c>
      <c r="I81" t="s">
        <v>21</v>
      </c>
      <c r="J81" t="s">
        <v>22</v>
      </c>
      <c r="K81">
        <v>40</v>
      </c>
      <c r="L81" t="s">
        <v>32</v>
      </c>
      <c r="M81">
        <f>VLOOKUP($C81,Barnhart_79.pdf!$L$4:$O$392,3)</f>
        <v>249</v>
      </c>
      <c r="N81">
        <f>VLOOKUP($C81,Barnhart_79.pdf!$L$4:$O$392,4)</f>
        <v>1922.67</v>
      </c>
      <c r="O81">
        <v>382</v>
      </c>
      <c r="P81">
        <v>532</v>
      </c>
      <c r="Q81" s="25">
        <f t="shared" si="4"/>
        <v>16.87624303600267</v>
      </c>
      <c r="R81" s="25">
        <f t="shared" si="4"/>
        <v>23.50304003966864</v>
      </c>
      <c r="S81" s="23">
        <f t="shared" si="5"/>
        <v>0.52665022191023947</v>
      </c>
      <c r="T81" s="23">
        <f t="shared" si="5"/>
        <v>0.73345004726766339</v>
      </c>
      <c r="U81" s="23"/>
      <c r="V81" s="23"/>
      <c r="W81" t="s">
        <v>25</v>
      </c>
    </row>
    <row r="82" spans="1:23" hidden="1" x14ac:dyDescent="0.25">
      <c r="A82">
        <v>3</v>
      </c>
      <c r="B82">
        <v>35</v>
      </c>
      <c r="C82">
        <f t="shared" si="3"/>
        <v>335</v>
      </c>
      <c r="D82">
        <v>44</v>
      </c>
      <c r="E82">
        <v>480</v>
      </c>
      <c r="F82">
        <v>0.25</v>
      </c>
      <c r="G82">
        <v>1300</v>
      </c>
      <c r="H82">
        <v>0.1</v>
      </c>
      <c r="I82" t="s">
        <v>21</v>
      </c>
      <c r="J82" t="s">
        <v>22</v>
      </c>
      <c r="K82">
        <v>40</v>
      </c>
      <c r="L82" t="s">
        <v>32</v>
      </c>
      <c r="M82">
        <f>VLOOKUP($C82,Barnhart_79.pdf!$L$4:$O$392,3)</f>
        <v>249</v>
      </c>
      <c r="N82">
        <f>VLOOKUP($C82,Barnhart_79.pdf!$L$4:$O$392,4)</f>
        <v>1922.67</v>
      </c>
      <c r="O82">
        <v>367</v>
      </c>
      <c r="P82">
        <v>456</v>
      </c>
      <c r="Q82" s="25">
        <f t="shared" si="4"/>
        <v>16.213563335636074</v>
      </c>
      <c r="R82" s="25">
        <f t="shared" si="4"/>
        <v>20.145462891144547</v>
      </c>
      <c r="S82" s="23">
        <f t="shared" si="5"/>
        <v>0.50597023937449714</v>
      </c>
      <c r="T82" s="23">
        <f t="shared" si="5"/>
        <v>0.62867146908656846</v>
      </c>
      <c r="U82" s="23"/>
      <c r="V82" s="23"/>
      <c r="W82" t="s">
        <v>25</v>
      </c>
    </row>
    <row r="83" spans="1:23" hidden="1" x14ac:dyDescent="0.25">
      <c r="A83">
        <v>3</v>
      </c>
      <c r="B83">
        <v>36</v>
      </c>
      <c r="C83">
        <f t="shared" si="3"/>
        <v>336</v>
      </c>
      <c r="D83">
        <v>45</v>
      </c>
      <c r="E83">
        <v>480</v>
      </c>
      <c r="F83">
        <v>0.25</v>
      </c>
      <c r="G83">
        <v>1300</v>
      </c>
      <c r="H83">
        <v>0.1</v>
      </c>
      <c r="I83" t="s">
        <v>21</v>
      </c>
      <c r="J83" t="s">
        <v>22</v>
      </c>
      <c r="K83">
        <v>40</v>
      </c>
      <c r="L83" t="s">
        <v>32</v>
      </c>
      <c r="M83">
        <f>VLOOKUP($C83,Barnhart_79.pdf!$L$4:$O$392,3)</f>
        <v>249</v>
      </c>
      <c r="N83">
        <f>VLOOKUP($C83,Barnhart_79.pdf!$L$4:$O$392,4)</f>
        <v>1922.67</v>
      </c>
      <c r="O83">
        <v>305</v>
      </c>
      <c r="P83">
        <v>445</v>
      </c>
      <c r="Q83" s="25">
        <f t="shared" si="4"/>
        <v>13.474487240787472</v>
      </c>
      <c r="R83" s="25">
        <f t="shared" si="4"/>
        <v>19.659497777542377</v>
      </c>
      <c r="S83" s="23">
        <f t="shared" si="5"/>
        <v>0.42049297822676185</v>
      </c>
      <c r="T83" s="23">
        <f t="shared" si="5"/>
        <v>0.61350614856035757</v>
      </c>
      <c r="U83" s="23"/>
      <c r="V83" s="23"/>
      <c r="W83" t="s">
        <v>25</v>
      </c>
    </row>
    <row r="84" spans="1:23" hidden="1" x14ac:dyDescent="0.25">
      <c r="A84">
        <v>3</v>
      </c>
      <c r="B84">
        <v>37</v>
      </c>
      <c r="C84">
        <f t="shared" si="3"/>
        <v>337</v>
      </c>
      <c r="D84">
        <v>44</v>
      </c>
      <c r="E84">
        <v>480</v>
      </c>
      <c r="F84">
        <v>0.25</v>
      </c>
      <c r="G84">
        <v>1300</v>
      </c>
      <c r="H84">
        <v>0.1</v>
      </c>
      <c r="I84" t="s">
        <v>21</v>
      </c>
      <c r="J84" t="s">
        <v>22</v>
      </c>
      <c r="K84">
        <v>40</v>
      </c>
      <c r="L84" t="s">
        <v>32</v>
      </c>
      <c r="M84">
        <f>VLOOKUP($C84,Barnhart_79.pdf!$L$4:$O$392,3)</f>
        <v>249</v>
      </c>
      <c r="N84">
        <f>VLOOKUP($C84,Barnhart_79.pdf!$L$4:$O$392,4)</f>
        <v>1922.67</v>
      </c>
      <c r="O84">
        <v>382</v>
      </c>
      <c r="P84">
        <v>521</v>
      </c>
      <c r="Q84" s="25">
        <f t="shared" si="4"/>
        <v>16.87624303600267</v>
      </c>
      <c r="R84" s="25">
        <f t="shared" si="4"/>
        <v>23.017074926066467</v>
      </c>
      <c r="S84" s="23">
        <f t="shared" si="5"/>
        <v>0.52665022191023947</v>
      </c>
      <c r="T84" s="23">
        <f t="shared" si="5"/>
        <v>0.71828472674145227</v>
      </c>
      <c r="U84" s="23"/>
      <c r="V84" s="23"/>
      <c r="W84" t="s">
        <v>25</v>
      </c>
    </row>
    <row r="85" spans="1:23" hidden="1" x14ac:dyDescent="0.25">
      <c r="A85">
        <v>3</v>
      </c>
      <c r="B85">
        <v>38</v>
      </c>
      <c r="C85">
        <f t="shared" si="3"/>
        <v>338</v>
      </c>
      <c r="D85">
        <v>45</v>
      </c>
      <c r="E85">
        <v>480</v>
      </c>
      <c r="F85">
        <v>0.25</v>
      </c>
      <c r="G85">
        <v>1300</v>
      </c>
      <c r="H85">
        <v>0.1</v>
      </c>
      <c r="I85" t="s">
        <v>21</v>
      </c>
      <c r="J85" t="s">
        <v>22</v>
      </c>
      <c r="K85">
        <v>40</v>
      </c>
      <c r="L85" t="s">
        <v>32</v>
      </c>
      <c r="M85">
        <f>VLOOKUP($C85,Barnhart_79.pdf!$L$4:$O$392,3)</f>
        <v>249</v>
      </c>
      <c r="N85">
        <f>VLOOKUP($C85,Barnhart_79.pdf!$L$4:$O$392,4)</f>
        <v>1922.67</v>
      </c>
      <c r="O85">
        <v>297</v>
      </c>
      <c r="P85">
        <v>459</v>
      </c>
      <c r="Q85" s="25">
        <f t="shared" si="4"/>
        <v>13.12105806725862</v>
      </c>
      <c r="R85" s="25">
        <f t="shared" si="4"/>
        <v>20.277998831217868</v>
      </c>
      <c r="S85" s="23">
        <f t="shared" si="5"/>
        <v>0.40946365420769926</v>
      </c>
      <c r="T85" s="23">
        <f t="shared" si="5"/>
        <v>0.63280746559371703</v>
      </c>
      <c r="U85" s="23"/>
      <c r="V85" s="23"/>
      <c r="W85" t="s">
        <v>25</v>
      </c>
    </row>
    <row r="86" spans="1:23" hidden="1" x14ac:dyDescent="0.25">
      <c r="A86">
        <v>3</v>
      </c>
      <c r="B86">
        <v>39</v>
      </c>
      <c r="C86">
        <f t="shared" si="3"/>
        <v>339</v>
      </c>
      <c r="D86">
        <v>46</v>
      </c>
      <c r="E86">
        <v>480</v>
      </c>
      <c r="F86">
        <v>0.25</v>
      </c>
      <c r="G86">
        <v>1300</v>
      </c>
      <c r="H86">
        <v>0.1</v>
      </c>
      <c r="I86" t="s">
        <v>21</v>
      </c>
      <c r="J86" t="s">
        <v>22</v>
      </c>
      <c r="K86">
        <v>40</v>
      </c>
      <c r="L86" t="s">
        <v>32</v>
      </c>
      <c r="M86">
        <f>VLOOKUP($C86,Barnhart_79.pdf!$L$4:$O$392,3)</f>
        <v>249</v>
      </c>
      <c r="N86">
        <f>VLOOKUP($C86,Barnhart_79.pdf!$L$4:$O$392,4)</f>
        <v>1922.67</v>
      </c>
      <c r="O86">
        <v>366</v>
      </c>
      <c r="P86">
        <v>544</v>
      </c>
      <c r="Q86" s="25">
        <f t="shared" si="4"/>
        <v>16.169384688944966</v>
      </c>
      <c r="R86" s="25">
        <f t="shared" si="4"/>
        <v>24.033183799961918</v>
      </c>
      <c r="S86" s="23">
        <f t="shared" si="5"/>
        <v>0.50459157387211429</v>
      </c>
      <c r="T86" s="23">
        <f t="shared" si="5"/>
        <v>0.74999403329625725</v>
      </c>
      <c r="U86" s="23"/>
      <c r="V86" s="23"/>
      <c r="W86" t="s">
        <v>25</v>
      </c>
    </row>
    <row r="87" spans="1:23" hidden="1" x14ac:dyDescent="0.25">
      <c r="A87">
        <v>3</v>
      </c>
      <c r="B87">
        <v>40</v>
      </c>
      <c r="C87">
        <f t="shared" si="3"/>
        <v>340</v>
      </c>
      <c r="D87">
        <v>47</v>
      </c>
      <c r="E87">
        <v>480</v>
      </c>
      <c r="F87">
        <v>0.25</v>
      </c>
      <c r="G87">
        <v>1300</v>
      </c>
      <c r="H87">
        <v>0.1</v>
      </c>
      <c r="I87" t="s">
        <v>21</v>
      </c>
      <c r="J87" t="s">
        <v>22</v>
      </c>
      <c r="K87">
        <v>40</v>
      </c>
      <c r="L87" t="s">
        <v>32</v>
      </c>
      <c r="M87">
        <f>VLOOKUP($C87,Barnhart_79.pdf!$L$4:$O$392,3)</f>
        <v>249</v>
      </c>
      <c r="N87">
        <f>VLOOKUP($C87,Barnhart_79.pdf!$L$4:$O$392,4)</f>
        <v>1922.67</v>
      </c>
      <c r="O87">
        <v>252</v>
      </c>
      <c r="P87">
        <v>459</v>
      </c>
      <c r="Q87" s="25">
        <f t="shared" si="4"/>
        <v>11.133018966158829</v>
      </c>
      <c r="R87" s="25">
        <f t="shared" si="4"/>
        <v>20.277998831217868</v>
      </c>
      <c r="S87" s="23">
        <f t="shared" si="5"/>
        <v>0.34742370660047212</v>
      </c>
      <c r="T87" s="23">
        <f t="shared" si="5"/>
        <v>0.63280746559371703</v>
      </c>
      <c r="U87" s="23"/>
      <c r="V87" s="23"/>
      <c r="W87" t="s">
        <v>25</v>
      </c>
    </row>
    <row r="88" spans="1:23" ht="24" customHeight="1" x14ac:dyDescent="0.25">
      <c r="A88">
        <v>3</v>
      </c>
      <c r="B88">
        <v>41</v>
      </c>
      <c r="C88">
        <f t="shared" si="3"/>
        <v>341</v>
      </c>
      <c r="D88">
        <v>46</v>
      </c>
      <c r="E88">
        <v>480</v>
      </c>
      <c r="F88">
        <v>0.25</v>
      </c>
      <c r="G88">
        <v>1300</v>
      </c>
      <c r="H88">
        <v>0.1</v>
      </c>
      <c r="I88" t="s">
        <v>21</v>
      </c>
      <c r="J88" t="s">
        <v>22</v>
      </c>
      <c r="K88">
        <v>40</v>
      </c>
      <c r="L88" t="s">
        <v>32</v>
      </c>
      <c r="M88">
        <f>VLOOKUP($C88,Barnhart_79.pdf!$L$4:$O$392,3)</f>
        <v>249</v>
      </c>
      <c r="N88">
        <f>VLOOKUP($C88,Barnhart_79.pdf!$L$4:$O$392,4)</f>
        <v>1922.67</v>
      </c>
      <c r="O88">
        <v>415</v>
      </c>
      <c r="P88">
        <v>556</v>
      </c>
      <c r="Q88" s="25">
        <f t="shared" si="4"/>
        <v>18.334138376809182</v>
      </c>
      <c r="R88" s="25">
        <f t="shared" si="4"/>
        <v>24.563327560255196</v>
      </c>
      <c r="S88" s="23">
        <f t="shared" si="5"/>
        <v>0.57214618348887269</v>
      </c>
      <c r="T88" s="23">
        <f t="shared" si="5"/>
        <v>0.76653801932485133</v>
      </c>
      <c r="U88" s="23"/>
      <c r="V88" s="23"/>
      <c r="W88" t="s">
        <v>27</v>
      </c>
    </row>
    <row r="89" spans="1:23" hidden="1" x14ac:dyDescent="0.25">
      <c r="A89">
        <v>3</v>
      </c>
      <c r="B89">
        <v>42</v>
      </c>
      <c r="C89">
        <f t="shared" si="3"/>
        <v>342</v>
      </c>
      <c r="D89">
        <v>47</v>
      </c>
      <c r="E89">
        <v>480</v>
      </c>
      <c r="F89">
        <v>0.25</v>
      </c>
      <c r="G89">
        <v>1300</v>
      </c>
      <c r="H89">
        <v>0.1</v>
      </c>
      <c r="I89" t="s">
        <v>21</v>
      </c>
      <c r="J89" t="s">
        <v>22</v>
      </c>
      <c r="K89">
        <v>40</v>
      </c>
      <c r="L89" t="s">
        <v>32</v>
      </c>
      <c r="M89">
        <f>VLOOKUP($C89,Barnhart_79.pdf!$L$4:$O$392,3)</f>
        <v>249</v>
      </c>
      <c r="N89">
        <f>VLOOKUP($C89,Barnhart_79.pdf!$L$4:$O$392,4)</f>
        <v>1922.67</v>
      </c>
      <c r="O89">
        <v>242</v>
      </c>
      <c r="P89">
        <v>426</v>
      </c>
      <c r="Q89" s="25">
        <f t="shared" si="4"/>
        <v>10.691232499247764</v>
      </c>
      <c r="R89" s="25">
        <f t="shared" si="4"/>
        <v>18.820103490411356</v>
      </c>
      <c r="S89" s="23">
        <f t="shared" si="5"/>
        <v>0.33363705157664381</v>
      </c>
      <c r="T89" s="23">
        <f t="shared" si="5"/>
        <v>0.58731150401508381</v>
      </c>
      <c r="U89" s="23"/>
      <c r="V89" s="23"/>
      <c r="W89" t="s">
        <v>25</v>
      </c>
    </row>
    <row r="90" spans="1:23" hidden="1" x14ac:dyDescent="0.25">
      <c r="A90">
        <v>3</v>
      </c>
      <c r="B90">
        <v>43</v>
      </c>
      <c r="C90">
        <f t="shared" si="3"/>
        <v>343</v>
      </c>
      <c r="D90">
        <v>50</v>
      </c>
      <c r="E90">
        <v>240</v>
      </c>
      <c r="F90">
        <v>0.25</v>
      </c>
      <c r="G90">
        <v>600</v>
      </c>
      <c r="H90">
        <v>0.16666666666666666</v>
      </c>
      <c r="I90" t="s">
        <v>33</v>
      </c>
      <c r="J90" t="s">
        <v>22</v>
      </c>
      <c r="K90">
        <v>10</v>
      </c>
      <c r="L90" t="s">
        <v>32</v>
      </c>
      <c r="M90">
        <f>VLOOKUP($C90,Barnhart_79.pdf!$L$4:$O$392,3)</f>
        <v>171</v>
      </c>
      <c r="N90">
        <f>VLOOKUP($C90,Barnhart_79.pdf!$L$4:$O$392,4)</f>
        <v>1311.93</v>
      </c>
      <c r="O90">
        <v>232</v>
      </c>
      <c r="P90">
        <v>386</v>
      </c>
      <c r="Q90" s="25">
        <f t="shared" si="4"/>
        <v>10.249446032336699</v>
      </c>
      <c r="R90" s="25">
        <f t="shared" si="4"/>
        <v>17.052957622767096</v>
      </c>
      <c r="S90" s="23">
        <f t="shared" si="5"/>
        <v>0.46874967562309117</v>
      </c>
      <c r="T90" s="23">
        <f t="shared" si="5"/>
        <v>0.77990247754531539</v>
      </c>
      <c r="U90" s="23"/>
      <c r="V90" s="23"/>
      <c r="W90" t="s">
        <v>25</v>
      </c>
    </row>
    <row r="91" spans="1:23" hidden="1" x14ac:dyDescent="0.25">
      <c r="A91">
        <v>3</v>
      </c>
      <c r="B91">
        <v>44</v>
      </c>
      <c r="C91">
        <f t="shared" si="3"/>
        <v>344</v>
      </c>
      <c r="D91">
        <v>49</v>
      </c>
      <c r="E91">
        <v>960</v>
      </c>
      <c r="F91">
        <v>0.5</v>
      </c>
      <c r="G91">
        <v>1100</v>
      </c>
      <c r="H91">
        <v>0.16666666666666666</v>
      </c>
      <c r="I91" t="s">
        <v>33</v>
      </c>
      <c r="J91" t="s">
        <v>22</v>
      </c>
      <c r="K91">
        <v>160</v>
      </c>
      <c r="L91" t="s">
        <v>32</v>
      </c>
      <c r="M91">
        <f>VLOOKUP($C91,Barnhart_79.pdf!$L$4:$O$392,3)</f>
        <v>307</v>
      </c>
      <c r="N91">
        <f>VLOOKUP($C91,Barnhart_79.pdf!$L$4:$O$392,4)</f>
        <v>2376.81</v>
      </c>
      <c r="O91">
        <v>234</v>
      </c>
      <c r="P91">
        <v>416</v>
      </c>
      <c r="Q91" s="25">
        <f t="shared" si="4"/>
        <v>10.337803325718912</v>
      </c>
      <c r="R91" s="25">
        <f t="shared" si="4"/>
        <v>18.378317023500291</v>
      </c>
      <c r="S91" s="23">
        <f t="shared" si="5"/>
        <v>0.26096667362689269</v>
      </c>
      <c r="T91" s="23">
        <f t="shared" si="5"/>
        <v>0.46394075311447586</v>
      </c>
      <c r="U91" s="23"/>
      <c r="V91" s="23"/>
      <c r="W91" t="s">
        <v>25</v>
      </c>
    </row>
    <row r="92" spans="1:23" hidden="1" x14ac:dyDescent="0.25">
      <c r="A92">
        <v>3</v>
      </c>
      <c r="B92">
        <v>45</v>
      </c>
      <c r="C92">
        <f t="shared" si="3"/>
        <v>345</v>
      </c>
      <c r="D92">
        <v>50</v>
      </c>
      <c r="E92">
        <v>240</v>
      </c>
      <c r="F92">
        <v>0.25</v>
      </c>
      <c r="G92">
        <v>600</v>
      </c>
      <c r="H92">
        <v>0.16666666666666666</v>
      </c>
      <c r="I92" t="s">
        <v>33</v>
      </c>
      <c r="J92" t="s">
        <v>22</v>
      </c>
      <c r="K92">
        <v>10</v>
      </c>
      <c r="L92" t="s">
        <v>32</v>
      </c>
      <c r="M92">
        <f>VLOOKUP($C92,Barnhart_79.pdf!$L$4:$O$392,3)</f>
        <v>170</v>
      </c>
      <c r="N92">
        <f>VLOOKUP($C92,Barnhart_79.pdf!$L$4:$O$392,4)</f>
        <v>1304.1000000000001</v>
      </c>
      <c r="O92">
        <v>226</v>
      </c>
      <c r="P92">
        <v>447</v>
      </c>
      <c r="Q92" s="25">
        <f t="shared" si="4"/>
        <v>9.9843741521900604</v>
      </c>
      <c r="R92" s="25">
        <f t="shared" si="4"/>
        <v>19.74785507092459</v>
      </c>
      <c r="S92" s="23">
        <f t="shared" si="5"/>
        <v>0.45936849101403537</v>
      </c>
      <c r="T92" s="23">
        <f t="shared" si="5"/>
        <v>0.90857396231537102</v>
      </c>
      <c r="U92" s="23"/>
      <c r="V92" s="23"/>
      <c r="W92" t="s">
        <v>25</v>
      </c>
    </row>
    <row r="93" spans="1:23" hidden="1" x14ac:dyDescent="0.25">
      <c r="A93">
        <v>3</v>
      </c>
      <c r="B93">
        <v>46</v>
      </c>
      <c r="C93">
        <f t="shared" si="3"/>
        <v>346</v>
      </c>
      <c r="D93">
        <v>50</v>
      </c>
      <c r="E93">
        <v>240</v>
      </c>
      <c r="F93">
        <v>0.25</v>
      </c>
      <c r="G93">
        <v>600</v>
      </c>
      <c r="H93">
        <v>0.16666666666666666</v>
      </c>
      <c r="I93" t="s">
        <v>33</v>
      </c>
      <c r="J93" t="s">
        <v>22</v>
      </c>
      <c r="K93">
        <v>10</v>
      </c>
      <c r="L93" t="s">
        <v>32</v>
      </c>
      <c r="M93">
        <f>VLOOKUP($C93,Barnhart_79.pdf!$L$4:$O$392,3)</f>
        <v>328</v>
      </c>
      <c r="N93">
        <f>VLOOKUP($C93,Barnhart_79.pdf!$L$4:$O$392,4)</f>
        <v>2523.2400000000002</v>
      </c>
      <c r="O93">
        <v>260</v>
      </c>
      <c r="P93">
        <v>426</v>
      </c>
      <c r="Q93" s="25">
        <f t="shared" si="4"/>
        <v>11.486448139687681</v>
      </c>
      <c r="R93" s="25">
        <f t="shared" si="4"/>
        <v>18.820103490411356</v>
      </c>
      <c r="S93" s="23">
        <f t="shared" si="5"/>
        <v>0.27313568601530602</v>
      </c>
      <c r="T93" s="23">
        <f t="shared" si="5"/>
        <v>0.44752231631738604</v>
      </c>
      <c r="U93" s="23"/>
      <c r="V93" s="23"/>
      <c r="W93" t="s">
        <v>25</v>
      </c>
    </row>
    <row r="94" spans="1:23" hidden="1" x14ac:dyDescent="0.25">
      <c r="A94">
        <v>3</v>
      </c>
      <c r="B94">
        <v>47</v>
      </c>
      <c r="C94">
        <f t="shared" si="3"/>
        <v>347</v>
      </c>
      <c r="D94">
        <v>50</v>
      </c>
      <c r="E94">
        <v>240</v>
      </c>
      <c r="F94">
        <v>0.25</v>
      </c>
      <c r="G94">
        <v>600</v>
      </c>
      <c r="H94">
        <v>0.16666666666666666</v>
      </c>
      <c r="I94" t="s">
        <v>33</v>
      </c>
      <c r="J94" t="s">
        <v>22</v>
      </c>
      <c r="K94">
        <v>10</v>
      </c>
      <c r="L94" t="s">
        <v>32</v>
      </c>
      <c r="M94">
        <f>VLOOKUP($C94,Barnhart_79.pdf!$L$4:$O$392,3)</f>
        <v>170</v>
      </c>
      <c r="N94">
        <f>VLOOKUP($C94,Barnhart_79.pdf!$L$4:$O$392,4)</f>
        <v>1304.1000000000001</v>
      </c>
      <c r="O94">
        <v>273</v>
      </c>
      <c r="P94">
        <v>457</v>
      </c>
      <c r="Q94" s="25">
        <f t="shared" si="4"/>
        <v>12.060770546672066</v>
      </c>
      <c r="R94" s="25">
        <f t="shared" si="4"/>
        <v>20.189641537835655</v>
      </c>
      <c r="S94" s="23">
        <f t="shared" si="5"/>
        <v>0.55490087631341445</v>
      </c>
      <c r="T94" s="23">
        <f t="shared" si="5"/>
        <v>0.92890000174077081</v>
      </c>
      <c r="U94" s="23"/>
      <c r="V94" s="23"/>
      <c r="W94" t="s">
        <v>25</v>
      </c>
    </row>
    <row r="95" spans="1:23" ht="24" customHeight="1" x14ac:dyDescent="0.25">
      <c r="A95">
        <v>4</v>
      </c>
      <c r="B95">
        <v>2</v>
      </c>
      <c r="C95">
        <f t="shared" si="3"/>
        <v>402</v>
      </c>
      <c r="D95">
        <v>26</v>
      </c>
      <c r="E95">
        <v>240</v>
      </c>
      <c r="F95">
        <v>0.25</v>
      </c>
      <c r="G95">
        <v>975</v>
      </c>
      <c r="H95">
        <v>3.3333333333333333E-2</v>
      </c>
      <c r="I95" t="s">
        <v>21</v>
      </c>
      <c r="J95" t="s">
        <v>22</v>
      </c>
      <c r="K95">
        <v>40</v>
      </c>
      <c r="L95" t="s">
        <v>23</v>
      </c>
      <c r="M95">
        <f>VLOOKUP($C95,Barnhart_79.pdf!$L$4:$O$392,3)</f>
        <v>176</v>
      </c>
      <c r="N95">
        <f>VLOOKUP($C95,Barnhart_79.pdf!$L$4:$O$392,4)</f>
        <v>1351.0800000000002</v>
      </c>
      <c r="Q95" s="25">
        <f t="shared" si="4"/>
        <v>0</v>
      </c>
      <c r="R95" s="25">
        <f t="shared" si="4"/>
        <v>0</v>
      </c>
      <c r="S95" s="23">
        <f t="shared" si="5"/>
        <v>0</v>
      </c>
      <c r="T95" s="23">
        <f t="shared" si="5"/>
        <v>0</v>
      </c>
      <c r="U95" s="23"/>
      <c r="V95" s="23"/>
      <c r="W95" t="s">
        <v>51</v>
      </c>
    </row>
    <row r="96" spans="1:23" ht="24" customHeight="1" x14ac:dyDescent="0.25">
      <c r="A96">
        <v>4</v>
      </c>
      <c r="B96">
        <v>3</v>
      </c>
      <c r="C96">
        <f t="shared" si="3"/>
        <v>403</v>
      </c>
      <c r="D96">
        <v>28</v>
      </c>
      <c r="E96">
        <v>150</v>
      </c>
      <c r="F96">
        <v>0.25</v>
      </c>
      <c r="G96">
        <v>1550</v>
      </c>
      <c r="H96">
        <v>1.4285714285714285E-2</v>
      </c>
      <c r="I96" t="s">
        <v>35</v>
      </c>
      <c r="J96" t="s">
        <v>22</v>
      </c>
      <c r="K96">
        <v>37.5</v>
      </c>
      <c r="L96" t="s">
        <v>23</v>
      </c>
      <c r="M96">
        <f>VLOOKUP($C96,Barnhart_79.pdf!$L$4:$O$392,3)</f>
        <v>238</v>
      </c>
      <c r="N96">
        <f>VLOOKUP($C96,Barnhart_79.pdf!$L$4:$O$392,4)</f>
        <v>1863.5400000000002</v>
      </c>
      <c r="Q96" s="25">
        <f t="shared" si="4"/>
        <v>0</v>
      </c>
      <c r="R96" s="25">
        <f t="shared" si="4"/>
        <v>0</v>
      </c>
      <c r="S96" s="23">
        <f t="shared" si="5"/>
        <v>0</v>
      </c>
      <c r="T96" s="23">
        <f t="shared" si="5"/>
        <v>0</v>
      </c>
      <c r="U96" s="23"/>
      <c r="V96" s="23"/>
      <c r="W96" t="s">
        <v>51</v>
      </c>
    </row>
    <row r="97" spans="1:23" ht="24" customHeight="1" x14ac:dyDescent="0.25">
      <c r="A97">
        <v>4</v>
      </c>
      <c r="B97">
        <v>4</v>
      </c>
      <c r="C97">
        <f t="shared" si="3"/>
        <v>404</v>
      </c>
      <c r="D97">
        <v>27</v>
      </c>
      <c r="E97">
        <v>240</v>
      </c>
      <c r="F97">
        <v>0.25</v>
      </c>
      <c r="G97">
        <v>975</v>
      </c>
      <c r="H97">
        <v>3.3333333333333333E-2</v>
      </c>
      <c r="I97" t="s">
        <v>21</v>
      </c>
      <c r="J97" t="s">
        <v>22</v>
      </c>
      <c r="K97">
        <v>30</v>
      </c>
      <c r="L97" t="s">
        <v>23</v>
      </c>
      <c r="M97">
        <f>VLOOKUP($C97,Barnhart_79.pdf!$L$4:$O$392,3)</f>
        <v>175</v>
      </c>
      <c r="N97">
        <f>VLOOKUP($C97,Barnhart_79.pdf!$L$4:$O$392,4)</f>
        <v>1343.2500000000002</v>
      </c>
      <c r="Q97" s="25">
        <f t="shared" si="4"/>
        <v>0</v>
      </c>
      <c r="R97" s="25">
        <f t="shared" si="4"/>
        <v>0</v>
      </c>
      <c r="S97" s="23">
        <f t="shared" si="5"/>
        <v>0</v>
      </c>
      <c r="T97" s="23">
        <f t="shared" si="5"/>
        <v>0</v>
      </c>
      <c r="U97" s="23"/>
      <c r="V97" s="23"/>
      <c r="W97" t="s">
        <v>51</v>
      </c>
    </row>
    <row r="98" spans="1:23" hidden="1" x14ac:dyDescent="0.25">
      <c r="A98">
        <v>4</v>
      </c>
      <c r="B98">
        <v>5</v>
      </c>
      <c r="C98">
        <f t="shared" si="3"/>
        <v>405</v>
      </c>
      <c r="D98">
        <v>29</v>
      </c>
      <c r="E98">
        <v>560</v>
      </c>
      <c r="F98">
        <v>0.25</v>
      </c>
      <c r="G98">
        <v>1475</v>
      </c>
      <c r="H98">
        <v>0.1</v>
      </c>
      <c r="I98" t="s">
        <v>21</v>
      </c>
      <c r="J98" t="s">
        <v>22</v>
      </c>
      <c r="K98">
        <v>40</v>
      </c>
      <c r="L98" t="s">
        <v>23</v>
      </c>
      <c r="M98">
        <f>VLOOKUP($C98,Barnhart_79.pdf!$L$4:$O$392,3)</f>
        <v>249</v>
      </c>
      <c r="N98">
        <f>VLOOKUP($C98,Barnhart_79.pdf!$L$4:$O$392,4)</f>
        <v>1922.67</v>
      </c>
      <c r="O98">
        <v>370</v>
      </c>
      <c r="P98">
        <v>488</v>
      </c>
      <c r="Q98" s="25">
        <f t="shared" si="4"/>
        <v>16.346099275709392</v>
      </c>
      <c r="R98" s="25">
        <f t="shared" si="4"/>
        <v>21.559179585259955</v>
      </c>
      <c r="S98" s="23">
        <f t="shared" si="5"/>
        <v>0.51010623588164561</v>
      </c>
      <c r="T98" s="23">
        <f t="shared" si="5"/>
        <v>0.67278876516281905</v>
      </c>
      <c r="U98" s="23"/>
      <c r="V98" s="23"/>
      <c r="W98" t="s">
        <v>25</v>
      </c>
    </row>
    <row r="99" spans="1:23" hidden="1" x14ac:dyDescent="0.25">
      <c r="A99">
        <v>4</v>
      </c>
      <c r="B99">
        <v>6</v>
      </c>
      <c r="C99">
        <f t="shared" si="3"/>
        <v>406</v>
      </c>
      <c r="D99">
        <v>30</v>
      </c>
      <c r="E99">
        <v>480</v>
      </c>
      <c r="F99">
        <v>0.25</v>
      </c>
      <c r="G99">
        <v>1300</v>
      </c>
      <c r="H99">
        <v>0.1</v>
      </c>
      <c r="I99" t="s">
        <v>21</v>
      </c>
      <c r="J99" t="s">
        <v>22</v>
      </c>
      <c r="K99">
        <v>36.92307692307692</v>
      </c>
      <c r="L99" t="s">
        <v>23</v>
      </c>
      <c r="M99">
        <f>VLOOKUP($C99,Barnhart_79.pdf!$L$4:$O$392,3)</f>
        <v>249</v>
      </c>
      <c r="N99">
        <f>VLOOKUP($C99,Barnhart_79.pdf!$L$4:$O$392,4)</f>
        <v>1922.67</v>
      </c>
      <c r="O99">
        <v>305</v>
      </c>
      <c r="P99">
        <v>460</v>
      </c>
      <c r="Q99" s="25">
        <f t="shared" si="4"/>
        <v>13.474487240787472</v>
      </c>
      <c r="R99" s="25">
        <f t="shared" si="4"/>
        <v>20.322177477908973</v>
      </c>
      <c r="S99" s="23">
        <f t="shared" si="5"/>
        <v>0.42049297822676185</v>
      </c>
      <c r="T99" s="23">
        <f t="shared" si="5"/>
        <v>0.63418613109609989</v>
      </c>
      <c r="U99" s="23"/>
      <c r="V99" s="23"/>
      <c r="W99" t="s">
        <v>25</v>
      </c>
    </row>
    <row r="100" spans="1:23" hidden="1" x14ac:dyDescent="0.25">
      <c r="A100">
        <v>4</v>
      </c>
      <c r="B100">
        <v>7</v>
      </c>
      <c r="C100">
        <f t="shared" si="3"/>
        <v>407</v>
      </c>
      <c r="D100">
        <v>29</v>
      </c>
      <c r="E100">
        <v>560</v>
      </c>
      <c r="F100">
        <v>0.25</v>
      </c>
      <c r="G100">
        <v>1475</v>
      </c>
      <c r="H100">
        <v>0.1</v>
      </c>
      <c r="I100" t="s">
        <v>21</v>
      </c>
      <c r="J100" t="s">
        <v>22</v>
      </c>
      <c r="K100">
        <v>40</v>
      </c>
      <c r="L100" t="s">
        <v>23</v>
      </c>
      <c r="M100">
        <f>VLOOKUP($C100,Barnhart_79.pdf!$L$4:$O$392,3)</f>
        <v>249</v>
      </c>
      <c r="N100">
        <f>VLOOKUP($C100,Barnhart_79.pdf!$L$4:$O$392,4)</f>
        <v>1922.67</v>
      </c>
      <c r="O100">
        <v>310</v>
      </c>
      <c r="P100">
        <v>460</v>
      </c>
      <c r="Q100" s="25">
        <f t="shared" si="4"/>
        <v>13.695380474243004</v>
      </c>
      <c r="R100" s="25">
        <f t="shared" si="4"/>
        <v>20.322177477908973</v>
      </c>
      <c r="S100" s="23">
        <f t="shared" si="5"/>
        <v>0.42738630573867603</v>
      </c>
      <c r="T100" s="23">
        <f t="shared" si="5"/>
        <v>0.63418613109609989</v>
      </c>
      <c r="U100" s="23"/>
      <c r="V100" s="23"/>
      <c r="W100" t="s">
        <v>25</v>
      </c>
    </row>
    <row r="101" spans="1:23" hidden="1" x14ac:dyDescent="0.25">
      <c r="A101">
        <v>4</v>
      </c>
      <c r="B101">
        <v>8</v>
      </c>
      <c r="C101">
        <f t="shared" si="3"/>
        <v>408</v>
      </c>
      <c r="D101">
        <v>30</v>
      </c>
      <c r="E101">
        <v>480</v>
      </c>
      <c r="F101">
        <v>0.25</v>
      </c>
      <c r="G101">
        <v>1300</v>
      </c>
      <c r="H101">
        <v>0.1</v>
      </c>
      <c r="I101" t="s">
        <v>21</v>
      </c>
      <c r="J101" t="s">
        <v>22</v>
      </c>
      <c r="K101">
        <v>36.92307692307692</v>
      </c>
      <c r="L101" t="s">
        <v>23</v>
      </c>
      <c r="M101">
        <f>VLOOKUP($C101,Barnhart_79.pdf!$L$4:$O$392,3)</f>
        <v>249</v>
      </c>
      <c r="N101">
        <f>VLOOKUP($C101,Barnhart_79.pdf!$L$4:$O$392,4)</f>
        <v>1922.67</v>
      </c>
      <c r="O101">
        <v>340</v>
      </c>
      <c r="P101">
        <v>495</v>
      </c>
      <c r="Q101" s="25">
        <f t="shared" si="4"/>
        <v>15.020739874976199</v>
      </c>
      <c r="R101" s="25">
        <f t="shared" si="4"/>
        <v>21.868430112097702</v>
      </c>
      <c r="S101" s="23">
        <f t="shared" si="5"/>
        <v>0.46874627081016085</v>
      </c>
      <c r="T101" s="23">
        <f t="shared" si="5"/>
        <v>0.68243942367949884</v>
      </c>
      <c r="U101" s="23"/>
      <c r="V101" s="23"/>
      <c r="W101" t="s">
        <v>25</v>
      </c>
    </row>
    <row r="102" spans="1:23" hidden="1" x14ac:dyDescent="0.25">
      <c r="A102">
        <v>4</v>
      </c>
      <c r="B102">
        <v>9</v>
      </c>
      <c r="C102">
        <f t="shared" si="3"/>
        <v>409</v>
      </c>
      <c r="D102">
        <v>32</v>
      </c>
      <c r="E102">
        <v>560</v>
      </c>
      <c r="F102">
        <v>0.25</v>
      </c>
      <c r="G102">
        <v>1475</v>
      </c>
      <c r="H102">
        <v>0.1</v>
      </c>
      <c r="I102" t="s">
        <v>21</v>
      </c>
      <c r="J102" t="s">
        <v>22</v>
      </c>
      <c r="K102">
        <v>40</v>
      </c>
      <c r="L102" t="s">
        <v>23</v>
      </c>
      <c r="M102">
        <f>VLOOKUP($C102,Barnhart_79.pdf!$L$4:$O$392,3)</f>
        <v>249</v>
      </c>
      <c r="N102">
        <f>VLOOKUP($C102,Barnhart_79.pdf!$L$4:$O$392,4)</f>
        <v>1922.67</v>
      </c>
      <c r="O102">
        <v>360</v>
      </c>
      <c r="P102">
        <v>515</v>
      </c>
      <c r="Q102" s="25">
        <f t="shared" si="4"/>
        <v>15.904312808798327</v>
      </c>
      <c r="R102" s="25">
        <f t="shared" si="4"/>
        <v>22.752003045919828</v>
      </c>
      <c r="S102" s="23">
        <f t="shared" si="5"/>
        <v>0.4963195808578173</v>
      </c>
      <c r="T102" s="23">
        <f t="shared" si="5"/>
        <v>0.71001273372715534</v>
      </c>
      <c r="U102" s="23"/>
      <c r="V102" s="23"/>
      <c r="W102" t="s">
        <v>25</v>
      </c>
    </row>
    <row r="103" spans="1:23" hidden="1" x14ac:dyDescent="0.25">
      <c r="A103">
        <v>4</v>
      </c>
      <c r="B103">
        <v>10</v>
      </c>
      <c r="C103">
        <f t="shared" si="3"/>
        <v>410</v>
      </c>
      <c r="D103">
        <v>31</v>
      </c>
      <c r="E103">
        <v>560</v>
      </c>
      <c r="F103">
        <v>0.25</v>
      </c>
      <c r="G103">
        <v>1475</v>
      </c>
      <c r="H103">
        <v>0.1</v>
      </c>
      <c r="I103" t="s">
        <v>21</v>
      </c>
      <c r="J103" t="s">
        <v>22</v>
      </c>
      <c r="K103">
        <v>40</v>
      </c>
      <c r="L103" t="s">
        <v>23</v>
      </c>
      <c r="M103">
        <f>VLOOKUP($C103,Barnhart_79.pdf!$L$4:$O$392,3)</f>
        <v>249</v>
      </c>
      <c r="N103">
        <f>VLOOKUP($C103,Barnhart_79.pdf!$L$4:$O$392,4)</f>
        <v>1922.67</v>
      </c>
      <c r="O103">
        <v>240</v>
      </c>
      <c r="P103">
        <v>449</v>
      </c>
      <c r="Q103" s="25">
        <f t="shared" si="4"/>
        <v>10.602875205865551</v>
      </c>
      <c r="R103" s="25">
        <f t="shared" si="4"/>
        <v>19.836212364306803</v>
      </c>
      <c r="S103" s="23">
        <f t="shared" si="5"/>
        <v>0.3308797205718782</v>
      </c>
      <c r="T103" s="23">
        <f t="shared" si="5"/>
        <v>0.61902081056988889</v>
      </c>
      <c r="U103" s="23"/>
      <c r="V103" s="23"/>
      <c r="W103" t="s">
        <v>25</v>
      </c>
    </row>
    <row r="104" spans="1:23" hidden="1" x14ac:dyDescent="0.25">
      <c r="A104">
        <v>4</v>
      </c>
      <c r="B104">
        <v>11</v>
      </c>
      <c r="C104">
        <f t="shared" si="3"/>
        <v>411</v>
      </c>
      <c r="D104">
        <v>32</v>
      </c>
      <c r="E104">
        <v>560</v>
      </c>
      <c r="F104">
        <v>0.25</v>
      </c>
      <c r="G104">
        <v>1475</v>
      </c>
      <c r="H104">
        <v>0.1</v>
      </c>
      <c r="I104" t="s">
        <v>21</v>
      </c>
      <c r="J104" t="s">
        <v>22</v>
      </c>
      <c r="K104">
        <v>40</v>
      </c>
      <c r="L104" t="s">
        <v>23</v>
      </c>
      <c r="M104">
        <f>VLOOKUP($C104,Barnhart_79.pdf!$L$4:$O$392,3)</f>
        <v>249</v>
      </c>
      <c r="N104">
        <f>VLOOKUP($C104,Barnhart_79.pdf!$L$4:$O$392,4)</f>
        <v>1922.67</v>
      </c>
      <c r="O104">
        <v>453</v>
      </c>
      <c r="P104">
        <v>570</v>
      </c>
      <c r="Q104" s="25">
        <f t="shared" si="4"/>
        <v>20.012926951071229</v>
      </c>
      <c r="R104" s="25">
        <f t="shared" si="4"/>
        <v>25.181828613930687</v>
      </c>
      <c r="S104" s="23">
        <f t="shared" si="5"/>
        <v>0.6245354725794201</v>
      </c>
      <c r="T104" s="23">
        <f t="shared" si="5"/>
        <v>0.78583933635821079</v>
      </c>
      <c r="U104" s="23"/>
      <c r="V104" s="23"/>
      <c r="W104" t="s">
        <v>25</v>
      </c>
    </row>
    <row r="105" spans="1:23" hidden="1" x14ac:dyDescent="0.25">
      <c r="A105">
        <v>4</v>
      </c>
      <c r="B105">
        <v>12</v>
      </c>
      <c r="C105">
        <f t="shared" si="3"/>
        <v>412</v>
      </c>
      <c r="D105">
        <v>31</v>
      </c>
      <c r="E105">
        <v>560</v>
      </c>
      <c r="F105">
        <v>0.25</v>
      </c>
      <c r="G105">
        <v>1475</v>
      </c>
      <c r="H105">
        <v>0.1</v>
      </c>
      <c r="I105" t="s">
        <v>21</v>
      </c>
      <c r="J105" t="s">
        <v>22</v>
      </c>
      <c r="K105">
        <v>40</v>
      </c>
      <c r="L105" t="s">
        <v>23</v>
      </c>
      <c r="M105">
        <f>VLOOKUP($C105,Barnhart_79.pdf!$L$4:$O$392,3)</f>
        <v>249</v>
      </c>
      <c r="N105">
        <f>VLOOKUP($C105,Barnhart_79.pdf!$L$4:$O$392,4)</f>
        <v>1922.67</v>
      </c>
      <c r="O105">
        <v>220</v>
      </c>
      <c r="P105">
        <v>456</v>
      </c>
      <c r="Q105" s="25">
        <f t="shared" si="4"/>
        <v>9.7193022720434232</v>
      </c>
      <c r="R105" s="25">
        <f t="shared" si="4"/>
        <v>20.145462891144547</v>
      </c>
      <c r="S105" s="23">
        <f t="shared" si="5"/>
        <v>0.30330641052422175</v>
      </c>
      <c r="T105" s="23">
        <f t="shared" si="5"/>
        <v>0.62867146908656846</v>
      </c>
      <c r="U105" s="23"/>
      <c r="V105" s="23"/>
      <c r="W105" t="s">
        <v>25</v>
      </c>
    </row>
    <row r="106" spans="1:23" hidden="1" x14ac:dyDescent="0.25">
      <c r="A106">
        <v>4</v>
      </c>
      <c r="B106">
        <v>13</v>
      </c>
      <c r="C106">
        <f t="shared" si="3"/>
        <v>413</v>
      </c>
      <c r="D106">
        <v>33</v>
      </c>
      <c r="E106">
        <v>560</v>
      </c>
      <c r="F106">
        <v>0.25</v>
      </c>
      <c r="G106">
        <v>1475</v>
      </c>
      <c r="H106">
        <v>0.1</v>
      </c>
      <c r="I106" t="s">
        <v>21</v>
      </c>
      <c r="J106" t="s">
        <v>22</v>
      </c>
      <c r="K106">
        <v>40</v>
      </c>
      <c r="L106" t="s">
        <v>23</v>
      </c>
      <c r="M106">
        <f>VLOOKUP($C106,Barnhart_79.pdf!$L$4:$O$392,3)</f>
        <v>249</v>
      </c>
      <c r="N106">
        <f>VLOOKUP($C106,Barnhart_79.pdf!$L$4:$O$392,4)</f>
        <v>1922.67</v>
      </c>
      <c r="O106">
        <v>205</v>
      </c>
      <c r="P106">
        <v>385</v>
      </c>
      <c r="Q106" s="25">
        <f t="shared" si="4"/>
        <v>9.0566225716768258</v>
      </c>
      <c r="R106" s="25">
        <f t="shared" si="4"/>
        <v>17.008778976075988</v>
      </c>
      <c r="S106" s="23">
        <f t="shared" si="5"/>
        <v>0.28262642798847931</v>
      </c>
      <c r="T106" s="23">
        <f t="shared" si="5"/>
        <v>0.53078621841738793</v>
      </c>
      <c r="U106" s="23"/>
      <c r="V106" s="23"/>
      <c r="W106" t="s">
        <v>25</v>
      </c>
    </row>
    <row r="107" spans="1:23" hidden="1" x14ac:dyDescent="0.25">
      <c r="A107">
        <v>4</v>
      </c>
      <c r="B107">
        <v>14</v>
      </c>
      <c r="C107">
        <f t="shared" si="3"/>
        <v>414</v>
      </c>
      <c r="D107">
        <v>34</v>
      </c>
      <c r="E107">
        <v>560</v>
      </c>
      <c r="F107">
        <v>0.25</v>
      </c>
      <c r="G107">
        <v>1475</v>
      </c>
      <c r="H107">
        <v>0.1</v>
      </c>
      <c r="I107" t="s">
        <v>21</v>
      </c>
      <c r="J107" t="s">
        <v>22</v>
      </c>
      <c r="K107">
        <v>40</v>
      </c>
      <c r="L107" t="s">
        <v>23</v>
      </c>
      <c r="M107">
        <f>VLOOKUP($C107,Barnhart_79.pdf!$L$4:$O$392,3)</f>
        <v>249</v>
      </c>
      <c r="N107">
        <f>VLOOKUP($C107,Barnhart_79.pdf!$L$4:$O$392,4)</f>
        <v>1922.67</v>
      </c>
      <c r="O107">
        <v>140</v>
      </c>
      <c r="P107">
        <v>450</v>
      </c>
      <c r="Q107" s="25">
        <f t="shared" si="4"/>
        <v>6.1850105367549055</v>
      </c>
      <c r="R107" s="25">
        <f t="shared" si="4"/>
        <v>19.880391010997908</v>
      </c>
      <c r="S107" s="23">
        <f t="shared" si="5"/>
        <v>0.19301317033359564</v>
      </c>
      <c r="T107" s="23">
        <f t="shared" si="5"/>
        <v>0.62039947607227153</v>
      </c>
      <c r="U107" s="23"/>
      <c r="V107" s="23"/>
      <c r="W107" t="s">
        <v>25</v>
      </c>
    </row>
    <row r="108" spans="1:23" hidden="1" x14ac:dyDescent="0.25">
      <c r="A108">
        <v>4</v>
      </c>
      <c r="B108">
        <v>15</v>
      </c>
      <c r="C108">
        <f t="shared" si="3"/>
        <v>415</v>
      </c>
      <c r="D108">
        <v>33</v>
      </c>
      <c r="E108">
        <v>560</v>
      </c>
      <c r="F108">
        <v>0.25</v>
      </c>
      <c r="G108">
        <v>1475</v>
      </c>
      <c r="H108">
        <v>0.1</v>
      </c>
      <c r="I108" t="s">
        <v>21</v>
      </c>
      <c r="J108" t="s">
        <v>22</v>
      </c>
      <c r="K108">
        <v>40</v>
      </c>
      <c r="L108" t="s">
        <v>23</v>
      </c>
      <c r="M108">
        <f>VLOOKUP($C108,Barnhart_79.pdf!$L$4:$O$392,3)</f>
        <v>249</v>
      </c>
      <c r="N108">
        <f>VLOOKUP($C108,Barnhart_79.pdf!$L$4:$O$392,4)</f>
        <v>1922.67</v>
      </c>
      <c r="O108">
        <v>310</v>
      </c>
      <c r="P108">
        <v>550</v>
      </c>
      <c r="Q108" s="25">
        <f t="shared" si="4"/>
        <v>13.695380474243004</v>
      </c>
      <c r="R108" s="25">
        <f t="shared" si="4"/>
        <v>24.298255680108557</v>
      </c>
      <c r="S108" s="23">
        <f t="shared" si="5"/>
        <v>0.42738630573867603</v>
      </c>
      <c r="T108" s="23">
        <f t="shared" si="5"/>
        <v>0.75826602631055418</v>
      </c>
      <c r="U108" s="23"/>
      <c r="V108" s="23"/>
      <c r="W108" t="s">
        <v>25</v>
      </c>
    </row>
    <row r="109" spans="1:23" hidden="1" x14ac:dyDescent="0.25">
      <c r="A109">
        <v>4</v>
      </c>
      <c r="B109">
        <v>16</v>
      </c>
      <c r="C109">
        <f t="shared" si="3"/>
        <v>416</v>
      </c>
      <c r="D109">
        <v>34</v>
      </c>
      <c r="E109">
        <v>560</v>
      </c>
      <c r="F109">
        <v>0.25</v>
      </c>
      <c r="G109">
        <v>1475</v>
      </c>
      <c r="H109">
        <v>0.1</v>
      </c>
      <c r="I109" t="s">
        <v>21</v>
      </c>
      <c r="J109" t="s">
        <v>22</v>
      </c>
      <c r="K109">
        <v>40</v>
      </c>
      <c r="L109" t="s">
        <v>23</v>
      </c>
      <c r="M109">
        <f>VLOOKUP($C109,Barnhart_79.pdf!$L$4:$O$392,3)</f>
        <v>299</v>
      </c>
      <c r="N109">
        <f>VLOOKUP($C109,Barnhart_79.pdf!$L$4:$O$392,4)</f>
        <v>2314.1699999999996</v>
      </c>
      <c r="O109">
        <v>200</v>
      </c>
      <c r="P109">
        <v>450</v>
      </c>
      <c r="Q109" s="25">
        <f t="shared" si="4"/>
        <v>8.8357293382212934</v>
      </c>
      <c r="R109" s="25">
        <f t="shared" si="4"/>
        <v>19.880391010997908</v>
      </c>
      <c r="S109" s="23">
        <f t="shared" si="5"/>
        <v>0.22908591862018682</v>
      </c>
      <c r="T109" s="23">
        <f t="shared" si="5"/>
        <v>0.51544331689542022</v>
      </c>
      <c r="U109" s="23"/>
      <c r="V109" s="23"/>
      <c r="W109" t="s">
        <v>25</v>
      </c>
    </row>
    <row r="110" spans="1:23" hidden="1" x14ac:dyDescent="0.25">
      <c r="A110">
        <v>4</v>
      </c>
      <c r="B110">
        <v>17</v>
      </c>
      <c r="C110">
        <f t="shared" si="3"/>
        <v>417</v>
      </c>
      <c r="D110">
        <v>37</v>
      </c>
      <c r="E110">
        <v>560</v>
      </c>
      <c r="F110">
        <v>0.25</v>
      </c>
      <c r="G110">
        <v>1475</v>
      </c>
      <c r="H110">
        <v>0.1</v>
      </c>
      <c r="I110" t="s">
        <v>21</v>
      </c>
      <c r="J110" t="s">
        <v>22</v>
      </c>
      <c r="K110">
        <v>40</v>
      </c>
      <c r="L110" t="s">
        <v>23</v>
      </c>
      <c r="M110">
        <f>VLOOKUP($C110,Barnhart_79.pdf!$L$4:$O$392,3)</f>
        <v>249</v>
      </c>
      <c r="N110">
        <f>VLOOKUP($C110,Barnhart_79.pdf!$L$4:$O$392,4)</f>
        <v>1922.67</v>
      </c>
      <c r="O110">
        <v>327</v>
      </c>
      <c r="P110">
        <v>604</v>
      </c>
      <c r="Q110" s="25">
        <f t="shared" si="4"/>
        <v>14.446417467991814</v>
      </c>
      <c r="R110" s="25">
        <f t="shared" si="4"/>
        <v>26.683902601428304</v>
      </c>
      <c r="S110" s="23">
        <f t="shared" si="5"/>
        <v>0.45082361927918407</v>
      </c>
      <c r="T110" s="23">
        <f t="shared" si="5"/>
        <v>0.83271396343922677</v>
      </c>
      <c r="U110" s="23"/>
      <c r="V110" s="23"/>
      <c r="W110" t="s">
        <v>25</v>
      </c>
    </row>
    <row r="111" spans="1:23" hidden="1" x14ac:dyDescent="0.25">
      <c r="A111">
        <v>4</v>
      </c>
      <c r="B111">
        <v>19</v>
      </c>
      <c r="C111">
        <f t="shared" si="3"/>
        <v>419</v>
      </c>
      <c r="D111">
        <v>37</v>
      </c>
      <c r="E111">
        <v>560</v>
      </c>
      <c r="F111">
        <v>0.25</v>
      </c>
      <c r="G111">
        <v>1475</v>
      </c>
      <c r="H111">
        <v>0.1</v>
      </c>
      <c r="I111" t="s">
        <v>21</v>
      </c>
      <c r="J111" t="s">
        <v>22</v>
      </c>
      <c r="K111">
        <v>40</v>
      </c>
      <c r="L111" t="s">
        <v>23</v>
      </c>
      <c r="M111">
        <f>VLOOKUP($C111,Barnhart_79.pdf!$L$4:$O$392,3)</f>
        <v>346</v>
      </c>
      <c r="N111">
        <f>VLOOKUP($C111,Barnhart_79.pdf!$L$4:$O$392,4)</f>
        <v>2685.1800000000003</v>
      </c>
      <c r="O111">
        <v>284</v>
      </c>
      <c r="P111">
        <v>465</v>
      </c>
      <c r="Q111" s="25">
        <f t="shared" si="4"/>
        <v>12.546735660274237</v>
      </c>
      <c r="R111" s="25">
        <f t="shared" si="4"/>
        <v>20.543070711364507</v>
      </c>
      <c r="S111" s="23">
        <f t="shared" si="5"/>
        <v>0.28035518647407404</v>
      </c>
      <c r="T111" s="23">
        <f t="shared" si="5"/>
        <v>0.45903225954381838</v>
      </c>
      <c r="U111" s="23"/>
      <c r="V111" s="23"/>
      <c r="W111" t="s">
        <v>25</v>
      </c>
    </row>
    <row r="112" spans="1:23" hidden="1" x14ac:dyDescent="0.25">
      <c r="A112">
        <v>4</v>
      </c>
      <c r="B112">
        <v>21</v>
      </c>
      <c r="C112">
        <f t="shared" si="3"/>
        <v>421</v>
      </c>
      <c r="D112">
        <v>38</v>
      </c>
      <c r="E112">
        <v>240</v>
      </c>
      <c r="F112">
        <v>0.5</v>
      </c>
      <c r="G112">
        <v>1000</v>
      </c>
      <c r="H112" t="s">
        <v>28</v>
      </c>
      <c r="I112" t="s">
        <v>29</v>
      </c>
      <c r="J112" t="s">
        <v>30</v>
      </c>
      <c r="K112">
        <v>20</v>
      </c>
      <c r="L112" t="s">
        <v>23</v>
      </c>
      <c r="M112">
        <f>VLOOKUP($C112,Barnhart_79.pdf!$L$4:$O$392,3)</f>
        <v>301</v>
      </c>
      <c r="N112">
        <f>VLOOKUP($C112,Barnhart_79.pdf!$L$4:$O$392,4)</f>
        <v>2329.83</v>
      </c>
      <c r="O112">
        <v>90</v>
      </c>
      <c r="P112">
        <v>305</v>
      </c>
      <c r="Q112" s="25">
        <f t="shared" si="4"/>
        <v>3.9760782021995817</v>
      </c>
      <c r="R112" s="25">
        <f t="shared" si="4"/>
        <v>13.474487240787472</v>
      </c>
      <c r="S112" s="23">
        <f t="shared" si="5"/>
        <v>0.10239575081957693</v>
      </c>
      <c r="T112" s="23">
        <f t="shared" si="5"/>
        <v>0.34700782222189958</v>
      </c>
      <c r="U112" s="23"/>
      <c r="V112" s="23"/>
      <c r="W112" t="s">
        <v>25</v>
      </c>
    </row>
    <row r="113" spans="1:23" hidden="1" x14ac:dyDescent="0.25">
      <c r="A113">
        <v>4</v>
      </c>
      <c r="B113">
        <v>23</v>
      </c>
      <c r="C113">
        <f t="shared" si="3"/>
        <v>423</v>
      </c>
      <c r="D113">
        <v>38</v>
      </c>
      <c r="E113">
        <v>240</v>
      </c>
      <c r="F113">
        <v>0.5</v>
      </c>
      <c r="G113">
        <v>1000</v>
      </c>
      <c r="H113" t="s">
        <v>28</v>
      </c>
      <c r="I113" t="s">
        <v>29</v>
      </c>
      <c r="J113" t="s">
        <v>30</v>
      </c>
      <c r="K113">
        <v>20</v>
      </c>
      <c r="L113" t="s">
        <v>23</v>
      </c>
      <c r="M113">
        <f>VLOOKUP($C113,Barnhart_79.pdf!$L$4:$O$392,3)</f>
        <v>342</v>
      </c>
      <c r="N113">
        <f>VLOOKUP($C113,Barnhart_79.pdf!$L$4:$O$392,4)</f>
        <v>2650.8599999999997</v>
      </c>
      <c r="O113">
        <v>100</v>
      </c>
      <c r="P113">
        <v>380</v>
      </c>
      <c r="Q113" s="25">
        <f t="shared" si="4"/>
        <v>4.4178646691106467</v>
      </c>
      <c r="R113" s="25">
        <f t="shared" si="4"/>
        <v>16.787885742620457</v>
      </c>
      <c r="S113" s="23">
        <f t="shared" si="5"/>
        <v>9.9994673482054444E-2</v>
      </c>
      <c r="T113" s="23">
        <f t="shared" si="5"/>
        <v>0.37997975923180688</v>
      </c>
      <c r="U113" s="23"/>
      <c r="V113" s="23"/>
      <c r="W113" t="s">
        <v>25</v>
      </c>
    </row>
    <row r="114" spans="1:23" hidden="1" x14ac:dyDescent="0.25">
      <c r="A114">
        <v>4</v>
      </c>
      <c r="B114">
        <v>25</v>
      </c>
      <c r="C114">
        <f t="shared" si="3"/>
        <v>425</v>
      </c>
      <c r="D114">
        <v>39</v>
      </c>
      <c r="E114">
        <v>480</v>
      </c>
      <c r="F114">
        <v>0.5</v>
      </c>
      <c r="G114">
        <v>1080</v>
      </c>
      <c r="H114" t="s">
        <v>28</v>
      </c>
      <c r="I114" t="s">
        <v>31</v>
      </c>
      <c r="J114" t="s">
        <v>30</v>
      </c>
      <c r="K114">
        <v>80</v>
      </c>
      <c r="L114" t="s">
        <v>23</v>
      </c>
      <c r="M114">
        <f>VLOOKUP($C114,Barnhart_79.pdf!$L$4:$O$392,3)</f>
        <v>158</v>
      </c>
      <c r="N114">
        <f>VLOOKUP($C114,Barnhart_79.pdf!$L$4:$O$392,4)</f>
        <v>1210.1400000000001</v>
      </c>
      <c r="O114">
        <v>370</v>
      </c>
      <c r="P114">
        <v>580</v>
      </c>
      <c r="Q114" s="25">
        <f t="shared" si="4"/>
        <v>16.346099275709392</v>
      </c>
      <c r="R114" s="25">
        <f t="shared" si="4"/>
        <v>25.623615080841748</v>
      </c>
      <c r="S114" s="23">
        <f t="shared" si="5"/>
        <v>0.81045660546925435</v>
      </c>
      <c r="T114" s="23">
        <f t="shared" si="5"/>
        <v>1.2704454896545065</v>
      </c>
      <c r="U114" s="23"/>
      <c r="V114" s="23"/>
      <c r="W114" t="s">
        <v>25</v>
      </c>
    </row>
    <row r="115" spans="1:23" hidden="1" x14ac:dyDescent="0.25">
      <c r="A115">
        <v>4</v>
      </c>
      <c r="B115">
        <v>27</v>
      </c>
      <c r="C115">
        <f t="shared" si="3"/>
        <v>427</v>
      </c>
      <c r="D115">
        <v>40</v>
      </c>
      <c r="E115">
        <v>480</v>
      </c>
      <c r="F115">
        <v>0.25</v>
      </c>
      <c r="G115">
        <v>1300</v>
      </c>
      <c r="H115">
        <v>0.1</v>
      </c>
      <c r="I115" t="s">
        <v>21</v>
      </c>
      <c r="J115" t="s">
        <v>22</v>
      </c>
      <c r="K115">
        <v>40</v>
      </c>
      <c r="L115" t="s">
        <v>23</v>
      </c>
      <c r="M115">
        <f>VLOOKUP($C115,Barnhart_79.pdf!$L$4:$O$392,3)</f>
        <v>499</v>
      </c>
      <c r="N115">
        <f>VLOOKUP($C115,Barnhart_79.pdf!$L$4:$O$392,4)</f>
        <v>3885.17</v>
      </c>
      <c r="O115">
        <v>208</v>
      </c>
      <c r="P115">
        <v>300</v>
      </c>
      <c r="Q115" s="25">
        <f t="shared" si="4"/>
        <v>9.1891585117501453</v>
      </c>
      <c r="R115" s="25">
        <f t="shared" si="4"/>
        <v>13.253594007331939</v>
      </c>
      <c r="S115" s="23">
        <f t="shared" si="5"/>
        <v>0.14191129621226578</v>
      </c>
      <c r="T115" s="23">
        <f t="shared" si="5"/>
        <v>0.20467975415230641</v>
      </c>
      <c r="U115" s="23"/>
      <c r="V115" s="23"/>
      <c r="W115" t="s">
        <v>25</v>
      </c>
    </row>
    <row r="116" spans="1:23" hidden="1" x14ac:dyDescent="0.25">
      <c r="A116">
        <v>4</v>
      </c>
      <c r="B116">
        <v>29</v>
      </c>
      <c r="C116">
        <f t="shared" si="3"/>
        <v>429</v>
      </c>
      <c r="D116">
        <v>40</v>
      </c>
      <c r="E116">
        <v>480</v>
      </c>
      <c r="F116">
        <v>0.25</v>
      </c>
      <c r="G116">
        <v>1300</v>
      </c>
      <c r="H116">
        <v>0.1</v>
      </c>
      <c r="I116" t="s">
        <v>21</v>
      </c>
      <c r="J116" t="s">
        <v>22</v>
      </c>
      <c r="K116">
        <v>40</v>
      </c>
      <c r="L116" t="s">
        <v>23</v>
      </c>
      <c r="M116">
        <f>VLOOKUP($C116,Barnhart_79.pdf!$L$4:$O$392,3)</f>
        <v>299</v>
      </c>
      <c r="N116">
        <f>VLOOKUP($C116,Barnhart_79.pdf!$L$4:$O$392,4)</f>
        <v>2319.17</v>
      </c>
      <c r="O116">
        <v>134</v>
      </c>
      <c r="P116">
        <v>230</v>
      </c>
      <c r="Q116" s="25">
        <f t="shared" si="4"/>
        <v>5.9199386566082666</v>
      </c>
      <c r="R116" s="25">
        <f t="shared" si="4"/>
        <v>10.161088738954486</v>
      </c>
      <c r="S116" s="23">
        <f t="shared" si="5"/>
        <v>0.15315665492244898</v>
      </c>
      <c r="T116" s="23">
        <f t="shared" si="5"/>
        <v>0.26288082561315868</v>
      </c>
      <c r="U116" s="23"/>
      <c r="V116" s="23"/>
      <c r="W116" t="s">
        <v>25</v>
      </c>
    </row>
    <row r="117" spans="1:23" ht="24" customHeight="1" x14ac:dyDescent="0.25">
      <c r="A117">
        <v>4</v>
      </c>
      <c r="B117">
        <v>30</v>
      </c>
      <c r="C117">
        <f t="shared" si="3"/>
        <v>430</v>
      </c>
      <c r="D117">
        <v>41</v>
      </c>
      <c r="E117">
        <v>240</v>
      </c>
      <c r="F117">
        <v>0.25</v>
      </c>
      <c r="G117">
        <v>975</v>
      </c>
      <c r="H117">
        <v>3.3333333333333333E-2</v>
      </c>
      <c r="I117" t="s">
        <v>21</v>
      </c>
      <c r="J117" t="s">
        <v>22</v>
      </c>
      <c r="K117">
        <v>40</v>
      </c>
      <c r="L117" t="s">
        <v>32</v>
      </c>
      <c r="M117">
        <f>VLOOKUP($C117,Barnhart_79.pdf!$L$4:$O$392,3)</f>
        <v>179</v>
      </c>
      <c r="N117">
        <f>VLOOKUP($C117,Barnhart_79.pdf!$L$4:$O$392,4)</f>
        <v>1366.5700000000002</v>
      </c>
      <c r="Q117" s="25">
        <f t="shared" si="4"/>
        <v>0</v>
      </c>
      <c r="R117" s="25">
        <f t="shared" si="4"/>
        <v>0</v>
      </c>
      <c r="S117" s="23">
        <f t="shared" si="5"/>
        <v>0</v>
      </c>
      <c r="T117" s="23">
        <f t="shared" si="5"/>
        <v>0</v>
      </c>
      <c r="U117" s="23"/>
      <c r="V117" s="23"/>
      <c r="W117" t="s">
        <v>51</v>
      </c>
    </row>
    <row r="118" spans="1:23" hidden="1" x14ac:dyDescent="0.25">
      <c r="A118">
        <v>4</v>
      </c>
      <c r="B118">
        <v>31</v>
      </c>
      <c r="C118">
        <f t="shared" si="3"/>
        <v>431</v>
      </c>
      <c r="D118">
        <v>43</v>
      </c>
      <c r="E118">
        <v>480</v>
      </c>
      <c r="F118">
        <v>0.25</v>
      </c>
      <c r="G118">
        <v>1300</v>
      </c>
      <c r="H118">
        <v>0.1</v>
      </c>
      <c r="I118" t="s">
        <v>21</v>
      </c>
      <c r="J118" t="s">
        <v>22</v>
      </c>
      <c r="K118">
        <v>40</v>
      </c>
      <c r="L118" t="s">
        <v>32</v>
      </c>
      <c r="M118">
        <f>VLOOKUP($C118,Barnhart_79.pdf!$L$4:$O$392,3)</f>
        <v>253</v>
      </c>
      <c r="N118">
        <f>VLOOKUP($C118,Barnhart_79.pdf!$L$4:$O$392,4)</f>
        <v>1953.99</v>
      </c>
      <c r="O118">
        <v>270</v>
      </c>
      <c r="P118">
        <v>390</v>
      </c>
      <c r="Q118" s="25">
        <f t="shared" si="4"/>
        <v>11.928234606598746</v>
      </c>
      <c r="R118" s="25">
        <f t="shared" si="4"/>
        <v>17.229672209531522</v>
      </c>
      <c r="S118" s="23">
        <f t="shared" si="5"/>
        <v>0.36627315206112865</v>
      </c>
      <c r="T118" s="23">
        <f t="shared" si="5"/>
        <v>0.52906121964385244</v>
      </c>
      <c r="U118" s="23"/>
      <c r="V118" s="23"/>
      <c r="W118" t="s">
        <v>25</v>
      </c>
    </row>
    <row r="119" spans="1:23" hidden="1" x14ac:dyDescent="0.25">
      <c r="A119">
        <v>4</v>
      </c>
      <c r="B119">
        <v>32</v>
      </c>
      <c r="C119">
        <f t="shared" si="3"/>
        <v>432</v>
      </c>
      <c r="D119">
        <v>42</v>
      </c>
      <c r="E119">
        <v>480</v>
      </c>
      <c r="F119">
        <v>0.25</v>
      </c>
      <c r="G119">
        <v>1300</v>
      </c>
      <c r="H119">
        <v>0.1</v>
      </c>
      <c r="I119" t="s">
        <v>21</v>
      </c>
      <c r="J119" t="s">
        <v>22</v>
      </c>
      <c r="K119">
        <v>40</v>
      </c>
      <c r="L119" t="s">
        <v>32</v>
      </c>
      <c r="M119">
        <f>VLOOKUP($C119,Barnhart_79.pdf!$L$4:$O$392,3)</f>
        <v>249</v>
      </c>
      <c r="N119">
        <f>VLOOKUP($C119,Barnhart_79.pdf!$L$4:$O$392,4)</f>
        <v>1922.67</v>
      </c>
      <c r="O119">
        <v>350</v>
      </c>
      <c r="P119">
        <v>530</v>
      </c>
      <c r="Q119" s="25">
        <f t="shared" si="4"/>
        <v>15.462526341887264</v>
      </c>
      <c r="R119" s="25">
        <f t="shared" si="4"/>
        <v>23.414682746286427</v>
      </c>
      <c r="S119" s="23">
        <f t="shared" si="5"/>
        <v>0.4825329258339891</v>
      </c>
      <c r="T119" s="23">
        <f t="shared" si="5"/>
        <v>0.73069271626289778</v>
      </c>
      <c r="U119" s="23"/>
      <c r="V119" s="23"/>
      <c r="W119" t="s">
        <v>25</v>
      </c>
    </row>
    <row r="120" spans="1:23" hidden="1" x14ac:dyDescent="0.25">
      <c r="A120">
        <v>4</v>
      </c>
      <c r="B120">
        <v>33</v>
      </c>
      <c r="C120">
        <f t="shared" si="3"/>
        <v>433</v>
      </c>
      <c r="D120">
        <v>43</v>
      </c>
      <c r="E120">
        <v>480</v>
      </c>
      <c r="F120">
        <v>0.25</v>
      </c>
      <c r="G120">
        <v>1300</v>
      </c>
      <c r="H120">
        <v>0.1</v>
      </c>
      <c r="I120" t="s">
        <v>21</v>
      </c>
      <c r="J120" t="s">
        <v>22</v>
      </c>
      <c r="K120">
        <v>40</v>
      </c>
      <c r="L120" t="s">
        <v>32</v>
      </c>
      <c r="M120">
        <f>VLOOKUP($C120,Barnhart_79.pdf!$L$4:$O$392,3)</f>
        <v>249</v>
      </c>
      <c r="N120">
        <f>VLOOKUP($C120,Barnhart_79.pdf!$L$4:$O$392,4)</f>
        <v>1922.67</v>
      </c>
      <c r="O120">
        <v>378</v>
      </c>
      <c r="P120">
        <v>520</v>
      </c>
      <c r="Q120" s="25">
        <f t="shared" si="4"/>
        <v>16.699528449238244</v>
      </c>
      <c r="R120" s="25">
        <f t="shared" si="4"/>
        <v>22.972896279375362</v>
      </c>
      <c r="S120" s="23">
        <f t="shared" si="5"/>
        <v>0.52113555990070815</v>
      </c>
      <c r="T120" s="23">
        <f t="shared" si="5"/>
        <v>0.71690606123906941</v>
      </c>
      <c r="U120" s="23"/>
      <c r="V120" s="23"/>
      <c r="W120" t="s">
        <v>25</v>
      </c>
    </row>
    <row r="121" spans="1:23" hidden="1" x14ac:dyDescent="0.25">
      <c r="A121">
        <v>4</v>
      </c>
      <c r="B121">
        <v>34</v>
      </c>
      <c r="C121">
        <f t="shared" si="3"/>
        <v>434</v>
      </c>
      <c r="D121">
        <v>42</v>
      </c>
      <c r="E121">
        <v>480</v>
      </c>
      <c r="F121">
        <v>0.25</v>
      </c>
      <c r="G121">
        <v>1300</v>
      </c>
      <c r="H121">
        <v>0.1</v>
      </c>
      <c r="I121" t="s">
        <v>21</v>
      </c>
      <c r="J121" t="s">
        <v>22</v>
      </c>
      <c r="K121">
        <v>40</v>
      </c>
      <c r="L121" t="s">
        <v>32</v>
      </c>
      <c r="M121">
        <f>VLOOKUP($C121,Barnhart_79.pdf!$L$4:$O$392,3)</f>
        <v>249</v>
      </c>
      <c r="N121">
        <f>VLOOKUP($C121,Barnhart_79.pdf!$L$4:$O$392,4)</f>
        <v>1922.67</v>
      </c>
      <c r="O121">
        <v>390</v>
      </c>
      <c r="P121">
        <v>480</v>
      </c>
      <c r="Q121" s="25">
        <f t="shared" si="4"/>
        <v>17.229672209531522</v>
      </c>
      <c r="R121" s="25">
        <f t="shared" si="4"/>
        <v>21.205750411731103</v>
      </c>
      <c r="S121" s="23">
        <f t="shared" si="5"/>
        <v>0.53767954592930201</v>
      </c>
      <c r="T121" s="23">
        <f t="shared" si="5"/>
        <v>0.6617594411437564</v>
      </c>
      <c r="U121" s="23"/>
      <c r="V121" s="23"/>
      <c r="W121" t="s">
        <v>25</v>
      </c>
    </row>
    <row r="122" spans="1:23" hidden="1" x14ac:dyDescent="0.25">
      <c r="A122">
        <v>4</v>
      </c>
      <c r="B122">
        <v>35</v>
      </c>
      <c r="C122">
        <f t="shared" si="3"/>
        <v>435</v>
      </c>
      <c r="D122">
        <v>44</v>
      </c>
      <c r="E122">
        <v>480</v>
      </c>
      <c r="F122">
        <v>0.25</v>
      </c>
      <c r="G122">
        <v>1300</v>
      </c>
      <c r="H122">
        <v>0.1</v>
      </c>
      <c r="I122" t="s">
        <v>21</v>
      </c>
      <c r="J122" t="s">
        <v>22</v>
      </c>
      <c r="K122">
        <v>40</v>
      </c>
      <c r="L122" t="s">
        <v>32</v>
      </c>
      <c r="M122">
        <f>VLOOKUP($C122,Barnhart_79.pdf!$L$4:$O$392,3)</f>
        <v>249</v>
      </c>
      <c r="N122">
        <f>VLOOKUP($C122,Barnhart_79.pdf!$L$4:$O$392,4)</f>
        <v>1922.67</v>
      </c>
      <c r="O122">
        <v>405</v>
      </c>
      <c r="P122">
        <v>545</v>
      </c>
      <c r="Q122" s="25">
        <f t="shared" si="4"/>
        <v>17.892351909898117</v>
      </c>
      <c r="R122" s="25">
        <f t="shared" si="4"/>
        <v>24.077362446653023</v>
      </c>
      <c r="S122" s="23">
        <f t="shared" si="5"/>
        <v>0.55835952846504444</v>
      </c>
      <c r="T122" s="23">
        <f t="shared" si="5"/>
        <v>0.7513726987986401</v>
      </c>
      <c r="U122" s="23"/>
      <c r="V122" s="23"/>
      <c r="W122" t="s">
        <v>25</v>
      </c>
    </row>
    <row r="123" spans="1:23" hidden="1" x14ac:dyDescent="0.25">
      <c r="A123">
        <v>4</v>
      </c>
      <c r="B123">
        <v>36</v>
      </c>
      <c r="C123">
        <f t="shared" si="3"/>
        <v>436</v>
      </c>
      <c r="D123">
        <v>45</v>
      </c>
      <c r="E123">
        <v>480</v>
      </c>
      <c r="F123">
        <v>0.25</v>
      </c>
      <c r="G123">
        <v>1300</v>
      </c>
      <c r="H123">
        <v>0.1</v>
      </c>
      <c r="I123" t="s">
        <v>21</v>
      </c>
      <c r="J123" t="s">
        <v>22</v>
      </c>
      <c r="K123">
        <v>40</v>
      </c>
      <c r="L123" t="s">
        <v>32</v>
      </c>
      <c r="M123">
        <f>VLOOKUP($C123,Barnhart_79.pdf!$L$4:$O$392,3)</f>
        <v>249</v>
      </c>
      <c r="N123">
        <f>VLOOKUP($C123,Barnhart_79.pdf!$L$4:$O$392,4)</f>
        <v>1922.67</v>
      </c>
      <c r="O123">
        <v>343</v>
      </c>
      <c r="P123">
        <v>535</v>
      </c>
      <c r="Q123" s="25">
        <f t="shared" si="4"/>
        <v>15.153275815049518</v>
      </c>
      <c r="R123" s="25">
        <f t="shared" si="4"/>
        <v>23.635575979741958</v>
      </c>
      <c r="S123" s="23">
        <f t="shared" si="5"/>
        <v>0.47288226731730931</v>
      </c>
      <c r="T123" s="23">
        <f t="shared" si="5"/>
        <v>0.73758604377481185</v>
      </c>
      <c r="U123" s="23"/>
      <c r="V123" s="23"/>
      <c r="W123" t="s">
        <v>25</v>
      </c>
    </row>
    <row r="124" spans="1:23" hidden="1" x14ac:dyDescent="0.25">
      <c r="A124">
        <v>4</v>
      </c>
      <c r="B124">
        <v>37</v>
      </c>
      <c r="C124">
        <f t="shared" si="3"/>
        <v>437</v>
      </c>
      <c r="D124">
        <v>44</v>
      </c>
      <c r="E124">
        <v>480</v>
      </c>
      <c r="F124">
        <v>0.25</v>
      </c>
      <c r="G124">
        <v>1300</v>
      </c>
      <c r="H124">
        <v>0.1</v>
      </c>
      <c r="I124" t="s">
        <v>21</v>
      </c>
      <c r="J124" t="s">
        <v>22</v>
      </c>
      <c r="K124">
        <v>40</v>
      </c>
      <c r="L124" t="s">
        <v>32</v>
      </c>
      <c r="M124">
        <f>VLOOKUP($C124,Barnhart_79.pdf!$L$4:$O$392,3)</f>
        <v>249</v>
      </c>
      <c r="N124">
        <f>VLOOKUP($C124,Barnhart_79.pdf!$L$4:$O$392,4)</f>
        <v>1922.67</v>
      </c>
      <c r="O124">
        <v>440</v>
      </c>
      <c r="P124">
        <v>580</v>
      </c>
      <c r="Q124" s="25">
        <f t="shared" si="4"/>
        <v>19.438604544086846</v>
      </c>
      <c r="R124" s="25">
        <f t="shared" si="4"/>
        <v>25.623615080841748</v>
      </c>
      <c r="S124" s="23">
        <f t="shared" si="5"/>
        <v>0.6066128210484435</v>
      </c>
      <c r="T124" s="23">
        <f t="shared" si="5"/>
        <v>0.79962599138203894</v>
      </c>
      <c r="U124" s="23"/>
      <c r="V124" s="23"/>
      <c r="W124" t="s">
        <v>25</v>
      </c>
    </row>
    <row r="125" spans="1:23" hidden="1" x14ac:dyDescent="0.25">
      <c r="A125">
        <v>4</v>
      </c>
      <c r="B125">
        <v>38</v>
      </c>
      <c r="C125">
        <f t="shared" si="3"/>
        <v>438</v>
      </c>
      <c r="D125">
        <v>45</v>
      </c>
      <c r="E125">
        <v>480</v>
      </c>
      <c r="F125">
        <v>0.25</v>
      </c>
      <c r="G125">
        <v>1300</v>
      </c>
      <c r="H125">
        <v>0.1</v>
      </c>
      <c r="I125" t="s">
        <v>21</v>
      </c>
      <c r="J125" t="s">
        <v>22</v>
      </c>
      <c r="K125">
        <v>40</v>
      </c>
      <c r="L125" t="s">
        <v>32</v>
      </c>
      <c r="M125">
        <f>VLOOKUP($C125,Barnhart_79.pdf!$L$4:$O$392,3)</f>
        <v>249</v>
      </c>
      <c r="N125">
        <f>VLOOKUP($C125,Barnhart_79.pdf!$L$4:$O$392,4)</f>
        <v>1922.67</v>
      </c>
      <c r="O125">
        <v>270</v>
      </c>
      <c r="P125">
        <v>400</v>
      </c>
      <c r="Q125" s="25">
        <f t="shared" si="4"/>
        <v>11.928234606598746</v>
      </c>
      <c r="R125" s="25">
        <f t="shared" si="4"/>
        <v>17.671458676442587</v>
      </c>
      <c r="S125" s="23">
        <f t="shared" si="5"/>
        <v>0.37223968564336302</v>
      </c>
      <c r="T125" s="23">
        <f t="shared" si="5"/>
        <v>0.55146620095313037</v>
      </c>
      <c r="U125" s="23"/>
      <c r="V125" s="23"/>
      <c r="W125" t="s">
        <v>25</v>
      </c>
    </row>
    <row r="126" spans="1:23" hidden="1" x14ac:dyDescent="0.25">
      <c r="A126">
        <v>4</v>
      </c>
      <c r="B126">
        <v>39</v>
      </c>
      <c r="C126">
        <f t="shared" si="3"/>
        <v>439</v>
      </c>
      <c r="D126">
        <v>46</v>
      </c>
      <c r="E126">
        <v>480</v>
      </c>
      <c r="F126">
        <v>0.25</v>
      </c>
      <c r="G126">
        <v>1300</v>
      </c>
      <c r="H126">
        <v>0.1</v>
      </c>
      <c r="I126" t="s">
        <v>21</v>
      </c>
      <c r="J126" t="s">
        <v>22</v>
      </c>
      <c r="K126">
        <v>40</v>
      </c>
      <c r="L126" t="s">
        <v>32</v>
      </c>
      <c r="M126">
        <f>VLOOKUP($C126,Barnhart_79.pdf!$L$4:$O$392,3)</f>
        <v>249</v>
      </c>
      <c r="N126">
        <f>VLOOKUP($C126,Barnhart_79.pdf!$L$4:$O$392,4)</f>
        <v>1922.67</v>
      </c>
      <c r="O126">
        <v>362</v>
      </c>
      <c r="P126">
        <v>527</v>
      </c>
      <c r="Q126" s="25">
        <f t="shared" si="4"/>
        <v>15.99267010218054</v>
      </c>
      <c r="R126" s="25">
        <f t="shared" si="4"/>
        <v>23.282146806213106</v>
      </c>
      <c r="S126" s="23">
        <f t="shared" si="5"/>
        <v>0.49907691186258296</v>
      </c>
      <c r="T126" s="23">
        <f t="shared" si="5"/>
        <v>0.7265567197557492</v>
      </c>
      <c r="U126" s="23"/>
      <c r="V126" s="23"/>
      <c r="W126" t="s">
        <v>25</v>
      </c>
    </row>
    <row r="127" spans="1:23" hidden="1" x14ac:dyDescent="0.25">
      <c r="A127">
        <v>4</v>
      </c>
      <c r="B127">
        <v>40</v>
      </c>
      <c r="C127">
        <f t="shared" si="3"/>
        <v>440</v>
      </c>
      <c r="D127">
        <v>47</v>
      </c>
      <c r="E127">
        <v>480</v>
      </c>
      <c r="F127">
        <v>0.25</v>
      </c>
      <c r="G127">
        <v>1300</v>
      </c>
      <c r="H127">
        <v>0.1</v>
      </c>
      <c r="I127" t="s">
        <v>21</v>
      </c>
      <c r="J127" t="s">
        <v>22</v>
      </c>
      <c r="K127">
        <v>40</v>
      </c>
      <c r="L127" t="s">
        <v>32</v>
      </c>
      <c r="M127">
        <f>VLOOKUP($C127,Barnhart_79.pdf!$L$4:$O$392,3)</f>
        <v>249</v>
      </c>
      <c r="N127">
        <f>VLOOKUP($C127,Barnhart_79.pdf!$L$4:$O$392,4)</f>
        <v>1922.67</v>
      </c>
      <c r="O127">
        <v>300</v>
      </c>
      <c r="P127">
        <v>476</v>
      </c>
      <c r="Q127" s="25">
        <f t="shared" si="4"/>
        <v>13.253594007331939</v>
      </c>
      <c r="R127" s="25">
        <f t="shared" si="4"/>
        <v>21.029035824966677</v>
      </c>
      <c r="S127" s="23">
        <f t="shared" si="5"/>
        <v>0.41359965071484772</v>
      </c>
      <c r="T127" s="23">
        <f t="shared" si="5"/>
        <v>0.65624477913422508</v>
      </c>
      <c r="U127" s="23"/>
      <c r="V127" s="23"/>
      <c r="W127" t="s">
        <v>25</v>
      </c>
    </row>
    <row r="128" spans="1:23" hidden="1" x14ac:dyDescent="0.25">
      <c r="A128">
        <v>4</v>
      </c>
      <c r="B128">
        <v>41</v>
      </c>
      <c r="C128">
        <f t="shared" si="3"/>
        <v>441</v>
      </c>
      <c r="D128">
        <v>46</v>
      </c>
      <c r="E128">
        <v>480</v>
      </c>
      <c r="F128">
        <v>0.25</v>
      </c>
      <c r="G128">
        <v>1300</v>
      </c>
      <c r="H128">
        <v>0.1</v>
      </c>
      <c r="I128" t="s">
        <v>21</v>
      </c>
      <c r="J128" t="s">
        <v>22</v>
      </c>
      <c r="K128">
        <v>40</v>
      </c>
      <c r="L128" t="s">
        <v>32</v>
      </c>
      <c r="M128">
        <f>VLOOKUP($C128,Barnhart_79.pdf!$L$4:$O$392,3)</f>
        <v>249</v>
      </c>
      <c r="N128">
        <f>VLOOKUP($C128,Barnhart_79.pdf!$L$4:$O$392,4)</f>
        <v>1922.67</v>
      </c>
      <c r="O128">
        <v>500</v>
      </c>
      <c r="P128">
        <v>638</v>
      </c>
      <c r="Q128" s="25">
        <f t="shared" si="4"/>
        <v>22.089323345553233</v>
      </c>
      <c r="R128" s="25">
        <f t="shared" si="4"/>
        <v>28.185976588925925</v>
      </c>
      <c r="S128" s="23">
        <f t="shared" si="5"/>
        <v>0.68933275119141291</v>
      </c>
      <c r="T128" s="23">
        <f t="shared" si="5"/>
        <v>0.87958859052024285</v>
      </c>
      <c r="U128" s="23"/>
      <c r="V128" s="23"/>
      <c r="W128" t="s">
        <v>25</v>
      </c>
    </row>
    <row r="129" spans="1:23" hidden="1" x14ac:dyDescent="0.25">
      <c r="A129">
        <v>4</v>
      </c>
      <c r="B129">
        <v>42</v>
      </c>
      <c r="C129">
        <f t="shared" si="3"/>
        <v>442</v>
      </c>
      <c r="D129">
        <v>47</v>
      </c>
      <c r="E129">
        <v>480</v>
      </c>
      <c r="F129">
        <v>0.25</v>
      </c>
      <c r="G129">
        <v>1300</v>
      </c>
      <c r="H129">
        <v>0.1</v>
      </c>
      <c r="I129" t="s">
        <v>21</v>
      </c>
      <c r="J129" t="s">
        <v>22</v>
      </c>
      <c r="K129">
        <v>40</v>
      </c>
      <c r="L129" t="s">
        <v>32</v>
      </c>
      <c r="M129">
        <f>VLOOKUP($C129,Barnhart_79.pdf!$L$4:$O$392,3)</f>
        <v>249</v>
      </c>
      <c r="N129">
        <f>VLOOKUP($C129,Barnhart_79.pdf!$L$4:$O$392,4)</f>
        <v>1922.67</v>
      </c>
      <c r="O129">
        <v>96</v>
      </c>
      <c r="P129">
        <v>350</v>
      </c>
      <c r="Q129" s="25">
        <f t="shared" si="4"/>
        <v>4.2411500823462207</v>
      </c>
      <c r="R129" s="25">
        <f t="shared" si="4"/>
        <v>15.462526341887264</v>
      </c>
      <c r="S129" s="23">
        <f t="shared" si="5"/>
        <v>0.13235188822875127</v>
      </c>
      <c r="T129" s="23">
        <f t="shared" si="5"/>
        <v>0.4825329258339891</v>
      </c>
      <c r="U129" s="23"/>
      <c r="V129" s="23"/>
      <c r="W129" t="s">
        <v>25</v>
      </c>
    </row>
    <row r="130" spans="1:23" hidden="1" x14ac:dyDescent="0.25">
      <c r="A130">
        <v>4</v>
      </c>
      <c r="B130">
        <v>43</v>
      </c>
      <c r="C130">
        <f t="shared" ref="C130:C193" si="6">A130*100+B130</f>
        <v>443</v>
      </c>
      <c r="D130">
        <v>50</v>
      </c>
      <c r="E130">
        <v>240</v>
      </c>
      <c r="F130">
        <v>0.25</v>
      </c>
      <c r="G130">
        <v>600</v>
      </c>
      <c r="H130">
        <v>0.16666666666666666</v>
      </c>
      <c r="I130" t="s">
        <v>33</v>
      </c>
      <c r="J130" t="s">
        <v>22</v>
      </c>
      <c r="K130">
        <v>10</v>
      </c>
      <c r="L130" t="s">
        <v>32</v>
      </c>
      <c r="M130">
        <f>VLOOKUP($C130,Barnhart_79.pdf!$L$4:$O$392,3)</f>
        <v>171</v>
      </c>
      <c r="N130">
        <f>VLOOKUP($C130,Barnhart_79.pdf!$L$4:$O$392,4)</f>
        <v>1311.93</v>
      </c>
      <c r="O130">
        <v>157</v>
      </c>
      <c r="P130">
        <v>397</v>
      </c>
      <c r="Q130" s="25">
        <f t="shared" si="4"/>
        <v>6.936047530503715</v>
      </c>
      <c r="R130" s="25">
        <f t="shared" si="4"/>
        <v>17.538922736369265</v>
      </c>
      <c r="S130" s="23">
        <f t="shared" si="5"/>
        <v>0.31721422014148842</v>
      </c>
      <c r="T130" s="23">
        <f t="shared" si="5"/>
        <v>0.80212767768261706</v>
      </c>
      <c r="U130" s="23"/>
      <c r="V130" s="23"/>
      <c r="W130" t="s">
        <v>25</v>
      </c>
    </row>
    <row r="131" spans="1:23" hidden="1" x14ac:dyDescent="0.25">
      <c r="A131">
        <v>4</v>
      </c>
      <c r="B131">
        <v>44</v>
      </c>
      <c r="C131">
        <f t="shared" si="6"/>
        <v>444</v>
      </c>
      <c r="D131">
        <v>49</v>
      </c>
      <c r="E131">
        <v>960</v>
      </c>
      <c r="F131">
        <v>0.5</v>
      </c>
      <c r="G131">
        <v>1100</v>
      </c>
      <c r="H131">
        <v>0.16666666666666666</v>
      </c>
      <c r="I131" t="s">
        <v>33</v>
      </c>
      <c r="J131" t="s">
        <v>22</v>
      </c>
      <c r="K131">
        <v>160</v>
      </c>
      <c r="L131" t="s">
        <v>32</v>
      </c>
      <c r="M131">
        <f>VLOOKUP($C131,Barnhart_79.pdf!$L$4:$O$392,3)</f>
        <v>307</v>
      </c>
      <c r="N131">
        <f>VLOOKUP($C131,Barnhart_79.pdf!$L$4:$O$392,4)</f>
        <v>2376.81</v>
      </c>
      <c r="O131">
        <v>80</v>
      </c>
      <c r="P131">
        <v>300</v>
      </c>
      <c r="Q131" s="25">
        <f t="shared" ref="Q131:R194" si="7">0.9*PI()/4*0.25^2*O131</f>
        <v>3.5342917352885173</v>
      </c>
      <c r="R131" s="25">
        <f t="shared" si="7"/>
        <v>13.253594007331939</v>
      </c>
      <c r="S131" s="23">
        <f t="shared" ref="S131:T194" si="8">Q131*60/$N131</f>
        <v>8.9219375598937667E-2</v>
      </c>
      <c r="T131" s="23">
        <f t="shared" si="8"/>
        <v>0.33457265849601625</v>
      </c>
      <c r="U131" s="23"/>
      <c r="V131" s="23"/>
      <c r="W131" t="s">
        <v>25</v>
      </c>
    </row>
    <row r="132" spans="1:23" hidden="1" x14ac:dyDescent="0.25">
      <c r="A132">
        <v>4</v>
      </c>
      <c r="B132">
        <v>45</v>
      </c>
      <c r="C132">
        <f t="shared" si="6"/>
        <v>445</v>
      </c>
      <c r="D132">
        <v>50</v>
      </c>
      <c r="E132">
        <v>240</v>
      </c>
      <c r="F132">
        <v>0.25</v>
      </c>
      <c r="G132">
        <v>600</v>
      </c>
      <c r="H132">
        <v>0.16666666666666666</v>
      </c>
      <c r="I132" t="s">
        <v>33</v>
      </c>
      <c r="J132" t="s">
        <v>22</v>
      </c>
      <c r="K132">
        <v>10</v>
      </c>
      <c r="L132" t="s">
        <v>32</v>
      </c>
      <c r="M132">
        <f>VLOOKUP($C132,Barnhart_79.pdf!$L$4:$O$392,3)</f>
        <v>170</v>
      </c>
      <c r="N132">
        <f>VLOOKUP($C132,Barnhart_79.pdf!$L$4:$O$392,4)</f>
        <v>1304.1000000000001</v>
      </c>
      <c r="O132">
        <v>90</v>
      </c>
      <c r="P132">
        <v>340</v>
      </c>
      <c r="Q132" s="25">
        <f t="shared" si="7"/>
        <v>3.9760782021995817</v>
      </c>
      <c r="R132" s="25">
        <f t="shared" si="7"/>
        <v>15.020739874976199</v>
      </c>
      <c r="S132" s="23">
        <f t="shared" si="8"/>
        <v>0.18293435482859818</v>
      </c>
      <c r="T132" s="23">
        <f t="shared" si="8"/>
        <v>0.69108534046359316</v>
      </c>
      <c r="U132" s="23"/>
      <c r="V132" s="23"/>
      <c r="W132" t="s">
        <v>25</v>
      </c>
    </row>
    <row r="133" spans="1:23" hidden="1" x14ac:dyDescent="0.25">
      <c r="A133">
        <v>4</v>
      </c>
      <c r="B133">
        <v>46</v>
      </c>
      <c r="C133">
        <f t="shared" si="6"/>
        <v>446</v>
      </c>
      <c r="D133">
        <v>50</v>
      </c>
      <c r="E133">
        <v>240</v>
      </c>
      <c r="F133">
        <v>0.25</v>
      </c>
      <c r="G133">
        <v>600</v>
      </c>
      <c r="H133">
        <v>0.16666666666666666</v>
      </c>
      <c r="I133" t="s">
        <v>33</v>
      </c>
      <c r="J133" t="s">
        <v>22</v>
      </c>
      <c r="K133">
        <v>10</v>
      </c>
      <c r="L133" t="s">
        <v>32</v>
      </c>
      <c r="M133">
        <f>VLOOKUP($C133,Barnhart_79.pdf!$L$4:$O$392,3)</f>
        <v>328</v>
      </c>
      <c r="N133">
        <f>VLOOKUP($C133,Barnhart_79.pdf!$L$4:$O$392,4)</f>
        <v>2523.2400000000002</v>
      </c>
      <c r="O133">
        <v>295</v>
      </c>
      <c r="P133">
        <v>434</v>
      </c>
      <c r="Q133" s="25">
        <f t="shared" si="7"/>
        <v>13.032700773876407</v>
      </c>
      <c r="R133" s="25">
        <f t="shared" si="7"/>
        <v>19.173532663940207</v>
      </c>
      <c r="S133" s="23">
        <f t="shared" si="8"/>
        <v>0.30990395144044336</v>
      </c>
      <c r="T133" s="23">
        <f t="shared" si="8"/>
        <v>0.4559264912717032</v>
      </c>
      <c r="U133" s="23"/>
      <c r="V133" s="23"/>
      <c r="W133" t="s">
        <v>25</v>
      </c>
    </row>
    <row r="134" spans="1:23" hidden="1" x14ac:dyDescent="0.25">
      <c r="A134">
        <v>4</v>
      </c>
      <c r="B134">
        <v>47</v>
      </c>
      <c r="C134">
        <f t="shared" si="6"/>
        <v>447</v>
      </c>
      <c r="D134">
        <v>50</v>
      </c>
      <c r="E134">
        <v>240</v>
      </c>
      <c r="F134">
        <v>0.25</v>
      </c>
      <c r="G134">
        <v>600</v>
      </c>
      <c r="H134">
        <v>0.16666666666666666</v>
      </c>
      <c r="I134" t="s">
        <v>33</v>
      </c>
      <c r="J134" t="s">
        <v>22</v>
      </c>
      <c r="K134">
        <v>10</v>
      </c>
      <c r="L134" t="s">
        <v>32</v>
      </c>
      <c r="M134">
        <f>VLOOKUP($C134,Barnhart_79.pdf!$L$4:$O$392,3)</f>
        <v>170</v>
      </c>
      <c r="N134">
        <f>VLOOKUP($C134,Barnhart_79.pdf!$L$4:$O$392,4)</f>
        <v>1304.1000000000001</v>
      </c>
      <c r="O134">
        <v>154</v>
      </c>
      <c r="P134">
        <v>260</v>
      </c>
      <c r="Q134" s="25">
        <f t="shared" si="7"/>
        <v>6.8035115904303956</v>
      </c>
      <c r="R134" s="25">
        <f t="shared" si="7"/>
        <v>11.486448139687681</v>
      </c>
      <c r="S134" s="23">
        <f t="shared" si="8"/>
        <v>0.31302100715115688</v>
      </c>
      <c r="T134" s="23">
        <f t="shared" si="8"/>
        <v>0.52847702506039473</v>
      </c>
      <c r="U134" s="23"/>
      <c r="V134" s="23"/>
      <c r="W134" t="s">
        <v>25</v>
      </c>
    </row>
    <row r="135" spans="1:23" hidden="1" x14ac:dyDescent="0.25">
      <c r="A135">
        <v>5</v>
      </c>
      <c r="B135">
        <v>2</v>
      </c>
      <c r="C135">
        <f t="shared" si="6"/>
        <v>502</v>
      </c>
      <c r="D135">
        <v>26</v>
      </c>
      <c r="E135">
        <v>240</v>
      </c>
      <c r="F135">
        <v>0.25</v>
      </c>
      <c r="G135">
        <v>975</v>
      </c>
      <c r="H135">
        <v>3.3333333333333333E-2</v>
      </c>
      <c r="I135" t="s">
        <v>21</v>
      </c>
      <c r="J135" t="s">
        <v>22</v>
      </c>
      <c r="K135">
        <v>40</v>
      </c>
      <c r="L135" t="s">
        <v>23</v>
      </c>
      <c r="M135">
        <f>VLOOKUP($C135,Barnhart_79.pdf!$L$4:$O$392,3)</f>
        <v>176</v>
      </c>
      <c r="N135">
        <f>VLOOKUP($C135,Barnhart_79.pdf!$L$4:$O$392,4)</f>
        <v>1351.0800000000002</v>
      </c>
      <c r="O135">
        <v>360</v>
      </c>
      <c r="P135">
        <v>470</v>
      </c>
      <c r="Q135" s="25">
        <f t="shared" si="7"/>
        <v>15.904312808798327</v>
      </c>
      <c r="R135" s="25">
        <f t="shared" si="7"/>
        <v>20.763963944820038</v>
      </c>
      <c r="S135" s="23">
        <f t="shared" si="8"/>
        <v>0.70629331240777715</v>
      </c>
      <c r="T135" s="23">
        <f t="shared" si="8"/>
        <v>0.92210515786570901</v>
      </c>
      <c r="U135" s="23"/>
      <c r="V135" s="23"/>
      <c r="W135" t="s">
        <v>25</v>
      </c>
    </row>
    <row r="136" spans="1:23" ht="24" customHeight="1" x14ac:dyDescent="0.25">
      <c r="A136">
        <v>5</v>
      </c>
      <c r="B136">
        <v>3</v>
      </c>
      <c r="C136">
        <f t="shared" si="6"/>
        <v>503</v>
      </c>
      <c r="D136">
        <v>28</v>
      </c>
      <c r="E136">
        <v>150</v>
      </c>
      <c r="F136">
        <v>0.25</v>
      </c>
      <c r="G136">
        <v>1550</v>
      </c>
      <c r="H136">
        <v>1.4285714285714285E-2</v>
      </c>
      <c r="I136" t="s">
        <v>35</v>
      </c>
      <c r="J136" t="s">
        <v>22</v>
      </c>
      <c r="K136">
        <v>37.5</v>
      </c>
      <c r="L136" t="s">
        <v>23</v>
      </c>
      <c r="M136">
        <f>VLOOKUP($C136,Barnhart_79.pdf!$L$4:$O$392,3)</f>
        <v>238</v>
      </c>
      <c r="N136">
        <f>VLOOKUP($C136,Barnhart_79.pdf!$L$4:$O$392,4)</f>
        <v>1863.5400000000002</v>
      </c>
      <c r="O136">
        <v>880</v>
      </c>
      <c r="P136">
        <v>1080</v>
      </c>
      <c r="Q136" s="25">
        <f t="shared" si="7"/>
        <v>38.877209088173693</v>
      </c>
      <c r="R136" s="25">
        <f t="shared" si="7"/>
        <v>47.712938426394985</v>
      </c>
      <c r="S136" s="23">
        <f t="shared" si="8"/>
        <v>1.2517212108623488</v>
      </c>
      <c r="T136" s="23">
        <f t="shared" si="8"/>
        <v>1.5362033042401551</v>
      </c>
      <c r="U136" s="23"/>
      <c r="V136" s="23"/>
      <c r="W136" t="s">
        <v>27</v>
      </c>
    </row>
    <row r="137" spans="1:23" hidden="1" x14ac:dyDescent="0.25">
      <c r="A137">
        <v>5</v>
      </c>
      <c r="B137">
        <v>4</v>
      </c>
      <c r="C137">
        <f t="shared" si="6"/>
        <v>504</v>
      </c>
      <c r="D137">
        <v>27</v>
      </c>
      <c r="E137">
        <v>240</v>
      </c>
      <c r="F137">
        <v>0.25</v>
      </c>
      <c r="G137">
        <v>975</v>
      </c>
      <c r="H137">
        <v>3.3333333333333333E-2</v>
      </c>
      <c r="I137" t="s">
        <v>21</v>
      </c>
      <c r="J137" t="s">
        <v>22</v>
      </c>
      <c r="K137">
        <v>30</v>
      </c>
      <c r="L137" t="s">
        <v>23</v>
      </c>
      <c r="M137">
        <f>VLOOKUP($C137,Barnhart_79.pdf!$L$4:$O$392,3)</f>
        <v>175</v>
      </c>
      <c r="N137">
        <f>VLOOKUP($C137,Barnhart_79.pdf!$L$4:$O$392,4)</f>
        <v>1343.2500000000002</v>
      </c>
      <c r="O137">
        <v>268</v>
      </c>
      <c r="P137">
        <v>402</v>
      </c>
      <c r="Q137" s="25">
        <f t="shared" si="7"/>
        <v>11.839877313216533</v>
      </c>
      <c r="R137" s="25">
        <f t="shared" si="7"/>
        <v>17.7598159698248</v>
      </c>
      <c r="S137" s="23">
        <f t="shared" si="8"/>
        <v>0.52886107485054301</v>
      </c>
      <c r="T137" s="23">
        <f t="shared" si="8"/>
        <v>0.79329161227581457</v>
      </c>
      <c r="U137" s="23"/>
      <c r="V137" s="23"/>
      <c r="W137" t="s">
        <v>25</v>
      </c>
    </row>
    <row r="138" spans="1:23" hidden="1" x14ac:dyDescent="0.25">
      <c r="A138">
        <v>5</v>
      </c>
      <c r="B138">
        <v>5</v>
      </c>
      <c r="C138">
        <f t="shared" si="6"/>
        <v>505</v>
      </c>
      <c r="D138">
        <v>29</v>
      </c>
      <c r="E138">
        <v>560</v>
      </c>
      <c r="F138">
        <v>0.25</v>
      </c>
      <c r="G138">
        <v>1475</v>
      </c>
      <c r="H138">
        <v>0.1</v>
      </c>
      <c r="I138" t="s">
        <v>21</v>
      </c>
      <c r="J138" t="s">
        <v>22</v>
      </c>
      <c r="K138">
        <v>40</v>
      </c>
      <c r="L138" t="s">
        <v>23</v>
      </c>
      <c r="M138">
        <f>VLOOKUP($C138,Barnhart_79.pdf!$L$4:$O$392,3)</f>
        <v>249</v>
      </c>
      <c r="N138">
        <f>VLOOKUP($C138,Barnhart_79.pdf!$L$4:$O$392,4)</f>
        <v>1922.67</v>
      </c>
      <c r="O138">
        <v>469</v>
      </c>
      <c r="P138">
        <v>575</v>
      </c>
      <c r="Q138" s="25">
        <f t="shared" si="7"/>
        <v>20.719785298128933</v>
      </c>
      <c r="R138" s="25">
        <f t="shared" si="7"/>
        <v>25.402721847386218</v>
      </c>
      <c r="S138" s="23">
        <f t="shared" si="8"/>
        <v>0.64659412061754529</v>
      </c>
      <c r="T138" s="23">
        <f t="shared" si="8"/>
        <v>0.79273266387012487</v>
      </c>
      <c r="U138" s="23"/>
      <c r="V138" s="23"/>
      <c r="W138" t="s">
        <v>25</v>
      </c>
    </row>
    <row r="139" spans="1:23" hidden="1" x14ac:dyDescent="0.25">
      <c r="A139">
        <v>5</v>
      </c>
      <c r="B139">
        <v>6</v>
      </c>
      <c r="C139">
        <f t="shared" si="6"/>
        <v>506</v>
      </c>
      <c r="D139">
        <v>30</v>
      </c>
      <c r="E139">
        <v>480</v>
      </c>
      <c r="F139">
        <v>0.25</v>
      </c>
      <c r="G139">
        <v>1300</v>
      </c>
      <c r="H139">
        <v>0.1</v>
      </c>
      <c r="I139" t="s">
        <v>21</v>
      </c>
      <c r="J139" t="s">
        <v>22</v>
      </c>
      <c r="K139">
        <v>36.92307692307692</v>
      </c>
      <c r="L139" t="s">
        <v>23</v>
      </c>
      <c r="M139">
        <f>VLOOKUP($C139,Barnhart_79.pdf!$L$4:$O$392,3)</f>
        <v>249</v>
      </c>
      <c r="N139">
        <f>VLOOKUP($C139,Barnhart_79.pdf!$L$4:$O$392,4)</f>
        <v>1922.67</v>
      </c>
      <c r="O139">
        <v>567</v>
      </c>
      <c r="P139">
        <v>623</v>
      </c>
      <c r="Q139" s="25">
        <f t="shared" si="7"/>
        <v>25.049292673857366</v>
      </c>
      <c r="R139" s="25">
        <f t="shared" si="7"/>
        <v>27.523296888559329</v>
      </c>
      <c r="S139" s="23">
        <f t="shared" si="8"/>
        <v>0.78170333985106222</v>
      </c>
      <c r="T139" s="23">
        <f t="shared" si="8"/>
        <v>0.85890860798450053</v>
      </c>
      <c r="U139" s="23"/>
      <c r="V139" s="23"/>
      <c r="W139" t="s">
        <v>25</v>
      </c>
    </row>
    <row r="140" spans="1:23" hidden="1" x14ac:dyDescent="0.25">
      <c r="A140">
        <v>5</v>
      </c>
      <c r="B140">
        <v>7</v>
      </c>
      <c r="C140">
        <f t="shared" si="6"/>
        <v>507</v>
      </c>
      <c r="D140">
        <v>29</v>
      </c>
      <c r="E140">
        <v>560</v>
      </c>
      <c r="F140">
        <v>0.25</v>
      </c>
      <c r="G140">
        <v>1475</v>
      </c>
      <c r="H140">
        <v>0.1</v>
      </c>
      <c r="I140" t="s">
        <v>21</v>
      </c>
      <c r="J140" t="s">
        <v>22</v>
      </c>
      <c r="K140">
        <v>40</v>
      </c>
      <c r="L140" t="s">
        <v>23</v>
      </c>
      <c r="M140">
        <f>VLOOKUP($C140,Barnhart_79.pdf!$L$4:$O$392,3)</f>
        <v>249</v>
      </c>
      <c r="N140">
        <f>VLOOKUP($C140,Barnhart_79.pdf!$L$4:$O$392,4)</f>
        <v>1922.67</v>
      </c>
      <c r="O140">
        <v>445</v>
      </c>
      <c r="P140">
        <v>575</v>
      </c>
      <c r="Q140" s="25">
        <f t="shared" si="7"/>
        <v>19.659497777542377</v>
      </c>
      <c r="R140" s="25">
        <f t="shared" si="7"/>
        <v>25.402721847386218</v>
      </c>
      <c r="S140" s="23">
        <f t="shared" si="8"/>
        <v>0.61350614856035757</v>
      </c>
      <c r="T140" s="23">
        <f t="shared" si="8"/>
        <v>0.79273266387012487</v>
      </c>
      <c r="U140" s="23"/>
      <c r="V140" s="23"/>
      <c r="W140" t="s">
        <v>25</v>
      </c>
    </row>
    <row r="141" spans="1:23" hidden="1" x14ac:dyDescent="0.25">
      <c r="A141">
        <v>5</v>
      </c>
      <c r="B141">
        <v>8</v>
      </c>
      <c r="C141">
        <f t="shared" si="6"/>
        <v>508</v>
      </c>
      <c r="D141">
        <v>30</v>
      </c>
      <c r="E141">
        <v>480</v>
      </c>
      <c r="F141">
        <v>0.25</v>
      </c>
      <c r="G141">
        <v>1300</v>
      </c>
      <c r="H141">
        <v>0.1</v>
      </c>
      <c r="I141" t="s">
        <v>21</v>
      </c>
      <c r="J141" t="s">
        <v>22</v>
      </c>
      <c r="K141">
        <v>36.92307692307692</v>
      </c>
      <c r="L141" t="s">
        <v>23</v>
      </c>
      <c r="M141">
        <f>VLOOKUP($C141,Barnhart_79.pdf!$L$4:$O$392,3)</f>
        <v>249</v>
      </c>
      <c r="N141">
        <f>VLOOKUP($C141,Barnhart_79.pdf!$L$4:$O$392,4)</f>
        <v>1922.67</v>
      </c>
      <c r="O141">
        <v>495</v>
      </c>
      <c r="P141">
        <v>599</v>
      </c>
      <c r="Q141" s="25">
        <f t="shared" si="7"/>
        <v>21.868430112097702</v>
      </c>
      <c r="R141" s="25">
        <f t="shared" si="7"/>
        <v>26.463009367972774</v>
      </c>
      <c r="S141" s="23">
        <f t="shared" si="8"/>
        <v>0.68243942367949884</v>
      </c>
      <c r="T141" s="23">
        <f t="shared" si="8"/>
        <v>0.82582063592731281</v>
      </c>
      <c r="U141" s="23"/>
      <c r="V141" s="23"/>
      <c r="W141" t="s">
        <v>25</v>
      </c>
    </row>
    <row r="142" spans="1:23" hidden="1" x14ac:dyDescent="0.25">
      <c r="A142">
        <v>5</v>
      </c>
      <c r="B142">
        <v>9</v>
      </c>
      <c r="C142">
        <f t="shared" si="6"/>
        <v>509</v>
      </c>
      <c r="D142">
        <v>32</v>
      </c>
      <c r="E142">
        <v>560</v>
      </c>
      <c r="F142">
        <v>0.25</v>
      </c>
      <c r="G142">
        <v>1475</v>
      </c>
      <c r="H142">
        <v>0.1</v>
      </c>
      <c r="I142" t="s">
        <v>21</v>
      </c>
      <c r="J142" t="s">
        <v>22</v>
      </c>
      <c r="K142">
        <v>40</v>
      </c>
      <c r="L142" t="s">
        <v>23</v>
      </c>
      <c r="M142">
        <f>VLOOKUP($C142,Barnhart_79.pdf!$L$4:$O$392,3)</f>
        <v>249</v>
      </c>
      <c r="N142">
        <f>VLOOKUP($C142,Barnhart_79.pdf!$L$4:$O$392,4)</f>
        <v>1922.67</v>
      </c>
      <c r="O142">
        <v>500</v>
      </c>
      <c r="P142">
        <v>663</v>
      </c>
      <c r="Q142" s="25">
        <f t="shared" si="7"/>
        <v>22.089323345553233</v>
      </c>
      <c r="R142" s="25">
        <f t="shared" si="7"/>
        <v>29.290442756203586</v>
      </c>
      <c r="S142" s="23">
        <f t="shared" si="8"/>
        <v>0.68933275119141291</v>
      </c>
      <c r="T142" s="23">
        <f t="shared" si="8"/>
        <v>0.91405522807981354</v>
      </c>
      <c r="U142" s="23"/>
      <c r="V142" s="23"/>
      <c r="W142" t="s">
        <v>25</v>
      </c>
    </row>
    <row r="143" spans="1:23" hidden="1" x14ac:dyDescent="0.25">
      <c r="A143">
        <v>5</v>
      </c>
      <c r="B143">
        <v>10</v>
      </c>
      <c r="C143">
        <f t="shared" si="6"/>
        <v>510</v>
      </c>
      <c r="D143">
        <v>31</v>
      </c>
      <c r="E143">
        <v>560</v>
      </c>
      <c r="F143">
        <v>0.25</v>
      </c>
      <c r="G143">
        <v>1475</v>
      </c>
      <c r="H143">
        <v>0.1</v>
      </c>
      <c r="I143" t="s">
        <v>21</v>
      </c>
      <c r="J143" t="s">
        <v>22</v>
      </c>
      <c r="K143">
        <v>40</v>
      </c>
      <c r="L143" t="s">
        <v>23</v>
      </c>
      <c r="M143">
        <f>VLOOKUP($C143,Barnhart_79.pdf!$L$4:$O$392,3)</f>
        <v>249</v>
      </c>
      <c r="N143">
        <f>VLOOKUP($C143,Barnhart_79.pdf!$L$4:$O$392,4)</f>
        <v>1922.67</v>
      </c>
      <c r="O143">
        <v>391</v>
      </c>
      <c r="P143">
        <v>455</v>
      </c>
      <c r="Q143" s="25">
        <f t="shared" si="7"/>
        <v>17.273850856222627</v>
      </c>
      <c r="R143" s="25">
        <f t="shared" si="7"/>
        <v>20.101284244453442</v>
      </c>
      <c r="S143" s="23">
        <f t="shared" si="8"/>
        <v>0.53905821143168486</v>
      </c>
      <c r="T143" s="23">
        <f t="shared" si="8"/>
        <v>0.62729280358418582</v>
      </c>
      <c r="U143" s="23"/>
      <c r="V143" s="23"/>
      <c r="W143" t="s">
        <v>25</v>
      </c>
    </row>
    <row r="144" spans="1:23" hidden="1" x14ac:dyDescent="0.25">
      <c r="A144">
        <v>5</v>
      </c>
      <c r="B144">
        <v>11</v>
      </c>
      <c r="C144">
        <f t="shared" si="6"/>
        <v>511</v>
      </c>
      <c r="D144">
        <v>32</v>
      </c>
      <c r="E144">
        <v>560</v>
      </c>
      <c r="F144">
        <v>0.25</v>
      </c>
      <c r="G144">
        <v>1475</v>
      </c>
      <c r="H144">
        <v>0.1</v>
      </c>
      <c r="I144" t="s">
        <v>21</v>
      </c>
      <c r="J144" t="s">
        <v>22</v>
      </c>
      <c r="K144">
        <v>40</v>
      </c>
      <c r="L144" t="s">
        <v>23</v>
      </c>
      <c r="M144">
        <f>VLOOKUP($C144,Barnhart_79.pdf!$L$4:$O$392,3)</f>
        <v>249</v>
      </c>
      <c r="N144">
        <f>VLOOKUP($C144,Barnhart_79.pdf!$L$4:$O$392,4)</f>
        <v>1922.67</v>
      </c>
      <c r="O144">
        <v>543</v>
      </c>
      <c r="P144">
        <v>670</v>
      </c>
      <c r="Q144" s="25">
        <f t="shared" si="7"/>
        <v>23.98900515327081</v>
      </c>
      <c r="R144" s="25">
        <f t="shared" si="7"/>
        <v>29.599693283041333</v>
      </c>
      <c r="S144" s="23">
        <f t="shared" si="8"/>
        <v>0.7486153677938745</v>
      </c>
      <c r="T144" s="23">
        <f t="shared" si="8"/>
        <v>0.92370588659649333</v>
      </c>
      <c r="U144" s="23"/>
      <c r="V144" s="23"/>
      <c r="W144" t="s">
        <v>25</v>
      </c>
    </row>
    <row r="145" spans="1:23" hidden="1" x14ac:dyDescent="0.25">
      <c r="A145">
        <v>5</v>
      </c>
      <c r="B145">
        <v>12</v>
      </c>
      <c r="C145">
        <f t="shared" si="6"/>
        <v>512</v>
      </c>
      <c r="D145">
        <v>31</v>
      </c>
      <c r="E145">
        <v>560</v>
      </c>
      <c r="F145">
        <v>0.25</v>
      </c>
      <c r="G145">
        <v>1475</v>
      </c>
      <c r="H145">
        <v>0.1</v>
      </c>
      <c r="I145" t="s">
        <v>21</v>
      </c>
      <c r="J145" t="s">
        <v>22</v>
      </c>
      <c r="K145">
        <v>40</v>
      </c>
      <c r="L145" t="s">
        <v>23</v>
      </c>
      <c r="M145">
        <f>VLOOKUP($C145,Barnhart_79.pdf!$L$4:$O$392,3)</f>
        <v>249</v>
      </c>
      <c r="N145">
        <f>VLOOKUP($C145,Barnhart_79.pdf!$L$4:$O$392,4)</f>
        <v>1922.67</v>
      </c>
      <c r="O145">
        <v>410</v>
      </c>
      <c r="P145">
        <v>480</v>
      </c>
      <c r="Q145" s="25">
        <f t="shared" si="7"/>
        <v>18.113245143353652</v>
      </c>
      <c r="R145" s="25">
        <f t="shared" si="7"/>
        <v>21.205750411731103</v>
      </c>
      <c r="S145" s="23">
        <f t="shared" si="8"/>
        <v>0.56525285597695862</v>
      </c>
      <c r="T145" s="23">
        <f t="shared" si="8"/>
        <v>0.6617594411437564</v>
      </c>
      <c r="U145" s="23"/>
      <c r="V145" s="23"/>
      <c r="W145" t="s">
        <v>25</v>
      </c>
    </row>
    <row r="146" spans="1:23" hidden="1" x14ac:dyDescent="0.25">
      <c r="A146">
        <v>5</v>
      </c>
      <c r="B146">
        <v>13</v>
      </c>
      <c r="C146">
        <f t="shared" si="6"/>
        <v>513</v>
      </c>
      <c r="D146">
        <v>33</v>
      </c>
      <c r="E146">
        <v>560</v>
      </c>
      <c r="F146">
        <v>0.25</v>
      </c>
      <c r="G146">
        <v>1475</v>
      </c>
      <c r="H146">
        <v>0.1</v>
      </c>
      <c r="I146" t="s">
        <v>21</v>
      </c>
      <c r="J146" t="s">
        <v>22</v>
      </c>
      <c r="K146">
        <v>40</v>
      </c>
      <c r="L146" t="s">
        <v>23</v>
      </c>
      <c r="M146">
        <f>VLOOKUP($C146,Barnhart_79.pdf!$L$4:$O$392,3)</f>
        <v>249</v>
      </c>
      <c r="N146">
        <f>VLOOKUP($C146,Barnhart_79.pdf!$L$4:$O$392,4)</f>
        <v>1922.67</v>
      </c>
      <c r="O146">
        <v>355</v>
      </c>
      <c r="P146">
        <v>530</v>
      </c>
      <c r="Q146" s="25">
        <f t="shared" si="7"/>
        <v>15.683419575342795</v>
      </c>
      <c r="R146" s="25">
        <f t="shared" si="7"/>
        <v>23.414682746286427</v>
      </c>
      <c r="S146" s="23">
        <f t="shared" si="8"/>
        <v>0.48942625334590317</v>
      </c>
      <c r="T146" s="23">
        <f t="shared" si="8"/>
        <v>0.73069271626289778</v>
      </c>
      <c r="U146" s="23"/>
      <c r="V146" s="23"/>
      <c r="W146" t="s">
        <v>25</v>
      </c>
    </row>
    <row r="147" spans="1:23" hidden="1" x14ac:dyDescent="0.25">
      <c r="A147">
        <v>5</v>
      </c>
      <c r="B147">
        <v>14</v>
      </c>
      <c r="C147">
        <f t="shared" si="6"/>
        <v>514</v>
      </c>
      <c r="D147">
        <v>34</v>
      </c>
      <c r="E147">
        <v>560</v>
      </c>
      <c r="F147">
        <v>0.25</v>
      </c>
      <c r="G147">
        <v>1475</v>
      </c>
      <c r="H147">
        <v>0.1</v>
      </c>
      <c r="I147" t="s">
        <v>21</v>
      </c>
      <c r="J147" t="s">
        <v>22</v>
      </c>
      <c r="K147">
        <v>40</v>
      </c>
      <c r="L147" t="s">
        <v>23</v>
      </c>
      <c r="M147">
        <f>VLOOKUP($C147,Barnhart_79.pdf!$L$4:$O$392,3)</f>
        <v>249</v>
      </c>
      <c r="N147">
        <f>VLOOKUP($C147,Barnhart_79.pdf!$L$4:$O$392,4)</f>
        <v>1922.67</v>
      </c>
      <c r="O147">
        <v>361</v>
      </c>
      <c r="P147">
        <v>428</v>
      </c>
      <c r="Q147" s="25">
        <f t="shared" si="7"/>
        <v>15.948491455489433</v>
      </c>
      <c r="R147" s="25">
        <f t="shared" si="7"/>
        <v>18.908460783793569</v>
      </c>
      <c r="S147" s="23">
        <f t="shared" si="8"/>
        <v>0.4976982463602001</v>
      </c>
      <c r="T147" s="23">
        <f t="shared" si="8"/>
        <v>0.59006883501984952</v>
      </c>
      <c r="U147" s="23"/>
      <c r="V147" s="23"/>
      <c r="W147" t="s">
        <v>25</v>
      </c>
    </row>
    <row r="148" spans="1:23" hidden="1" x14ac:dyDescent="0.25">
      <c r="A148">
        <v>5</v>
      </c>
      <c r="B148">
        <v>15</v>
      </c>
      <c r="C148">
        <f t="shared" si="6"/>
        <v>515</v>
      </c>
      <c r="D148">
        <v>33</v>
      </c>
      <c r="E148">
        <v>560</v>
      </c>
      <c r="F148">
        <v>0.25</v>
      </c>
      <c r="G148">
        <v>1475</v>
      </c>
      <c r="H148">
        <v>0.1</v>
      </c>
      <c r="I148" t="s">
        <v>21</v>
      </c>
      <c r="J148" t="s">
        <v>22</v>
      </c>
      <c r="K148">
        <v>40</v>
      </c>
      <c r="L148" t="s">
        <v>23</v>
      </c>
      <c r="M148">
        <f>VLOOKUP($C148,Barnhart_79.pdf!$L$4:$O$392,3)</f>
        <v>249</v>
      </c>
      <c r="N148">
        <f>VLOOKUP($C148,Barnhart_79.pdf!$L$4:$O$392,4)</f>
        <v>1922.67</v>
      </c>
      <c r="O148">
        <v>500</v>
      </c>
      <c r="P148">
        <v>701</v>
      </c>
      <c r="Q148" s="25">
        <f t="shared" si="7"/>
        <v>22.089323345553233</v>
      </c>
      <c r="R148" s="25">
        <f t="shared" si="7"/>
        <v>30.969231330465632</v>
      </c>
      <c r="S148" s="23">
        <f t="shared" si="8"/>
        <v>0.68933275119141291</v>
      </c>
      <c r="T148" s="23">
        <f t="shared" si="8"/>
        <v>0.96644451717036095</v>
      </c>
      <c r="U148" s="23"/>
      <c r="V148" s="23"/>
      <c r="W148" t="s">
        <v>25</v>
      </c>
    </row>
    <row r="149" spans="1:23" hidden="1" x14ac:dyDescent="0.25">
      <c r="A149">
        <v>5</v>
      </c>
      <c r="B149">
        <v>16</v>
      </c>
      <c r="C149">
        <f t="shared" si="6"/>
        <v>516</v>
      </c>
      <c r="D149">
        <v>34</v>
      </c>
      <c r="E149">
        <v>560</v>
      </c>
      <c r="F149">
        <v>0.25</v>
      </c>
      <c r="G149">
        <v>1475</v>
      </c>
      <c r="H149">
        <v>0.1</v>
      </c>
      <c r="I149" t="s">
        <v>21</v>
      </c>
      <c r="J149" t="s">
        <v>22</v>
      </c>
      <c r="K149">
        <v>40</v>
      </c>
      <c r="L149" t="s">
        <v>23</v>
      </c>
      <c r="M149">
        <f>VLOOKUP($C149,Barnhart_79.pdf!$L$4:$O$392,3)</f>
        <v>299</v>
      </c>
      <c r="N149">
        <f>VLOOKUP($C149,Barnhart_79.pdf!$L$4:$O$392,4)</f>
        <v>2314.1699999999996</v>
      </c>
      <c r="O149">
        <v>320</v>
      </c>
      <c r="P149">
        <v>360</v>
      </c>
      <c r="Q149" s="25">
        <f t="shared" si="7"/>
        <v>14.137166941154069</v>
      </c>
      <c r="R149" s="25">
        <f t="shared" si="7"/>
        <v>15.904312808798327</v>
      </c>
      <c r="S149" s="23">
        <f t="shared" si="8"/>
        <v>0.36653746979229884</v>
      </c>
      <c r="T149" s="23">
        <f t="shared" si="8"/>
        <v>0.41235465351633621</v>
      </c>
      <c r="U149" s="23"/>
      <c r="V149" s="23"/>
      <c r="W149" t="s">
        <v>25</v>
      </c>
    </row>
    <row r="150" spans="1:23" hidden="1" x14ac:dyDescent="0.25">
      <c r="A150">
        <v>5</v>
      </c>
      <c r="B150">
        <v>17</v>
      </c>
      <c r="C150">
        <f t="shared" si="6"/>
        <v>517</v>
      </c>
      <c r="D150">
        <v>37</v>
      </c>
      <c r="E150">
        <v>560</v>
      </c>
      <c r="F150">
        <v>0.25</v>
      </c>
      <c r="G150">
        <v>1475</v>
      </c>
      <c r="H150">
        <v>0.1</v>
      </c>
      <c r="I150" t="s">
        <v>21</v>
      </c>
      <c r="J150" t="s">
        <v>22</v>
      </c>
      <c r="K150">
        <v>40</v>
      </c>
      <c r="L150" t="s">
        <v>23</v>
      </c>
      <c r="M150">
        <f>VLOOKUP($C150,Barnhart_79.pdf!$L$4:$O$392,3)</f>
        <v>249</v>
      </c>
      <c r="N150">
        <f>VLOOKUP($C150,Barnhart_79.pdf!$L$4:$O$392,4)</f>
        <v>1922.67</v>
      </c>
      <c r="O150">
        <v>391</v>
      </c>
      <c r="P150">
        <v>480</v>
      </c>
      <c r="Q150" s="25">
        <f t="shared" si="7"/>
        <v>17.273850856222627</v>
      </c>
      <c r="R150" s="25">
        <f t="shared" si="7"/>
        <v>21.205750411731103</v>
      </c>
      <c r="S150" s="23">
        <f t="shared" si="8"/>
        <v>0.53905821143168486</v>
      </c>
      <c r="T150" s="23">
        <f t="shared" si="8"/>
        <v>0.6617594411437564</v>
      </c>
      <c r="U150" s="23"/>
      <c r="V150" s="23"/>
      <c r="W150" t="s">
        <v>25</v>
      </c>
    </row>
    <row r="151" spans="1:23" hidden="1" x14ac:dyDescent="0.25">
      <c r="A151">
        <v>5</v>
      </c>
      <c r="B151">
        <v>19</v>
      </c>
      <c r="C151">
        <f t="shared" si="6"/>
        <v>519</v>
      </c>
      <c r="D151">
        <v>37</v>
      </c>
      <c r="E151">
        <v>560</v>
      </c>
      <c r="F151">
        <v>0.25</v>
      </c>
      <c r="G151">
        <v>1475</v>
      </c>
      <c r="H151">
        <v>0.1</v>
      </c>
      <c r="I151" t="s">
        <v>21</v>
      </c>
      <c r="J151" t="s">
        <v>22</v>
      </c>
      <c r="K151">
        <v>40</v>
      </c>
      <c r="L151" t="s">
        <v>23</v>
      </c>
      <c r="M151">
        <f>VLOOKUP($C151,Barnhart_79.pdf!$L$4:$O$392,3)</f>
        <v>346</v>
      </c>
      <c r="N151">
        <f>VLOOKUP($C151,Barnhart_79.pdf!$L$4:$O$392,4)</f>
        <v>2685.1800000000003</v>
      </c>
      <c r="O151">
        <v>338</v>
      </c>
      <c r="P151">
        <v>500</v>
      </c>
      <c r="Q151" s="25">
        <f t="shared" si="7"/>
        <v>14.932382581593986</v>
      </c>
      <c r="R151" s="25">
        <f t="shared" si="7"/>
        <v>22.089323345553233</v>
      </c>
      <c r="S151" s="23">
        <f t="shared" si="8"/>
        <v>0.33366215855013037</v>
      </c>
      <c r="T151" s="23">
        <f t="shared" si="8"/>
        <v>0.49358307477829932</v>
      </c>
      <c r="U151" s="23"/>
      <c r="V151" s="23"/>
      <c r="W151" t="s">
        <v>25</v>
      </c>
    </row>
    <row r="152" spans="1:23" hidden="1" x14ac:dyDescent="0.25">
      <c r="A152">
        <v>5</v>
      </c>
      <c r="B152">
        <v>21</v>
      </c>
      <c r="C152">
        <f t="shared" si="6"/>
        <v>521</v>
      </c>
      <c r="D152">
        <v>38</v>
      </c>
      <c r="E152">
        <v>240</v>
      </c>
      <c r="F152">
        <v>0.5</v>
      </c>
      <c r="G152">
        <v>1000</v>
      </c>
      <c r="H152" t="s">
        <v>28</v>
      </c>
      <c r="I152" t="s">
        <v>29</v>
      </c>
      <c r="J152" t="s">
        <v>30</v>
      </c>
      <c r="K152">
        <v>20</v>
      </c>
      <c r="L152" t="s">
        <v>23</v>
      </c>
      <c r="M152">
        <f>VLOOKUP($C152,Barnhart_79.pdf!$L$4:$O$392,3)</f>
        <v>301</v>
      </c>
      <c r="N152">
        <f>VLOOKUP($C152,Barnhart_79.pdf!$L$4:$O$392,4)</f>
        <v>2329.83</v>
      </c>
      <c r="O152">
        <v>140</v>
      </c>
      <c r="P152">
        <v>248</v>
      </c>
      <c r="Q152" s="25">
        <f t="shared" si="7"/>
        <v>6.1850105367549055</v>
      </c>
      <c r="R152" s="25">
        <f t="shared" si="7"/>
        <v>10.956304379394403</v>
      </c>
      <c r="S152" s="23">
        <f t="shared" si="8"/>
        <v>0.15928227905267525</v>
      </c>
      <c r="T152" s="23">
        <f t="shared" si="8"/>
        <v>0.28215718003616758</v>
      </c>
      <c r="U152" s="23"/>
      <c r="V152" s="23"/>
      <c r="W152" t="s">
        <v>25</v>
      </c>
    </row>
    <row r="153" spans="1:23" hidden="1" x14ac:dyDescent="0.25">
      <c r="A153">
        <v>5</v>
      </c>
      <c r="B153">
        <v>23</v>
      </c>
      <c r="C153">
        <f t="shared" si="6"/>
        <v>523</v>
      </c>
      <c r="D153">
        <v>38</v>
      </c>
      <c r="E153">
        <v>240</v>
      </c>
      <c r="F153">
        <v>0.5</v>
      </c>
      <c r="G153">
        <v>1000</v>
      </c>
      <c r="H153" t="s">
        <v>28</v>
      </c>
      <c r="I153" t="s">
        <v>29</v>
      </c>
      <c r="J153" t="s">
        <v>30</v>
      </c>
      <c r="K153">
        <v>20</v>
      </c>
      <c r="L153" t="s">
        <v>23</v>
      </c>
      <c r="M153">
        <f>VLOOKUP($C153,Barnhart_79.pdf!$L$4:$O$392,3)</f>
        <v>342</v>
      </c>
      <c r="N153">
        <f>VLOOKUP($C153,Barnhart_79.pdf!$L$4:$O$392,4)</f>
        <v>2650.8599999999997</v>
      </c>
      <c r="O153">
        <v>134</v>
      </c>
      <c r="P153">
        <v>328</v>
      </c>
      <c r="Q153" s="25">
        <f t="shared" si="7"/>
        <v>5.9199386566082666</v>
      </c>
      <c r="R153" s="25">
        <f t="shared" si="7"/>
        <v>14.490596114682921</v>
      </c>
      <c r="S153" s="23">
        <f t="shared" si="8"/>
        <v>0.13399286246595296</v>
      </c>
      <c r="T153" s="23">
        <f t="shared" si="8"/>
        <v>0.32798252902113856</v>
      </c>
      <c r="U153" s="23"/>
      <c r="V153" s="23"/>
      <c r="W153" t="s">
        <v>25</v>
      </c>
    </row>
    <row r="154" spans="1:23" ht="24" customHeight="1" x14ac:dyDescent="0.25">
      <c r="A154">
        <v>5</v>
      </c>
      <c r="B154">
        <v>25</v>
      </c>
      <c r="C154">
        <f t="shared" si="6"/>
        <v>525</v>
      </c>
      <c r="D154">
        <v>39</v>
      </c>
      <c r="E154">
        <v>480</v>
      </c>
      <c r="F154">
        <v>0.5</v>
      </c>
      <c r="G154">
        <v>1080</v>
      </c>
      <c r="H154" t="s">
        <v>28</v>
      </c>
      <c r="I154" t="s">
        <v>31</v>
      </c>
      <c r="J154" t="s">
        <v>30</v>
      </c>
      <c r="K154">
        <v>80</v>
      </c>
      <c r="L154" t="s">
        <v>23</v>
      </c>
      <c r="M154">
        <f>VLOOKUP($C154,Barnhart_79.pdf!$L$4:$O$392,3)</f>
        <v>158</v>
      </c>
      <c r="N154">
        <f>VLOOKUP($C154,Barnhart_79.pdf!$L$4:$O$392,4)</f>
        <v>1210.1400000000001</v>
      </c>
      <c r="O154">
        <v>432</v>
      </c>
      <c r="P154">
        <v>695</v>
      </c>
      <c r="Q154" s="25">
        <f t="shared" si="7"/>
        <v>19.085175370557995</v>
      </c>
      <c r="R154" s="25">
        <f t="shared" si="7"/>
        <v>30.704159450318993</v>
      </c>
      <c r="S154" s="23">
        <f t="shared" si="8"/>
        <v>0.94626284746680522</v>
      </c>
      <c r="T154" s="23">
        <f t="shared" si="8"/>
        <v>1.5223441643273832</v>
      </c>
      <c r="U154" s="23"/>
      <c r="V154" s="23"/>
      <c r="W154" t="s">
        <v>27</v>
      </c>
    </row>
    <row r="155" spans="1:23" ht="24" customHeight="1" x14ac:dyDescent="0.25">
      <c r="A155">
        <v>5</v>
      </c>
      <c r="B155">
        <v>27</v>
      </c>
      <c r="C155">
        <f t="shared" si="6"/>
        <v>527</v>
      </c>
      <c r="D155">
        <v>40</v>
      </c>
      <c r="E155">
        <v>480</v>
      </c>
      <c r="F155">
        <v>0.25</v>
      </c>
      <c r="G155">
        <v>1300</v>
      </c>
      <c r="H155">
        <v>0.1</v>
      </c>
      <c r="I155" t="s">
        <v>21</v>
      </c>
      <c r="J155" t="s">
        <v>22</v>
      </c>
      <c r="K155">
        <v>40</v>
      </c>
      <c r="L155" t="s">
        <v>23</v>
      </c>
      <c r="M155">
        <f>VLOOKUP($C155,Barnhart_79.pdf!$L$4:$O$392,3)</f>
        <v>499</v>
      </c>
      <c r="N155">
        <f>VLOOKUP($C155,Barnhart_79.pdf!$L$4:$O$392,4)</f>
        <v>3885.17</v>
      </c>
      <c r="O155">
        <v>247</v>
      </c>
      <c r="Q155" s="25">
        <f t="shared" si="7"/>
        <v>10.912125732703297</v>
      </c>
      <c r="R155" s="25">
        <f t="shared" si="7"/>
        <v>0</v>
      </c>
      <c r="S155" s="23">
        <f t="shared" si="8"/>
        <v>0.16851966425206563</v>
      </c>
      <c r="T155" s="23">
        <f t="shared" si="8"/>
        <v>0</v>
      </c>
      <c r="U155" s="23"/>
      <c r="V155" s="23"/>
      <c r="W155" t="s">
        <v>27</v>
      </c>
    </row>
    <row r="156" spans="1:23" hidden="1" x14ac:dyDescent="0.25">
      <c r="A156">
        <v>5</v>
      </c>
      <c r="B156">
        <v>29</v>
      </c>
      <c r="C156">
        <f t="shared" si="6"/>
        <v>529</v>
      </c>
      <c r="D156">
        <v>40</v>
      </c>
      <c r="E156">
        <v>480</v>
      </c>
      <c r="F156">
        <v>0.25</v>
      </c>
      <c r="G156">
        <v>1300</v>
      </c>
      <c r="H156">
        <v>0.1</v>
      </c>
      <c r="I156" t="s">
        <v>21</v>
      </c>
      <c r="J156" t="s">
        <v>22</v>
      </c>
      <c r="K156">
        <v>40</v>
      </c>
      <c r="L156" t="s">
        <v>23</v>
      </c>
      <c r="M156">
        <f>VLOOKUP($C156,Barnhart_79.pdf!$L$4:$O$392,3)</f>
        <v>299</v>
      </c>
      <c r="N156">
        <f>VLOOKUP($C156,Barnhart_79.pdf!$L$4:$O$392,4)</f>
        <v>2319.17</v>
      </c>
      <c r="O156">
        <v>300</v>
      </c>
      <c r="P156">
        <v>370</v>
      </c>
      <c r="Q156" s="25">
        <f t="shared" si="7"/>
        <v>13.253594007331939</v>
      </c>
      <c r="R156" s="25">
        <f t="shared" si="7"/>
        <v>16.346099275709392</v>
      </c>
      <c r="S156" s="23">
        <f t="shared" si="8"/>
        <v>0.3428880334084678</v>
      </c>
      <c r="T156" s="23">
        <f t="shared" si="8"/>
        <v>0.42289524120377703</v>
      </c>
      <c r="U156" s="23"/>
      <c r="V156" s="23"/>
      <c r="W156" t="s">
        <v>25</v>
      </c>
    </row>
    <row r="157" spans="1:23" ht="24" customHeight="1" x14ac:dyDescent="0.25">
      <c r="A157">
        <v>5</v>
      </c>
      <c r="B157">
        <v>30</v>
      </c>
      <c r="C157">
        <f t="shared" si="6"/>
        <v>530</v>
      </c>
      <c r="D157">
        <v>41</v>
      </c>
      <c r="E157">
        <v>240</v>
      </c>
      <c r="F157">
        <v>0.25</v>
      </c>
      <c r="G157">
        <v>975</v>
      </c>
      <c r="H157">
        <v>3.3333333333333333E-2</v>
      </c>
      <c r="I157" t="s">
        <v>21</v>
      </c>
      <c r="J157" t="s">
        <v>22</v>
      </c>
      <c r="K157">
        <v>40</v>
      </c>
      <c r="L157" t="s">
        <v>32</v>
      </c>
      <c r="M157">
        <f>VLOOKUP($C157,Barnhart_79.pdf!$L$4:$O$392,3)</f>
        <v>179</v>
      </c>
      <c r="N157">
        <f>VLOOKUP($C157,Barnhart_79.pdf!$L$4:$O$392,4)</f>
        <v>1366.5700000000002</v>
      </c>
      <c r="Q157" s="25">
        <f t="shared" si="7"/>
        <v>0</v>
      </c>
      <c r="R157" s="25">
        <f t="shared" si="7"/>
        <v>0</v>
      </c>
      <c r="S157" s="23">
        <f t="shared" si="8"/>
        <v>0</v>
      </c>
      <c r="T157" s="23">
        <f t="shared" si="8"/>
        <v>0</v>
      </c>
      <c r="U157" s="23"/>
      <c r="V157" s="23"/>
      <c r="W157" t="s">
        <v>51</v>
      </c>
    </row>
    <row r="158" spans="1:23" hidden="1" x14ac:dyDescent="0.25">
      <c r="A158">
        <v>5</v>
      </c>
      <c r="B158">
        <v>31</v>
      </c>
      <c r="C158">
        <f t="shared" si="6"/>
        <v>531</v>
      </c>
      <c r="D158">
        <v>43</v>
      </c>
      <c r="E158">
        <v>480</v>
      </c>
      <c r="F158">
        <v>0.25</v>
      </c>
      <c r="G158">
        <v>1300</v>
      </c>
      <c r="H158">
        <v>0.1</v>
      </c>
      <c r="I158" t="s">
        <v>21</v>
      </c>
      <c r="J158" t="s">
        <v>22</v>
      </c>
      <c r="K158">
        <v>40</v>
      </c>
      <c r="L158" t="s">
        <v>32</v>
      </c>
      <c r="M158">
        <f>VLOOKUP($C158,Barnhart_79.pdf!$L$4:$O$392,3)</f>
        <v>253</v>
      </c>
      <c r="N158">
        <f>VLOOKUP($C158,Barnhart_79.pdf!$L$4:$O$392,4)</f>
        <v>1953.99</v>
      </c>
      <c r="O158">
        <v>432</v>
      </c>
      <c r="P158">
        <v>555</v>
      </c>
      <c r="Q158" s="25">
        <f t="shared" si="7"/>
        <v>19.085175370557995</v>
      </c>
      <c r="R158" s="25">
        <f t="shared" si="7"/>
        <v>24.519148913564088</v>
      </c>
      <c r="S158" s="23">
        <f t="shared" si="8"/>
        <v>0.58603704329780593</v>
      </c>
      <c r="T158" s="23">
        <f t="shared" si="8"/>
        <v>0.75289481257009772</v>
      </c>
      <c r="U158" s="23"/>
      <c r="V158" s="23"/>
      <c r="W158" t="s">
        <v>25</v>
      </c>
    </row>
    <row r="159" spans="1:23" ht="24" customHeight="1" x14ac:dyDescent="0.25">
      <c r="A159">
        <v>5</v>
      </c>
      <c r="B159">
        <v>32</v>
      </c>
      <c r="C159">
        <f t="shared" si="6"/>
        <v>532</v>
      </c>
      <c r="D159">
        <v>42</v>
      </c>
      <c r="E159">
        <v>480</v>
      </c>
      <c r="F159">
        <v>0.25</v>
      </c>
      <c r="G159">
        <v>1300</v>
      </c>
      <c r="H159">
        <v>0.1</v>
      </c>
      <c r="I159" t="s">
        <v>21</v>
      </c>
      <c r="J159" t="s">
        <v>22</v>
      </c>
      <c r="K159">
        <v>40</v>
      </c>
      <c r="L159" t="s">
        <v>32</v>
      </c>
      <c r="M159">
        <f>VLOOKUP($C159,Barnhart_79.pdf!$L$4:$O$392,3)</f>
        <v>249</v>
      </c>
      <c r="N159">
        <f>VLOOKUP($C159,Barnhart_79.pdf!$L$4:$O$392,4)</f>
        <v>1922.67</v>
      </c>
      <c r="Q159" s="25">
        <f t="shared" si="7"/>
        <v>0</v>
      </c>
      <c r="R159" s="25">
        <f t="shared" si="7"/>
        <v>0</v>
      </c>
      <c r="S159" s="23">
        <f t="shared" si="8"/>
        <v>0</v>
      </c>
      <c r="T159" s="23">
        <f t="shared" si="8"/>
        <v>0</v>
      </c>
      <c r="U159" s="23"/>
      <c r="V159" s="23"/>
      <c r="W159" t="s">
        <v>51</v>
      </c>
    </row>
    <row r="160" spans="1:23" hidden="1" x14ac:dyDescent="0.25">
      <c r="A160">
        <v>5</v>
      </c>
      <c r="B160">
        <v>33</v>
      </c>
      <c r="C160">
        <f t="shared" si="6"/>
        <v>533</v>
      </c>
      <c r="D160">
        <v>43</v>
      </c>
      <c r="E160">
        <v>480</v>
      </c>
      <c r="F160">
        <v>0.25</v>
      </c>
      <c r="G160">
        <v>1300</v>
      </c>
      <c r="H160">
        <v>0.1</v>
      </c>
      <c r="I160" t="s">
        <v>21</v>
      </c>
      <c r="J160" t="s">
        <v>22</v>
      </c>
      <c r="K160">
        <v>40</v>
      </c>
      <c r="L160" t="s">
        <v>32</v>
      </c>
      <c r="M160">
        <f>VLOOKUP($C160,Barnhart_79.pdf!$L$4:$O$392,3)</f>
        <v>249</v>
      </c>
      <c r="N160">
        <f>VLOOKUP($C160,Barnhart_79.pdf!$L$4:$O$392,4)</f>
        <v>1922.67</v>
      </c>
      <c r="O160">
        <v>280</v>
      </c>
      <c r="P160">
        <v>354</v>
      </c>
      <c r="Q160" s="25">
        <f t="shared" si="7"/>
        <v>12.370021073509811</v>
      </c>
      <c r="R160" s="25">
        <f t="shared" si="7"/>
        <v>15.639240928651688</v>
      </c>
      <c r="S160" s="23">
        <f t="shared" si="8"/>
        <v>0.38602634066719127</v>
      </c>
      <c r="T160" s="23">
        <f t="shared" si="8"/>
        <v>0.48804758784352031</v>
      </c>
      <c r="U160" s="23"/>
      <c r="V160" s="23"/>
      <c r="W160" t="s">
        <v>25</v>
      </c>
    </row>
    <row r="161" spans="1:23" hidden="1" x14ac:dyDescent="0.25">
      <c r="A161">
        <v>5</v>
      </c>
      <c r="B161">
        <v>34</v>
      </c>
      <c r="C161">
        <f t="shared" si="6"/>
        <v>534</v>
      </c>
      <c r="D161">
        <v>42</v>
      </c>
      <c r="E161">
        <v>480</v>
      </c>
      <c r="F161">
        <v>0.25</v>
      </c>
      <c r="G161">
        <v>1300</v>
      </c>
      <c r="H161">
        <v>0.1</v>
      </c>
      <c r="I161" t="s">
        <v>21</v>
      </c>
      <c r="J161" t="s">
        <v>22</v>
      </c>
      <c r="K161">
        <v>40</v>
      </c>
      <c r="L161" t="s">
        <v>32</v>
      </c>
      <c r="M161">
        <f>VLOOKUP($C161,Barnhart_79.pdf!$L$4:$O$392,3)</f>
        <v>249</v>
      </c>
      <c r="N161">
        <f>VLOOKUP($C161,Barnhart_79.pdf!$L$4:$O$392,4)</f>
        <v>1922.67</v>
      </c>
      <c r="O161">
        <v>340</v>
      </c>
      <c r="P161">
        <v>550</v>
      </c>
      <c r="Q161" s="25">
        <f t="shared" si="7"/>
        <v>15.020739874976199</v>
      </c>
      <c r="R161" s="25">
        <f t="shared" si="7"/>
        <v>24.298255680108557</v>
      </c>
      <c r="S161" s="23">
        <f t="shared" si="8"/>
        <v>0.46874627081016085</v>
      </c>
      <c r="T161" s="23">
        <f t="shared" si="8"/>
        <v>0.75826602631055418</v>
      </c>
      <c r="U161" s="23"/>
      <c r="V161" s="23"/>
      <c r="W161" t="s">
        <v>25</v>
      </c>
    </row>
    <row r="162" spans="1:23" hidden="1" x14ac:dyDescent="0.25">
      <c r="A162">
        <v>5</v>
      </c>
      <c r="B162">
        <v>35</v>
      </c>
      <c r="C162">
        <f t="shared" si="6"/>
        <v>535</v>
      </c>
      <c r="D162">
        <v>44</v>
      </c>
      <c r="E162">
        <v>480</v>
      </c>
      <c r="F162">
        <v>0.25</v>
      </c>
      <c r="G162">
        <v>1300</v>
      </c>
      <c r="H162">
        <v>0.1</v>
      </c>
      <c r="I162" t="s">
        <v>21</v>
      </c>
      <c r="J162" t="s">
        <v>22</v>
      </c>
      <c r="K162">
        <v>40</v>
      </c>
      <c r="L162" t="s">
        <v>32</v>
      </c>
      <c r="M162">
        <f>VLOOKUP($C162,Barnhart_79.pdf!$L$4:$O$392,3)</f>
        <v>249</v>
      </c>
      <c r="N162">
        <f>VLOOKUP($C162,Barnhart_79.pdf!$L$4:$O$392,4)</f>
        <v>1922.67</v>
      </c>
      <c r="O162">
        <v>470</v>
      </c>
      <c r="P162">
        <v>590</v>
      </c>
      <c r="Q162" s="25">
        <f t="shared" si="7"/>
        <v>20.763963944820038</v>
      </c>
      <c r="R162" s="25">
        <f t="shared" si="7"/>
        <v>26.065401547752813</v>
      </c>
      <c r="S162" s="23">
        <f t="shared" si="8"/>
        <v>0.64797278611992815</v>
      </c>
      <c r="T162" s="23">
        <f t="shared" si="8"/>
        <v>0.8134126464058673</v>
      </c>
      <c r="U162" s="23"/>
      <c r="V162" s="23"/>
      <c r="W162" t="s">
        <v>25</v>
      </c>
    </row>
    <row r="163" spans="1:23" hidden="1" x14ac:dyDescent="0.25">
      <c r="A163">
        <v>5</v>
      </c>
      <c r="B163">
        <v>36</v>
      </c>
      <c r="C163">
        <f t="shared" si="6"/>
        <v>536</v>
      </c>
      <c r="D163">
        <v>45</v>
      </c>
      <c r="E163">
        <v>480</v>
      </c>
      <c r="F163">
        <v>0.25</v>
      </c>
      <c r="G163">
        <v>1300</v>
      </c>
      <c r="H163">
        <v>0.1</v>
      </c>
      <c r="I163" t="s">
        <v>21</v>
      </c>
      <c r="J163" t="s">
        <v>22</v>
      </c>
      <c r="K163">
        <v>40</v>
      </c>
      <c r="L163" t="s">
        <v>32</v>
      </c>
      <c r="M163">
        <f>VLOOKUP($C163,Barnhart_79.pdf!$L$4:$O$392,3)</f>
        <v>249</v>
      </c>
      <c r="N163">
        <f>VLOOKUP($C163,Barnhart_79.pdf!$L$4:$O$392,4)</f>
        <v>1922.67</v>
      </c>
      <c r="O163">
        <v>400</v>
      </c>
      <c r="P163">
        <v>410</v>
      </c>
      <c r="Q163" s="25">
        <f t="shared" si="7"/>
        <v>17.671458676442587</v>
      </c>
      <c r="R163" s="25">
        <f t="shared" si="7"/>
        <v>18.113245143353652</v>
      </c>
      <c r="S163" s="23">
        <f t="shared" si="8"/>
        <v>0.55146620095313037</v>
      </c>
      <c r="T163" s="23">
        <f t="shared" si="8"/>
        <v>0.56525285597695862</v>
      </c>
      <c r="U163" s="23"/>
      <c r="V163" s="23"/>
      <c r="W163" t="s">
        <v>25</v>
      </c>
    </row>
    <row r="164" spans="1:23" hidden="1" x14ac:dyDescent="0.25">
      <c r="A164">
        <v>5</v>
      </c>
      <c r="B164">
        <v>37</v>
      </c>
      <c r="C164">
        <f t="shared" si="6"/>
        <v>537</v>
      </c>
      <c r="D164">
        <v>44</v>
      </c>
      <c r="E164">
        <v>480</v>
      </c>
      <c r="F164">
        <v>0.25</v>
      </c>
      <c r="G164">
        <v>1300</v>
      </c>
      <c r="H164">
        <v>0.1</v>
      </c>
      <c r="I164" t="s">
        <v>21</v>
      </c>
      <c r="J164" t="s">
        <v>22</v>
      </c>
      <c r="K164">
        <v>40</v>
      </c>
      <c r="L164" t="s">
        <v>32</v>
      </c>
      <c r="M164">
        <f>VLOOKUP($C164,Barnhart_79.pdf!$L$4:$O$392,3)</f>
        <v>249</v>
      </c>
      <c r="N164">
        <f>VLOOKUP($C164,Barnhart_79.pdf!$L$4:$O$392,4)</f>
        <v>1922.67</v>
      </c>
      <c r="O164">
        <v>580</v>
      </c>
      <c r="P164">
        <v>640</v>
      </c>
      <c r="Q164" s="25">
        <f t="shared" si="7"/>
        <v>25.623615080841748</v>
      </c>
      <c r="R164" s="25">
        <f t="shared" si="7"/>
        <v>28.274333882308138</v>
      </c>
      <c r="S164" s="23">
        <f t="shared" si="8"/>
        <v>0.79962599138203894</v>
      </c>
      <c r="T164" s="23">
        <f t="shared" si="8"/>
        <v>0.88234592152500857</v>
      </c>
      <c r="U164" s="23"/>
      <c r="V164" s="23"/>
      <c r="W164" t="s">
        <v>25</v>
      </c>
    </row>
    <row r="165" spans="1:23" ht="24" customHeight="1" x14ac:dyDescent="0.25">
      <c r="A165">
        <v>5</v>
      </c>
      <c r="B165">
        <v>38</v>
      </c>
      <c r="C165">
        <f t="shared" si="6"/>
        <v>538</v>
      </c>
      <c r="D165">
        <v>45</v>
      </c>
      <c r="E165">
        <v>480</v>
      </c>
      <c r="F165">
        <v>0.25</v>
      </c>
      <c r="G165">
        <v>1300</v>
      </c>
      <c r="H165">
        <v>0.1</v>
      </c>
      <c r="I165" t="s">
        <v>21</v>
      </c>
      <c r="J165" t="s">
        <v>22</v>
      </c>
      <c r="K165">
        <v>40</v>
      </c>
      <c r="L165" t="s">
        <v>32</v>
      </c>
      <c r="M165">
        <f>VLOOKUP($C165,Barnhart_79.pdf!$L$4:$O$392,3)</f>
        <v>249</v>
      </c>
      <c r="N165">
        <f>VLOOKUP($C165,Barnhart_79.pdf!$L$4:$O$392,4)</f>
        <v>1922.67</v>
      </c>
      <c r="Q165" s="25">
        <f t="shared" si="7"/>
        <v>0</v>
      </c>
      <c r="R165" s="25">
        <f t="shared" si="7"/>
        <v>0</v>
      </c>
      <c r="S165" s="23">
        <f t="shared" si="8"/>
        <v>0</v>
      </c>
      <c r="T165" s="23">
        <f t="shared" si="8"/>
        <v>0</v>
      </c>
      <c r="U165" s="23"/>
      <c r="V165" s="23"/>
      <c r="W165" t="s">
        <v>51</v>
      </c>
    </row>
    <row r="166" spans="1:23" ht="24" customHeight="1" x14ac:dyDescent="0.25">
      <c r="A166">
        <v>5</v>
      </c>
      <c r="B166">
        <v>39</v>
      </c>
      <c r="C166">
        <f t="shared" si="6"/>
        <v>539</v>
      </c>
      <c r="D166">
        <v>46</v>
      </c>
      <c r="E166">
        <v>480</v>
      </c>
      <c r="F166">
        <v>0.25</v>
      </c>
      <c r="G166">
        <v>1300</v>
      </c>
      <c r="H166">
        <v>0.1</v>
      </c>
      <c r="I166" t="s">
        <v>21</v>
      </c>
      <c r="J166" t="s">
        <v>22</v>
      </c>
      <c r="K166">
        <v>40</v>
      </c>
      <c r="L166" t="s">
        <v>32</v>
      </c>
      <c r="M166">
        <f>VLOOKUP($C166,Barnhart_79.pdf!$L$4:$O$392,3)</f>
        <v>249</v>
      </c>
      <c r="N166">
        <f>VLOOKUP($C166,Barnhart_79.pdf!$L$4:$O$392,4)</f>
        <v>1922.67</v>
      </c>
      <c r="Q166" s="25">
        <f t="shared" si="7"/>
        <v>0</v>
      </c>
      <c r="R166" s="25">
        <f t="shared" si="7"/>
        <v>0</v>
      </c>
      <c r="S166" s="23">
        <f t="shared" si="8"/>
        <v>0</v>
      </c>
      <c r="T166" s="23">
        <f t="shared" si="8"/>
        <v>0</v>
      </c>
      <c r="U166" s="23"/>
      <c r="V166" s="23"/>
      <c r="W166" t="s">
        <v>51</v>
      </c>
    </row>
    <row r="167" spans="1:23" ht="24" customHeight="1" x14ac:dyDescent="0.25">
      <c r="A167">
        <v>5</v>
      </c>
      <c r="B167">
        <v>40</v>
      </c>
      <c r="C167">
        <f t="shared" si="6"/>
        <v>540</v>
      </c>
      <c r="D167">
        <v>47</v>
      </c>
      <c r="E167">
        <v>480</v>
      </c>
      <c r="F167">
        <v>0.25</v>
      </c>
      <c r="G167">
        <v>1300</v>
      </c>
      <c r="H167">
        <v>0.1</v>
      </c>
      <c r="I167" t="s">
        <v>21</v>
      </c>
      <c r="J167" t="s">
        <v>22</v>
      </c>
      <c r="K167">
        <v>40</v>
      </c>
      <c r="L167" t="s">
        <v>32</v>
      </c>
      <c r="M167">
        <f>VLOOKUP($C167,Barnhart_79.pdf!$L$4:$O$392,3)</f>
        <v>249</v>
      </c>
      <c r="N167">
        <f>VLOOKUP($C167,Barnhart_79.pdf!$L$4:$O$392,4)</f>
        <v>1922.67</v>
      </c>
      <c r="Q167" s="25">
        <f t="shared" si="7"/>
        <v>0</v>
      </c>
      <c r="R167" s="25">
        <f t="shared" si="7"/>
        <v>0</v>
      </c>
      <c r="S167" s="23">
        <f t="shared" si="8"/>
        <v>0</v>
      </c>
      <c r="T167" s="23">
        <f t="shared" si="8"/>
        <v>0</v>
      </c>
      <c r="U167" s="23"/>
      <c r="V167" s="23"/>
      <c r="W167" t="s">
        <v>51</v>
      </c>
    </row>
    <row r="168" spans="1:23" ht="24" customHeight="1" x14ac:dyDescent="0.25">
      <c r="A168">
        <v>5</v>
      </c>
      <c r="B168">
        <v>41</v>
      </c>
      <c r="C168">
        <f t="shared" si="6"/>
        <v>541</v>
      </c>
      <c r="D168">
        <v>46</v>
      </c>
      <c r="E168">
        <v>480</v>
      </c>
      <c r="F168">
        <v>0.25</v>
      </c>
      <c r="G168">
        <v>1300</v>
      </c>
      <c r="H168">
        <v>0.1</v>
      </c>
      <c r="I168" t="s">
        <v>21</v>
      </c>
      <c r="J168" t="s">
        <v>22</v>
      </c>
      <c r="K168">
        <v>40</v>
      </c>
      <c r="L168" t="s">
        <v>32</v>
      </c>
      <c r="M168">
        <f>VLOOKUP($C168,Barnhart_79.pdf!$L$4:$O$392,3)</f>
        <v>249</v>
      </c>
      <c r="N168">
        <f>VLOOKUP($C168,Barnhart_79.pdf!$L$4:$O$392,4)</f>
        <v>1922.67</v>
      </c>
      <c r="Q168" s="25">
        <f t="shared" si="7"/>
        <v>0</v>
      </c>
      <c r="R168" s="25">
        <f t="shared" si="7"/>
        <v>0</v>
      </c>
      <c r="S168" s="23">
        <f t="shared" si="8"/>
        <v>0</v>
      </c>
      <c r="T168" s="23">
        <f t="shared" si="8"/>
        <v>0</v>
      </c>
      <c r="U168" s="23"/>
      <c r="V168" s="23"/>
      <c r="W168" t="s">
        <v>51</v>
      </c>
    </row>
    <row r="169" spans="1:23" ht="24" customHeight="1" x14ac:dyDescent="0.25">
      <c r="A169">
        <v>5</v>
      </c>
      <c r="B169">
        <v>42</v>
      </c>
      <c r="C169">
        <f t="shared" si="6"/>
        <v>542</v>
      </c>
      <c r="D169">
        <v>47</v>
      </c>
      <c r="E169">
        <v>480</v>
      </c>
      <c r="F169">
        <v>0.25</v>
      </c>
      <c r="G169">
        <v>1300</v>
      </c>
      <c r="H169">
        <v>0.1</v>
      </c>
      <c r="I169" t="s">
        <v>21</v>
      </c>
      <c r="J169" t="s">
        <v>22</v>
      </c>
      <c r="K169">
        <v>40</v>
      </c>
      <c r="L169" t="s">
        <v>32</v>
      </c>
      <c r="M169">
        <f>VLOOKUP($C169,Barnhart_79.pdf!$L$4:$O$392,3)</f>
        <v>249</v>
      </c>
      <c r="N169">
        <f>VLOOKUP($C169,Barnhart_79.pdf!$L$4:$O$392,4)</f>
        <v>1922.67</v>
      </c>
      <c r="Q169" s="25">
        <f t="shared" si="7"/>
        <v>0</v>
      </c>
      <c r="R169" s="25">
        <f t="shared" si="7"/>
        <v>0</v>
      </c>
      <c r="S169" s="23">
        <f t="shared" si="8"/>
        <v>0</v>
      </c>
      <c r="T169" s="23">
        <f t="shared" si="8"/>
        <v>0</v>
      </c>
      <c r="U169" s="23"/>
      <c r="V169" s="23"/>
      <c r="W169" t="s">
        <v>51</v>
      </c>
    </row>
    <row r="170" spans="1:23" ht="24" customHeight="1" x14ac:dyDescent="0.25">
      <c r="A170">
        <v>5</v>
      </c>
      <c r="B170">
        <v>43</v>
      </c>
      <c r="C170">
        <f t="shared" si="6"/>
        <v>543</v>
      </c>
      <c r="D170">
        <v>50</v>
      </c>
      <c r="E170">
        <v>240</v>
      </c>
      <c r="F170">
        <v>0.25</v>
      </c>
      <c r="G170">
        <v>600</v>
      </c>
      <c r="H170">
        <v>0.16666666666666666</v>
      </c>
      <c r="I170" t="s">
        <v>33</v>
      </c>
      <c r="J170" t="s">
        <v>22</v>
      </c>
      <c r="K170">
        <v>10</v>
      </c>
      <c r="L170" t="s">
        <v>32</v>
      </c>
      <c r="M170">
        <f>VLOOKUP($C170,Barnhart_79.pdf!$L$4:$O$392,3)</f>
        <v>171</v>
      </c>
      <c r="N170">
        <f>VLOOKUP($C170,Barnhart_79.pdf!$L$4:$O$392,4)</f>
        <v>1311.93</v>
      </c>
      <c r="Q170" s="25">
        <f t="shared" si="7"/>
        <v>0</v>
      </c>
      <c r="R170" s="25">
        <f t="shared" si="7"/>
        <v>0</v>
      </c>
      <c r="S170" s="23">
        <f t="shared" si="8"/>
        <v>0</v>
      </c>
      <c r="T170" s="23">
        <f t="shared" si="8"/>
        <v>0</v>
      </c>
      <c r="U170" s="23"/>
      <c r="V170" s="23"/>
      <c r="W170" t="s">
        <v>51</v>
      </c>
    </row>
    <row r="171" spans="1:23" ht="24" customHeight="1" x14ac:dyDescent="0.25">
      <c r="A171">
        <v>5</v>
      </c>
      <c r="B171">
        <v>44</v>
      </c>
      <c r="C171">
        <f t="shared" si="6"/>
        <v>544</v>
      </c>
      <c r="D171">
        <v>49</v>
      </c>
      <c r="E171">
        <v>960</v>
      </c>
      <c r="F171">
        <v>0.5</v>
      </c>
      <c r="G171">
        <v>1100</v>
      </c>
      <c r="H171">
        <v>0.16666666666666666</v>
      </c>
      <c r="I171" t="s">
        <v>33</v>
      </c>
      <c r="J171" t="s">
        <v>22</v>
      </c>
      <c r="K171">
        <v>160</v>
      </c>
      <c r="L171" t="s">
        <v>32</v>
      </c>
      <c r="M171">
        <f>VLOOKUP($C171,Barnhart_79.pdf!$L$4:$O$392,3)</f>
        <v>307</v>
      </c>
      <c r="N171">
        <f>VLOOKUP($C171,Barnhart_79.pdf!$L$4:$O$392,4)</f>
        <v>2376.81</v>
      </c>
      <c r="Q171" s="25">
        <f t="shared" si="7"/>
        <v>0</v>
      </c>
      <c r="R171" s="25">
        <f t="shared" si="7"/>
        <v>0</v>
      </c>
      <c r="S171" s="23">
        <f t="shared" si="8"/>
        <v>0</v>
      </c>
      <c r="T171" s="23">
        <f t="shared" si="8"/>
        <v>0</v>
      </c>
      <c r="U171" s="23"/>
      <c r="V171" s="23"/>
      <c r="W171" t="s">
        <v>51</v>
      </c>
    </row>
    <row r="172" spans="1:23" ht="24" customHeight="1" x14ac:dyDescent="0.25">
      <c r="A172">
        <v>5</v>
      </c>
      <c r="B172">
        <v>45</v>
      </c>
      <c r="C172">
        <f t="shared" si="6"/>
        <v>545</v>
      </c>
      <c r="D172">
        <v>50</v>
      </c>
      <c r="E172">
        <v>240</v>
      </c>
      <c r="F172">
        <v>0.25</v>
      </c>
      <c r="G172">
        <v>600</v>
      </c>
      <c r="H172">
        <v>0.16666666666666666</v>
      </c>
      <c r="I172" t="s">
        <v>33</v>
      </c>
      <c r="J172" t="s">
        <v>22</v>
      </c>
      <c r="K172">
        <v>10</v>
      </c>
      <c r="L172" t="s">
        <v>32</v>
      </c>
      <c r="M172">
        <f>VLOOKUP($C172,Barnhart_79.pdf!$L$4:$O$392,3)</f>
        <v>170</v>
      </c>
      <c r="N172">
        <f>VLOOKUP($C172,Barnhart_79.pdf!$L$4:$O$392,4)</f>
        <v>1304.1000000000001</v>
      </c>
      <c r="Q172" s="25">
        <f t="shared" si="7"/>
        <v>0</v>
      </c>
      <c r="R172" s="25">
        <f t="shared" si="7"/>
        <v>0</v>
      </c>
      <c r="S172" s="23">
        <f t="shared" si="8"/>
        <v>0</v>
      </c>
      <c r="T172" s="23">
        <f t="shared" si="8"/>
        <v>0</v>
      </c>
      <c r="U172" s="23"/>
      <c r="V172" s="23"/>
      <c r="W172" t="s">
        <v>51</v>
      </c>
    </row>
    <row r="173" spans="1:23" ht="24" customHeight="1" x14ac:dyDescent="0.25">
      <c r="A173">
        <v>5</v>
      </c>
      <c r="B173">
        <v>46</v>
      </c>
      <c r="C173">
        <f t="shared" si="6"/>
        <v>546</v>
      </c>
      <c r="D173">
        <v>50</v>
      </c>
      <c r="E173">
        <v>240</v>
      </c>
      <c r="F173">
        <v>0.25</v>
      </c>
      <c r="G173">
        <v>600</v>
      </c>
      <c r="H173">
        <v>0.16666666666666666</v>
      </c>
      <c r="I173" t="s">
        <v>33</v>
      </c>
      <c r="J173" t="s">
        <v>22</v>
      </c>
      <c r="K173">
        <v>10</v>
      </c>
      <c r="L173" t="s">
        <v>32</v>
      </c>
      <c r="M173">
        <f>VLOOKUP($C173,Barnhart_79.pdf!$L$4:$O$392,3)</f>
        <v>328</v>
      </c>
      <c r="N173">
        <f>VLOOKUP($C173,Barnhart_79.pdf!$L$4:$O$392,4)</f>
        <v>2523.2400000000002</v>
      </c>
      <c r="Q173" s="25">
        <f t="shared" si="7"/>
        <v>0</v>
      </c>
      <c r="R173" s="25">
        <f t="shared" si="7"/>
        <v>0</v>
      </c>
      <c r="S173" s="23">
        <f t="shared" si="8"/>
        <v>0</v>
      </c>
      <c r="T173" s="23">
        <f t="shared" si="8"/>
        <v>0</v>
      </c>
      <c r="U173" s="23"/>
      <c r="V173" s="23"/>
      <c r="W173" t="s">
        <v>51</v>
      </c>
    </row>
    <row r="174" spans="1:23" ht="24" customHeight="1" x14ac:dyDescent="0.25">
      <c r="A174">
        <v>5</v>
      </c>
      <c r="B174">
        <v>47</v>
      </c>
      <c r="C174">
        <f t="shared" si="6"/>
        <v>547</v>
      </c>
      <c r="D174">
        <v>50</v>
      </c>
      <c r="E174">
        <v>240</v>
      </c>
      <c r="F174">
        <v>0.25</v>
      </c>
      <c r="G174">
        <v>600</v>
      </c>
      <c r="H174">
        <v>0.16666666666666666</v>
      </c>
      <c r="I174" t="s">
        <v>33</v>
      </c>
      <c r="J174" t="s">
        <v>22</v>
      </c>
      <c r="K174">
        <v>10</v>
      </c>
      <c r="L174" t="s">
        <v>32</v>
      </c>
      <c r="M174">
        <f>VLOOKUP($C174,Barnhart_79.pdf!$L$4:$O$392,3)</f>
        <v>170</v>
      </c>
      <c r="N174">
        <f>VLOOKUP($C174,Barnhart_79.pdf!$L$4:$O$392,4)</f>
        <v>1304.1000000000001</v>
      </c>
      <c r="Q174" s="25">
        <f t="shared" si="7"/>
        <v>0</v>
      </c>
      <c r="R174" s="25">
        <f t="shared" si="7"/>
        <v>0</v>
      </c>
      <c r="S174" s="23">
        <f t="shared" si="8"/>
        <v>0</v>
      </c>
      <c r="T174" s="23">
        <f t="shared" si="8"/>
        <v>0</v>
      </c>
      <c r="U174" s="23"/>
      <c r="V174" s="23"/>
      <c r="W174" t="s">
        <v>51</v>
      </c>
    </row>
    <row r="175" spans="1:23" hidden="1" x14ac:dyDescent="0.25">
      <c r="A175">
        <v>6</v>
      </c>
      <c r="B175">
        <v>2</v>
      </c>
      <c r="C175">
        <f t="shared" si="6"/>
        <v>602</v>
      </c>
      <c r="D175">
        <v>26</v>
      </c>
      <c r="E175">
        <v>240</v>
      </c>
      <c r="F175">
        <v>0.25</v>
      </c>
      <c r="G175">
        <v>975</v>
      </c>
      <c r="H175">
        <v>3.3333333333333333E-2</v>
      </c>
      <c r="I175" t="s">
        <v>21</v>
      </c>
      <c r="J175" t="s">
        <v>22</v>
      </c>
      <c r="K175">
        <v>40</v>
      </c>
      <c r="L175" t="s">
        <v>23</v>
      </c>
      <c r="M175">
        <f>VLOOKUP($C175,Barnhart_79.pdf!$L$4:$O$392,3)</f>
        <v>176</v>
      </c>
      <c r="N175">
        <f>VLOOKUP($C175,Barnhart_79.pdf!$L$4:$O$392,4)</f>
        <v>1351.0800000000002</v>
      </c>
      <c r="O175">
        <v>677</v>
      </c>
      <c r="P175">
        <v>773</v>
      </c>
      <c r="Q175" s="25">
        <f t="shared" si="7"/>
        <v>29.908943809879077</v>
      </c>
      <c r="R175" s="25">
        <f t="shared" si="7"/>
        <v>34.1500938922253</v>
      </c>
      <c r="S175" s="23">
        <f t="shared" si="8"/>
        <v>1.3282238125001808</v>
      </c>
      <c r="T175" s="23">
        <f t="shared" si="8"/>
        <v>1.5165686958089215</v>
      </c>
      <c r="U175" s="23"/>
      <c r="V175" s="23"/>
      <c r="W175" t="s">
        <v>25</v>
      </c>
    </row>
    <row r="176" spans="1:23" hidden="1" x14ac:dyDescent="0.25">
      <c r="A176">
        <v>6</v>
      </c>
      <c r="B176">
        <v>3</v>
      </c>
      <c r="C176">
        <f t="shared" si="6"/>
        <v>603</v>
      </c>
      <c r="D176">
        <v>28</v>
      </c>
      <c r="E176">
        <v>150</v>
      </c>
      <c r="F176">
        <v>0.25</v>
      </c>
      <c r="G176">
        <v>1550</v>
      </c>
      <c r="H176">
        <v>1.4285714285714285E-2</v>
      </c>
      <c r="I176" t="s">
        <v>35</v>
      </c>
      <c r="J176" t="s">
        <v>22</v>
      </c>
      <c r="K176">
        <v>37.5</v>
      </c>
      <c r="L176" t="s">
        <v>23</v>
      </c>
      <c r="M176">
        <f>VLOOKUP($C176,Barnhart_79.pdf!$L$4:$O$392,3)</f>
        <v>238</v>
      </c>
      <c r="N176">
        <f>VLOOKUP($C176,Barnhart_79.pdf!$L$4:$O$392,4)</f>
        <v>1863.5400000000002</v>
      </c>
      <c r="O176">
        <v>830</v>
      </c>
      <c r="P176">
        <v>944</v>
      </c>
      <c r="Q176" s="25">
        <f t="shared" si="7"/>
        <v>36.668276753618365</v>
      </c>
      <c r="R176" s="25">
        <f t="shared" si="7"/>
        <v>41.704642476404501</v>
      </c>
      <c r="S176" s="23">
        <f t="shared" si="8"/>
        <v>1.1806006875178969</v>
      </c>
      <c r="T176" s="23">
        <f t="shared" si="8"/>
        <v>1.3427554807432467</v>
      </c>
      <c r="U176" s="23"/>
      <c r="V176" s="23"/>
      <c r="W176" t="s">
        <v>25</v>
      </c>
    </row>
    <row r="177" spans="1:23" hidden="1" x14ac:dyDescent="0.25">
      <c r="A177">
        <v>6</v>
      </c>
      <c r="B177">
        <v>4</v>
      </c>
      <c r="C177">
        <f t="shared" si="6"/>
        <v>604</v>
      </c>
      <c r="D177">
        <v>27</v>
      </c>
      <c r="E177">
        <v>240</v>
      </c>
      <c r="F177">
        <v>0.25</v>
      </c>
      <c r="G177">
        <v>975</v>
      </c>
      <c r="H177">
        <v>3.3333333333333333E-2</v>
      </c>
      <c r="I177" t="s">
        <v>21</v>
      </c>
      <c r="J177" t="s">
        <v>22</v>
      </c>
      <c r="K177">
        <v>30</v>
      </c>
      <c r="L177" t="s">
        <v>23</v>
      </c>
      <c r="M177">
        <f>VLOOKUP($C177,Barnhart_79.pdf!$L$4:$O$392,3)</f>
        <v>175</v>
      </c>
      <c r="N177">
        <f>VLOOKUP($C177,Barnhart_79.pdf!$L$4:$O$392,4)</f>
        <v>1343.2500000000002</v>
      </c>
      <c r="O177">
        <v>525</v>
      </c>
      <c r="P177">
        <v>570</v>
      </c>
      <c r="Q177" s="25">
        <f t="shared" si="7"/>
        <v>23.193789512830893</v>
      </c>
      <c r="R177" s="25">
        <f t="shared" si="7"/>
        <v>25.181828613930687</v>
      </c>
      <c r="S177" s="23">
        <f t="shared" si="8"/>
        <v>1.0360151652855785</v>
      </c>
      <c r="T177" s="23">
        <f t="shared" si="8"/>
        <v>1.1248164651671997</v>
      </c>
      <c r="U177" s="23"/>
      <c r="V177" s="23"/>
      <c r="W177" t="s">
        <v>25</v>
      </c>
    </row>
    <row r="178" spans="1:23" hidden="1" x14ac:dyDescent="0.25">
      <c r="A178">
        <v>6</v>
      </c>
      <c r="B178">
        <v>5</v>
      </c>
      <c r="C178">
        <f t="shared" si="6"/>
        <v>605</v>
      </c>
      <c r="D178">
        <v>29</v>
      </c>
      <c r="E178">
        <v>560</v>
      </c>
      <c r="F178">
        <v>0.25</v>
      </c>
      <c r="G178">
        <v>1475</v>
      </c>
      <c r="H178">
        <v>0.1</v>
      </c>
      <c r="I178" t="s">
        <v>21</v>
      </c>
      <c r="J178" t="s">
        <v>22</v>
      </c>
      <c r="K178">
        <v>40</v>
      </c>
      <c r="L178" t="s">
        <v>23</v>
      </c>
      <c r="M178">
        <f>VLOOKUP($C178,Barnhart_79.pdf!$L$4:$O$392,3)</f>
        <v>249</v>
      </c>
      <c r="N178">
        <f>VLOOKUP($C178,Barnhart_79.pdf!$L$4:$O$392,4)</f>
        <v>1922.67</v>
      </c>
      <c r="O178">
        <v>580</v>
      </c>
      <c r="P178">
        <v>591</v>
      </c>
      <c r="Q178" s="25">
        <f t="shared" si="7"/>
        <v>25.623615080841748</v>
      </c>
      <c r="R178" s="25">
        <f t="shared" si="7"/>
        <v>26.109580194443922</v>
      </c>
      <c r="S178" s="23">
        <f t="shared" si="8"/>
        <v>0.79962599138203894</v>
      </c>
      <c r="T178" s="23">
        <f t="shared" si="8"/>
        <v>0.81479131190825005</v>
      </c>
      <c r="U178" s="23"/>
      <c r="V178" s="23"/>
      <c r="W178" t="s">
        <v>25</v>
      </c>
    </row>
    <row r="179" spans="1:23" hidden="1" x14ac:dyDescent="0.25">
      <c r="A179">
        <v>6</v>
      </c>
      <c r="B179">
        <v>6</v>
      </c>
      <c r="C179">
        <f t="shared" si="6"/>
        <v>606</v>
      </c>
      <c r="D179">
        <v>30</v>
      </c>
      <c r="E179">
        <v>480</v>
      </c>
      <c r="F179">
        <v>0.25</v>
      </c>
      <c r="G179">
        <v>1300</v>
      </c>
      <c r="H179">
        <v>0.1</v>
      </c>
      <c r="I179" t="s">
        <v>21</v>
      </c>
      <c r="J179" t="s">
        <v>22</v>
      </c>
      <c r="K179">
        <v>36.92307692307692</v>
      </c>
      <c r="L179" t="s">
        <v>23</v>
      </c>
      <c r="M179">
        <f>VLOOKUP($C179,Barnhart_79.pdf!$L$4:$O$392,3)</f>
        <v>249</v>
      </c>
      <c r="N179">
        <f>VLOOKUP($C179,Barnhart_79.pdf!$L$4:$O$392,4)</f>
        <v>1922.67</v>
      </c>
      <c r="O179">
        <v>650</v>
      </c>
      <c r="P179">
        <v>800</v>
      </c>
      <c r="Q179" s="25">
        <f t="shared" si="7"/>
        <v>28.716120349219203</v>
      </c>
      <c r="R179" s="25">
        <f t="shared" si="7"/>
        <v>35.342917352885173</v>
      </c>
      <c r="S179" s="23">
        <f t="shared" si="8"/>
        <v>0.89613257654883682</v>
      </c>
      <c r="T179" s="23">
        <f t="shared" si="8"/>
        <v>1.1029324019062607</v>
      </c>
      <c r="U179" s="23"/>
      <c r="V179" s="23"/>
      <c r="W179" t="s">
        <v>25</v>
      </c>
    </row>
    <row r="180" spans="1:23" ht="24" customHeight="1" x14ac:dyDescent="0.25">
      <c r="A180">
        <v>6</v>
      </c>
      <c r="B180">
        <v>7</v>
      </c>
      <c r="C180">
        <f t="shared" si="6"/>
        <v>607</v>
      </c>
      <c r="D180">
        <v>29</v>
      </c>
      <c r="E180">
        <v>560</v>
      </c>
      <c r="F180">
        <v>0.25</v>
      </c>
      <c r="G180">
        <v>1475</v>
      </c>
      <c r="H180">
        <v>0.1</v>
      </c>
      <c r="I180" t="s">
        <v>21</v>
      </c>
      <c r="J180" t="s">
        <v>22</v>
      </c>
      <c r="K180">
        <v>40</v>
      </c>
      <c r="L180" t="s">
        <v>23</v>
      </c>
      <c r="M180">
        <f>VLOOKUP($C180,Barnhart_79.pdf!$L$4:$O$392,3)</f>
        <v>249</v>
      </c>
      <c r="N180">
        <f>VLOOKUP($C180,Barnhart_79.pdf!$L$4:$O$392,4)</f>
        <v>1922.67</v>
      </c>
      <c r="O180">
        <v>667</v>
      </c>
      <c r="P180">
        <v>651</v>
      </c>
      <c r="Q180" s="25">
        <f t="shared" si="7"/>
        <v>29.467157342968012</v>
      </c>
      <c r="R180" s="25">
        <f t="shared" si="7"/>
        <v>28.760298995910308</v>
      </c>
      <c r="S180" s="23">
        <f t="shared" si="8"/>
        <v>0.91956989008934487</v>
      </c>
      <c r="T180" s="23">
        <f t="shared" si="8"/>
        <v>0.89751124205121957</v>
      </c>
      <c r="U180" s="23"/>
      <c r="V180" s="23"/>
      <c r="W180" t="s">
        <v>27</v>
      </c>
    </row>
    <row r="181" spans="1:23" hidden="1" x14ac:dyDescent="0.25">
      <c r="A181">
        <v>6</v>
      </c>
      <c r="B181">
        <v>8</v>
      </c>
      <c r="C181">
        <f t="shared" si="6"/>
        <v>608</v>
      </c>
      <c r="D181">
        <v>30</v>
      </c>
      <c r="E181">
        <v>480</v>
      </c>
      <c r="F181">
        <v>0.25</v>
      </c>
      <c r="G181">
        <v>1300</v>
      </c>
      <c r="H181">
        <v>0.1</v>
      </c>
      <c r="I181" t="s">
        <v>21</v>
      </c>
      <c r="J181" t="s">
        <v>22</v>
      </c>
      <c r="K181">
        <v>36.92307692307692</v>
      </c>
      <c r="L181" t="s">
        <v>23</v>
      </c>
      <c r="M181">
        <f>VLOOKUP($C181,Barnhart_79.pdf!$L$4:$O$392,3)</f>
        <v>249</v>
      </c>
      <c r="N181">
        <f>VLOOKUP($C181,Barnhart_79.pdf!$L$4:$O$392,4)</f>
        <v>1922.67</v>
      </c>
      <c r="O181">
        <v>320</v>
      </c>
      <c r="P181">
        <v>580</v>
      </c>
      <c r="Q181" s="25">
        <f t="shared" si="7"/>
        <v>14.137166941154069</v>
      </c>
      <c r="R181" s="25">
        <f t="shared" si="7"/>
        <v>25.623615080841748</v>
      </c>
      <c r="S181" s="23">
        <f t="shared" si="8"/>
        <v>0.44117296076250428</v>
      </c>
      <c r="T181" s="23">
        <f t="shared" si="8"/>
        <v>0.79962599138203894</v>
      </c>
      <c r="U181" s="23"/>
      <c r="V181" s="23"/>
      <c r="W181" t="s">
        <v>25</v>
      </c>
    </row>
    <row r="182" spans="1:23" hidden="1" x14ac:dyDescent="0.25">
      <c r="A182">
        <v>6</v>
      </c>
      <c r="B182">
        <v>9</v>
      </c>
      <c r="C182">
        <f t="shared" si="6"/>
        <v>609</v>
      </c>
      <c r="D182">
        <v>32</v>
      </c>
      <c r="E182">
        <v>560</v>
      </c>
      <c r="F182">
        <v>0.25</v>
      </c>
      <c r="G182">
        <v>1475</v>
      </c>
      <c r="H182">
        <v>0.1</v>
      </c>
      <c r="I182" t="s">
        <v>21</v>
      </c>
      <c r="J182" t="s">
        <v>22</v>
      </c>
      <c r="K182">
        <v>40</v>
      </c>
      <c r="L182" t="s">
        <v>23</v>
      </c>
      <c r="M182">
        <f>VLOOKUP($C182,Barnhart_79.pdf!$L$4:$O$392,3)</f>
        <v>249</v>
      </c>
      <c r="N182">
        <f>VLOOKUP($C182,Barnhart_79.pdf!$L$4:$O$392,4)</f>
        <v>1922.67</v>
      </c>
      <c r="O182">
        <v>555</v>
      </c>
      <c r="P182">
        <v>665</v>
      </c>
      <c r="Q182" s="25">
        <f t="shared" si="7"/>
        <v>24.519148913564088</v>
      </c>
      <c r="R182" s="25">
        <f t="shared" si="7"/>
        <v>29.378800049585799</v>
      </c>
      <c r="S182" s="23">
        <f t="shared" si="8"/>
        <v>0.76515935382246836</v>
      </c>
      <c r="T182" s="23">
        <f t="shared" si="8"/>
        <v>0.91681255908457926</v>
      </c>
      <c r="U182" s="23"/>
      <c r="V182" s="23"/>
      <c r="W182" t="s">
        <v>25</v>
      </c>
    </row>
    <row r="183" spans="1:23" hidden="1" x14ac:dyDescent="0.25">
      <c r="A183">
        <v>6</v>
      </c>
      <c r="B183">
        <v>10</v>
      </c>
      <c r="C183">
        <f t="shared" si="6"/>
        <v>610</v>
      </c>
      <c r="D183">
        <v>31</v>
      </c>
      <c r="E183">
        <v>560</v>
      </c>
      <c r="F183">
        <v>0.25</v>
      </c>
      <c r="G183">
        <v>1475</v>
      </c>
      <c r="H183">
        <v>0.1</v>
      </c>
      <c r="I183" t="s">
        <v>21</v>
      </c>
      <c r="J183" t="s">
        <v>22</v>
      </c>
      <c r="K183">
        <v>40</v>
      </c>
      <c r="L183" t="s">
        <v>23</v>
      </c>
      <c r="M183">
        <f>VLOOKUP($C183,Barnhart_79.pdf!$L$4:$O$392,3)</f>
        <v>249</v>
      </c>
      <c r="N183">
        <f>VLOOKUP($C183,Barnhart_79.pdf!$L$4:$O$392,4)</f>
        <v>1922.67</v>
      </c>
      <c r="O183">
        <v>609</v>
      </c>
      <c r="P183">
        <v>711</v>
      </c>
      <c r="Q183" s="25">
        <f t="shared" si="7"/>
        <v>26.904795834883839</v>
      </c>
      <c r="R183" s="25">
        <f t="shared" si="7"/>
        <v>31.411017797376697</v>
      </c>
      <c r="S183" s="23">
        <f t="shared" si="8"/>
        <v>0.83960729095114106</v>
      </c>
      <c r="T183" s="23">
        <f t="shared" si="8"/>
        <v>0.9802311721941892</v>
      </c>
      <c r="U183" s="23"/>
      <c r="V183" s="23"/>
      <c r="W183" t="s">
        <v>25</v>
      </c>
    </row>
    <row r="184" spans="1:23" hidden="1" x14ac:dyDescent="0.25">
      <c r="A184">
        <v>6</v>
      </c>
      <c r="B184">
        <v>11</v>
      </c>
      <c r="C184">
        <f t="shared" si="6"/>
        <v>611</v>
      </c>
      <c r="D184">
        <v>32</v>
      </c>
      <c r="E184">
        <v>560</v>
      </c>
      <c r="F184">
        <v>0.25</v>
      </c>
      <c r="G184">
        <v>1475</v>
      </c>
      <c r="H184">
        <v>0.1</v>
      </c>
      <c r="I184" t="s">
        <v>21</v>
      </c>
      <c r="J184" t="s">
        <v>22</v>
      </c>
      <c r="K184">
        <v>40</v>
      </c>
      <c r="L184" t="s">
        <v>23</v>
      </c>
      <c r="M184">
        <f>VLOOKUP($C184,Barnhart_79.pdf!$L$4:$O$392,3)</f>
        <v>249</v>
      </c>
      <c r="N184">
        <f>VLOOKUP($C184,Barnhart_79.pdf!$L$4:$O$392,4)</f>
        <v>1922.67</v>
      </c>
      <c r="O184">
        <v>560</v>
      </c>
      <c r="P184">
        <v>571</v>
      </c>
      <c r="Q184" s="25">
        <f t="shared" si="7"/>
        <v>24.740042147019622</v>
      </c>
      <c r="R184" s="25">
        <f t="shared" si="7"/>
        <v>25.226007260621792</v>
      </c>
      <c r="S184" s="23">
        <f t="shared" si="8"/>
        <v>0.77205268133438254</v>
      </c>
      <c r="T184" s="23">
        <f t="shared" si="8"/>
        <v>0.78721800186059365</v>
      </c>
      <c r="U184" s="23"/>
      <c r="V184" s="23"/>
      <c r="W184" t="s">
        <v>25</v>
      </c>
    </row>
    <row r="185" spans="1:23" hidden="1" x14ac:dyDescent="0.25">
      <c r="A185">
        <v>6</v>
      </c>
      <c r="B185">
        <v>12</v>
      </c>
      <c r="C185">
        <f t="shared" si="6"/>
        <v>612</v>
      </c>
      <c r="D185">
        <v>31</v>
      </c>
      <c r="E185">
        <v>560</v>
      </c>
      <c r="F185">
        <v>0.25</v>
      </c>
      <c r="G185">
        <v>1475</v>
      </c>
      <c r="H185">
        <v>0.1</v>
      </c>
      <c r="I185" t="s">
        <v>21</v>
      </c>
      <c r="J185" t="s">
        <v>22</v>
      </c>
      <c r="K185">
        <v>40</v>
      </c>
      <c r="L185" t="s">
        <v>23</v>
      </c>
      <c r="M185">
        <f>VLOOKUP($C185,Barnhart_79.pdf!$L$4:$O$392,3)</f>
        <v>249</v>
      </c>
      <c r="N185">
        <f>VLOOKUP($C185,Barnhart_79.pdf!$L$4:$O$392,4)</f>
        <v>1922.67</v>
      </c>
      <c r="O185">
        <v>422</v>
      </c>
      <c r="P185">
        <v>444</v>
      </c>
      <c r="Q185" s="25">
        <f t="shared" si="7"/>
        <v>18.64338890364693</v>
      </c>
      <c r="R185" s="25">
        <f t="shared" si="7"/>
        <v>19.615319130851272</v>
      </c>
      <c r="S185" s="23">
        <f t="shared" si="8"/>
        <v>0.58179684200555248</v>
      </c>
      <c r="T185" s="23">
        <f t="shared" si="8"/>
        <v>0.61212748305797471</v>
      </c>
      <c r="U185" s="23"/>
      <c r="V185" s="23"/>
      <c r="W185" t="s">
        <v>25</v>
      </c>
    </row>
    <row r="186" spans="1:23" hidden="1" x14ac:dyDescent="0.25">
      <c r="A186">
        <v>6</v>
      </c>
      <c r="B186">
        <v>13</v>
      </c>
      <c r="C186">
        <f t="shared" si="6"/>
        <v>613</v>
      </c>
      <c r="D186">
        <v>33</v>
      </c>
      <c r="E186">
        <v>560</v>
      </c>
      <c r="F186">
        <v>0.25</v>
      </c>
      <c r="G186">
        <v>1475</v>
      </c>
      <c r="H186">
        <v>0.1</v>
      </c>
      <c r="I186" t="s">
        <v>21</v>
      </c>
      <c r="J186" t="s">
        <v>22</v>
      </c>
      <c r="K186">
        <v>40</v>
      </c>
      <c r="L186" t="s">
        <v>23</v>
      </c>
      <c r="M186">
        <f>VLOOKUP($C186,Barnhart_79.pdf!$L$4:$O$392,3)</f>
        <v>249</v>
      </c>
      <c r="N186">
        <f>VLOOKUP($C186,Barnhart_79.pdf!$L$4:$O$392,4)</f>
        <v>1922.67</v>
      </c>
      <c r="O186">
        <v>365</v>
      </c>
      <c r="P186">
        <v>383</v>
      </c>
      <c r="Q186" s="25">
        <f t="shared" si="7"/>
        <v>16.125206042253861</v>
      </c>
      <c r="R186" s="25">
        <f t="shared" si="7"/>
        <v>16.920421682693778</v>
      </c>
      <c r="S186" s="23">
        <f t="shared" si="8"/>
        <v>0.50321290836973143</v>
      </c>
      <c r="T186" s="23">
        <f t="shared" si="8"/>
        <v>0.52802888741262233</v>
      </c>
      <c r="U186" s="23"/>
      <c r="V186" s="23"/>
      <c r="W186" t="s">
        <v>25</v>
      </c>
    </row>
    <row r="187" spans="1:23" hidden="1" x14ac:dyDescent="0.25">
      <c r="A187">
        <v>6</v>
      </c>
      <c r="B187">
        <v>14</v>
      </c>
      <c r="C187">
        <f t="shared" si="6"/>
        <v>614</v>
      </c>
      <c r="D187">
        <v>34</v>
      </c>
      <c r="E187">
        <v>560</v>
      </c>
      <c r="F187">
        <v>0.25</v>
      </c>
      <c r="G187">
        <v>1475</v>
      </c>
      <c r="H187">
        <v>0.1</v>
      </c>
      <c r="I187" t="s">
        <v>21</v>
      </c>
      <c r="J187" t="s">
        <v>22</v>
      </c>
      <c r="K187">
        <v>40</v>
      </c>
      <c r="L187" t="s">
        <v>23</v>
      </c>
      <c r="M187">
        <f>VLOOKUP($C187,Barnhart_79.pdf!$L$4:$O$392,3)</f>
        <v>249</v>
      </c>
      <c r="N187">
        <f>VLOOKUP($C187,Barnhart_79.pdf!$L$4:$O$392,4)</f>
        <v>1922.67</v>
      </c>
      <c r="O187">
        <v>545</v>
      </c>
      <c r="P187">
        <v>660</v>
      </c>
      <c r="Q187" s="25">
        <f t="shared" si="7"/>
        <v>24.077362446653023</v>
      </c>
      <c r="R187" s="25">
        <f t="shared" si="7"/>
        <v>29.157906816130268</v>
      </c>
      <c r="S187" s="23">
        <f t="shared" si="8"/>
        <v>0.7513726987986401</v>
      </c>
      <c r="T187" s="23">
        <f t="shared" si="8"/>
        <v>0.90991923157266508</v>
      </c>
      <c r="U187" s="23"/>
      <c r="V187" s="23"/>
      <c r="W187" t="s">
        <v>25</v>
      </c>
    </row>
    <row r="188" spans="1:23" hidden="1" x14ac:dyDescent="0.25">
      <c r="A188">
        <v>6</v>
      </c>
      <c r="B188">
        <v>15</v>
      </c>
      <c r="C188">
        <f t="shared" si="6"/>
        <v>615</v>
      </c>
      <c r="D188">
        <v>33</v>
      </c>
      <c r="E188">
        <v>560</v>
      </c>
      <c r="F188">
        <v>0.25</v>
      </c>
      <c r="G188">
        <v>1475</v>
      </c>
      <c r="H188">
        <v>0.1</v>
      </c>
      <c r="I188" t="s">
        <v>21</v>
      </c>
      <c r="J188" t="s">
        <v>22</v>
      </c>
      <c r="K188">
        <v>40</v>
      </c>
      <c r="L188" t="s">
        <v>23</v>
      </c>
      <c r="M188">
        <f>VLOOKUP($C188,Barnhart_79.pdf!$L$4:$O$392,3)</f>
        <v>249</v>
      </c>
      <c r="N188">
        <f>VLOOKUP($C188,Barnhart_79.pdf!$L$4:$O$392,4)</f>
        <v>1922.67</v>
      </c>
      <c r="O188">
        <v>504</v>
      </c>
      <c r="P188">
        <v>520</v>
      </c>
      <c r="Q188" s="25">
        <f t="shared" si="7"/>
        <v>22.266037932317658</v>
      </c>
      <c r="R188" s="25">
        <f t="shared" si="7"/>
        <v>22.972896279375362</v>
      </c>
      <c r="S188" s="23">
        <f t="shared" si="8"/>
        <v>0.69484741320094423</v>
      </c>
      <c r="T188" s="23">
        <f t="shared" si="8"/>
        <v>0.71690606123906941</v>
      </c>
      <c r="U188" s="23"/>
      <c r="V188" s="23"/>
      <c r="W188" t="s">
        <v>25</v>
      </c>
    </row>
    <row r="189" spans="1:23" hidden="1" x14ac:dyDescent="0.25">
      <c r="A189">
        <v>6</v>
      </c>
      <c r="B189">
        <v>16</v>
      </c>
      <c r="C189">
        <f t="shared" si="6"/>
        <v>616</v>
      </c>
      <c r="D189">
        <v>34</v>
      </c>
      <c r="E189">
        <v>560</v>
      </c>
      <c r="F189">
        <v>0.25</v>
      </c>
      <c r="G189">
        <v>1475</v>
      </c>
      <c r="H189">
        <v>0.1</v>
      </c>
      <c r="I189" t="s">
        <v>21</v>
      </c>
      <c r="J189" t="s">
        <v>22</v>
      </c>
      <c r="K189">
        <v>40</v>
      </c>
      <c r="L189" t="s">
        <v>23</v>
      </c>
      <c r="M189">
        <f>VLOOKUP($C189,Barnhart_79.pdf!$L$4:$O$392,3)</f>
        <v>299</v>
      </c>
      <c r="N189">
        <f>VLOOKUP($C189,Barnhart_79.pdf!$L$4:$O$392,4)</f>
        <v>2314.1699999999996</v>
      </c>
      <c r="O189">
        <v>402</v>
      </c>
      <c r="P189">
        <v>622</v>
      </c>
      <c r="Q189" s="25">
        <f t="shared" si="7"/>
        <v>17.7598159698248</v>
      </c>
      <c r="R189" s="25">
        <f t="shared" si="7"/>
        <v>27.479118241868221</v>
      </c>
      <c r="S189" s="23">
        <f t="shared" si="8"/>
        <v>0.4604626964265755</v>
      </c>
      <c r="T189" s="23">
        <f t="shared" si="8"/>
        <v>0.71245720690878089</v>
      </c>
      <c r="U189" s="23"/>
      <c r="V189" s="23"/>
      <c r="W189" t="s">
        <v>25</v>
      </c>
    </row>
    <row r="190" spans="1:23" hidden="1" x14ac:dyDescent="0.25">
      <c r="A190">
        <v>6</v>
      </c>
      <c r="B190">
        <v>17</v>
      </c>
      <c r="C190">
        <f t="shared" si="6"/>
        <v>617</v>
      </c>
      <c r="D190">
        <v>37</v>
      </c>
      <c r="E190">
        <v>560</v>
      </c>
      <c r="F190">
        <v>0.25</v>
      </c>
      <c r="G190">
        <v>1475</v>
      </c>
      <c r="H190">
        <v>0.1</v>
      </c>
      <c r="I190" t="s">
        <v>21</v>
      </c>
      <c r="J190" t="s">
        <v>22</v>
      </c>
      <c r="K190">
        <v>40</v>
      </c>
      <c r="L190" t="s">
        <v>23</v>
      </c>
      <c r="M190">
        <f>VLOOKUP($C190,Barnhart_79.pdf!$L$4:$O$392,3)</f>
        <v>249</v>
      </c>
      <c r="N190">
        <f>VLOOKUP($C190,Barnhart_79.pdf!$L$4:$O$392,4)</f>
        <v>1922.67</v>
      </c>
      <c r="O190">
        <v>344</v>
      </c>
      <c r="P190">
        <v>479</v>
      </c>
      <c r="Q190" s="25">
        <f t="shared" si="7"/>
        <v>15.197454461740625</v>
      </c>
      <c r="R190" s="25">
        <f t="shared" si="7"/>
        <v>21.161571765039998</v>
      </c>
      <c r="S190" s="23">
        <f t="shared" si="8"/>
        <v>0.47426093281969212</v>
      </c>
      <c r="T190" s="23">
        <f t="shared" si="8"/>
        <v>0.66038077564137365</v>
      </c>
      <c r="U190" s="23"/>
      <c r="V190" s="23"/>
      <c r="W190" t="s">
        <v>25</v>
      </c>
    </row>
    <row r="191" spans="1:23" hidden="1" x14ac:dyDescent="0.25">
      <c r="A191">
        <v>6</v>
      </c>
      <c r="B191">
        <v>19</v>
      </c>
      <c r="C191">
        <f t="shared" si="6"/>
        <v>619</v>
      </c>
      <c r="D191">
        <v>37</v>
      </c>
      <c r="E191">
        <v>560</v>
      </c>
      <c r="F191">
        <v>0.25</v>
      </c>
      <c r="G191">
        <v>1475</v>
      </c>
      <c r="H191">
        <v>0.1</v>
      </c>
      <c r="I191" t="s">
        <v>21</v>
      </c>
      <c r="J191" t="s">
        <v>22</v>
      </c>
      <c r="K191">
        <v>40</v>
      </c>
      <c r="L191" t="s">
        <v>23</v>
      </c>
      <c r="M191">
        <f>VLOOKUP($C191,Barnhart_79.pdf!$L$4:$O$392,3)</f>
        <v>346</v>
      </c>
      <c r="N191">
        <f>VLOOKUP($C191,Barnhart_79.pdf!$L$4:$O$392,4)</f>
        <v>2685.1800000000003</v>
      </c>
      <c r="O191">
        <v>508</v>
      </c>
      <c r="P191">
        <v>762</v>
      </c>
      <c r="Q191" s="25">
        <f t="shared" si="7"/>
        <v>22.442752519082084</v>
      </c>
      <c r="R191" s="25">
        <f t="shared" si="7"/>
        <v>33.66412877862313</v>
      </c>
      <c r="S191" s="23">
        <f t="shared" si="8"/>
        <v>0.50148040397475213</v>
      </c>
      <c r="T191" s="23">
        <f t="shared" si="8"/>
        <v>0.75222060596212825</v>
      </c>
      <c r="U191" s="23"/>
      <c r="V191" s="23"/>
      <c r="W191" t="s">
        <v>25</v>
      </c>
    </row>
    <row r="192" spans="1:23" hidden="1" x14ac:dyDescent="0.25">
      <c r="A192">
        <v>6</v>
      </c>
      <c r="B192">
        <v>21</v>
      </c>
      <c r="C192">
        <f t="shared" si="6"/>
        <v>621</v>
      </c>
      <c r="D192">
        <v>38</v>
      </c>
      <c r="E192">
        <v>240</v>
      </c>
      <c r="F192">
        <v>0.5</v>
      </c>
      <c r="G192">
        <v>1000</v>
      </c>
      <c r="H192" t="s">
        <v>28</v>
      </c>
      <c r="I192" t="s">
        <v>29</v>
      </c>
      <c r="J192" t="s">
        <v>30</v>
      </c>
      <c r="K192">
        <v>20</v>
      </c>
      <c r="L192" t="s">
        <v>23</v>
      </c>
      <c r="M192">
        <f>VLOOKUP($C192,Barnhart_79.pdf!$L$4:$O$392,3)</f>
        <v>301</v>
      </c>
      <c r="N192">
        <f>VLOOKUP($C192,Barnhart_79.pdf!$L$4:$O$392,4)</f>
        <v>2329.83</v>
      </c>
      <c r="O192">
        <v>239</v>
      </c>
      <c r="P192">
        <v>392</v>
      </c>
      <c r="Q192" s="25">
        <f t="shared" si="7"/>
        <v>10.558696559174445</v>
      </c>
      <c r="R192" s="25">
        <f t="shared" si="7"/>
        <v>17.318029502913735</v>
      </c>
      <c r="S192" s="23">
        <f t="shared" si="8"/>
        <v>0.27191760495420986</v>
      </c>
      <c r="T192" s="23">
        <f t="shared" si="8"/>
        <v>0.44599038134749058</v>
      </c>
      <c r="U192" s="23"/>
      <c r="V192" s="23"/>
      <c r="W192" t="s">
        <v>25</v>
      </c>
    </row>
    <row r="193" spans="1:23" hidden="1" x14ac:dyDescent="0.25">
      <c r="A193">
        <v>6</v>
      </c>
      <c r="B193">
        <v>23</v>
      </c>
      <c r="C193">
        <f t="shared" si="6"/>
        <v>623</v>
      </c>
      <c r="D193">
        <v>38</v>
      </c>
      <c r="E193">
        <v>240</v>
      </c>
      <c r="F193">
        <v>0.5</v>
      </c>
      <c r="G193">
        <v>1000</v>
      </c>
      <c r="H193" t="s">
        <v>28</v>
      </c>
      <c r="I193" t="s">
        <v>29</v>
      </c>
      <c r="J193" t="s">
        <v>30</v>
      </c>
      <c r="K193">
        <v>20</v>
      </c>
      <c r="L193" t="s">
        <v>23</v>
      </c>
      <c r="M193">
        <f>VLOOKUP($C193,Barnhart_79.pdf!$L$4:$O$392,3)</f>
        <v>342</v>
      </c>
      <c r="N193">
        <f>VLOOKUP($C193,Barnhart_79.pdf!$L$4:$O$392,4)</f>
        <v>2650.8599999999997</v>
      </c>
      <c r="O193">
        <v>369</v>
      </c>
      <c r="P193">
        <v>468</v>
      </c>
      <c r="Q193" s="25">
        <f t="shared" si="7"/>
        <v>16.301920629018287</v>
      </c>
      <c r="R193" s="25">
        <f t="shared" si="7"/>
        <v>20.675606651437825</v>
      </c>
      <c r="S193" s="23">
        <f t="shared" si="8"/>
        <v>0.36898034514878086</v>
      </c>
      <c r="T193" s="23">
        <f t="shared" si="8"/>
        <v>0.46797507189601473</v>
      </c>
      <c r="U193" s="23"/>
      <c r="V193" s="23"/>
      <c r="W193" t="s">
        <v>25</v>
      </c>
    </row>
    <row r="194" spans="1:23" ht="24" customHeight="1" x14ac:dyDescent="0.25">
      <c r="A194">
        <v>6</v>
      </c>
      <c r="B194">
        <v>25</v>
      </c>
      <c r="C194">
        <f t="shared" ref="C194:C254" si="9">A194*100+B194</f>
        <v>625</v>
      </c>
      <c r="D194">
        <v>39</v>
      </c>
      <c r="E194">
        <v>480</v>
      </c>
      <c r="F194">
        <v>0.5</v>
      </c>
      <c r="G194">
        <v>1080</v>
      </c>
      <c r="H194" t="s">
        <v>28</v>
      </c>
      <c r="I194" t="s">
        <v>31</v>
      </c>
      <c r="J194" t="s">
        <v>30</v>
      </c>
      <c r="K194">
        <v>80</v>
      </c>
      <c r="L194" t="s">
        <v>23</v>
      </c>
      <c r="M194">
        <f>VLOOKUP($C194,Barnhart_79.pdf!$L$4:$O$392,3)</f>
        <v>158</v>
      </c>
      <c r="N194">
        <f>VLOOKUP($C194,Barnhart_79.pdf!$L$4:$O$392,4)</f>
        <v>1210.1400000000001</v>
      </c>
      <c r="O194">
        <v>685</v>
      </c>
      <c r="P194">
        <v>677</v>
      </c>
      <c r="Q194" s="25">
        <f t="shared" si="7"/>
        <v>30.262372983407928</v>
      </c>
      <c r="R194" s="25">
        <f t="shared" si="7"/>
        <v>29.908943809879077</v>
      </c>
      <c r="S194" s="23">
        <f t="shared" si="8"/>
        <v>1.5004399317471331</v>
      </c>
      <c r="T194" s="23">
        <f t="shared" si="8"/>
        <v>1.482916545682933</v>
      </c>
      <c r="U194" s="23"/>
      <c r="V194" s="23"/>
      <c r="W194" t="s">
        <v>27</v>
      </c>
    </row>
    <row r="195" spans="1:23" hidden="1" x14ac:dyDescent="0.25">
      <c r="A195">
        <v>6</v>
      </c>
      <c r="B195">
        <v>27</v>
      </c>
      <c r="C195">
        <f t="shared" si="9"/>
        <v>627</v>
      </c>
      <c r="D195">
        <v>40</v>
      </c>
      <c r="E195">
        <v>480</v>
      </c>
      <c r="F195">
        <v>0.25</v>
      </c>
      <c r="G195">
        <v>1300</v>
      </c>
      <c r="H195">
        <v>0.1</v>
      </c>
      <c r="I195" t="s">
        <v>21</v>
      </c>
      <c r="J195" t="s">
        <v>22</v>
      </c>
      <c r="K195">
        <v>40</v>
      </c>
      <c r="L195" t="s">
        <v>23</v>
      </c>
      <c r="M195">
        <f>VLOOKUP($C195,Barnhart_79.pdf!$L$4:$O$392,3)</f>
        <v>499</v>
      </c>
      <c r="N195">
        <f>VLOOKUP($C195,Barnhart_79.pdf!$L$4:$O$392,4)</f>
        <v>3885.17</v>
      </c>
      <c r="O195">
        <v>708</v>
      </c>
      <c r="P195">
        <v>744</v>
      </c>
      <c r="Q195" s="25">
        <f t="shared" ref="Q195:R254" si="10">0.9*PI()/4*0.25^2*O195</f>
        <v>31.278481857303376</v>
      </c>
      <c r="R195" s="25">
        <f t="shared" si="10"/>
        <v>32.86891313818321</v>
      </c>
      <c r="S195" s="23">
        <f t="shared" ref="S195:T254" si="11">Q195*60/$N195</f>
        <v>0.48304421979944312</v>
      </c>
      <c r="T195" s="23">
        <f t="shared" si="11"/>
        <v>0.50760579029771991</v>
      </c>
      <c r="U195" s="23"/>
      <c r="V195" s="23"/>
      <c r="W195" t="s">
        <v>25</v>
      </c>
    </row>
    <row r="196" spans="1:23" hidden="1" x14ac:dyDescent="0.25">
      <c r="A196">
        <v>6</v>
      </c>
      <c r="B196">
        <v>29</v>
      </c>
      <c r="C196">
        <f t="shared" si="9"/>
        <v>629</v>
      </c>
      <c r="D196">
        <v>40</v>
      </c>
      <c r="E196">
        <v>480</v>
      </c>
      <c r="F196">
        <v>0.25</v>
      </c>
      <c r="G196">
        <v>1300</v>
      </c>
      <c r="H196">
        <v>0.1</v>
      </c>
      <c r="I196" t="s">
        <v>21</v>
      </c>
      <c r="J196" t="s">
        <v>22</v>
      </c>
      <c r="K196">
        <v>40</v>
      </c>
      <c r="L196" t="s">
        <v>23</v>
      </c>
      <c r="M196">
        <f>VLOOKUP($C196,Barnhart_79.pdf!$L$4:$O$392,3)</f>
        <v>299</v>
      </c>
      <c r="N196">
        <f>VLOOKUP($C196,Barnhart_79.pdf!$L$4:$O$392,4)</f>
        <v>2319.17</v>
      </c>
      <c r="O196">
        <v>562</v>
      </c>
      <c r="P196">
        <v>627</v>
      </c>
      <c r="Q196" s="25">
        <f t="shared" si="10"/>
        <v>24.828399440401835</v>
      </c>
      <c r="R196" s="25">
        <f t="shared" si="10"/>
        <v>27.700011475323755</v>
      </c>
      <c r="S196" s="23">
        <f t="shared" si="11"/>
        <v>0.64234358258519653</v>
      </c>
      <c r="T196" s="23">
        <f t="shared" si="11"/>
        <v>0.71663598982369781</v>
      </c>
      <c r="U196" s="23"/>
      <c r="V196" s="23"/>
      <c r="W196" t="s">
        <v>25</v>
      </c>
    </row>
    <row r="197" spans="1:23" ht="24" customHeight="1" x14ac:dyDescent="0.25">
      <c r="A197">
        <v>6</v>
      </c>
      <c r="B197">
        <v>30</v>
      </c>
      <c r="C197">
        <f t="shared" si="9"/>
        <v>630</v>
      </c>
      <c r="D197">
        <v>41</v>
      </c>
      <c r="E197">
        <v>240</v>
      </c>
      <c r="F197">
        <v>0.25</v>
      </c>
      <c r="G197">
        <v>975</v>
      </c>
      <c r="H197">
        <v>3.3333333333333333E-2</v>
      </c>
      <c r="I197" t="s">
        <v>21</v>
      </c>
      <c r="J197" t="s">
        <v>22</v>
      </c>
      <c r="K197">
        <v>40</v>
      </c>
      <c r="L197" t="s">
        <v>32</v>
      </c>
      <c r="M197">
        <f>VLOOKUP($C197,Barnhart_79.pdf!$L$4:$O$392,3)</f>
        <v>179</v>
      </c>
      <c r="N197">
        <f>VLOOKUP($C197,Barnhart_79.pdf!$L$4:$O$392,4)</f>
        <v>1366.5700000000002</v>
      </c>
      <c r="Q197" s="25">
        <f t="shared" si="10"/>
        <v>0</v>
      </c>
      <c r="R197" s="25">
        <f t="shared" si="10"/>
        <v>0</v>
      </c>
      <c r="S197" s="23">
        <f t="shared" si="11"/>
        <v>0</v>
      </c>
      <c r="T197" s="23">
        <f t="shared" si="11"/>
        <v>0</v>
      </c>
      <c r="U197" s="23"/>
      <c r="V197" s="23"/>
      <c r="W197" t="s">
        <v>51</v>
      </c>
    </row>
    <row r="198" spans="1:23" hidden="1" x14ac:dyDescent="0.25">
      <c r="A198">
        <v>6</v>
      </c>
      <c r="B198">
        <v>31</v>
      </c>
      <c r="C198">
        <f t="shared" si="9"/>
        <v>631</v>
      </c>
      <c r="D198">
        <v>43</v>
      </c>
      <c r="E198">
        <v>480</v>
      </c>
      <c r="F198">
        <v>0.25</v>
      </c>
      <c r="G198">
        <v>1300</v>
      </c>
      <c r="H198">
        <v>0.1</v>
      </c>
      <c r="I198" t="s">
        <v>21</v>
      </c>
      <c r="J198" t="s">
        <v>22</v>
      </c>
      <c r="K198">
        <v>40</v>
      </c>
      <c r="L198" t="s">
        <v>32</v>
      </c>
      <c r="M198">
        <f>VLOOKUP($C198,Barnhart_79.pdf!$L$4:$O$392,3)</f>
        <v>253</v>
      </c>
      <c r="N198">
        <f>VLOOKUP($C198,Barnhart_79.pdf!$L$4:$O$392,4)</f>
        <v>1953.99</v>
      </c>
      <c r="O198">
        <v>386</v>
      </c>
      <c r="P198">
        <v>501</v>
      </c>
      <c r="Q198" s="25">
        <f t="shared" si="10"/>
        <v>17.052957622767096</v>
      </c>
      <c r="R198" s="25">
        <f t="shared" si="10"/>
        <v>22.133501992244341</v>
      </c>
      <c r="S198" s="23">
        <f t="shared" si="11"/>
        <v>0.52363495072442834</v>
      </c>
      <c r="T198" s="23">
        <f t="shared" si="11"/>
        <v>0.67964018215787203</v>
      </c>
      <c r="U198" s="23"/>
      <c r="V198" s="23"/>
      <c r="W198" t="s">
        <v>25</v>
      </c>
    </row>
    <row r="199" spans="1:23" hidden="1" x14ac:dyDescent="0.25">
      <c r="A199">
        <v>6</v>
      </c>
      <c r="B199">
        <v>32</v>
      </c>
      <c r="C199">
        <f t="shared" si="9"/>
        <v>632</v>
      </c>
      <c r="D199">
        <v>42</v>
      </c>
      <c r="E199">
        <v>480</v>
      </c>
      <c r="F199">
        <v>0.25</v>
      </c>
      <c r="G199">
        <v>1300</v>
      </c>
      <c r="H199">
        <v>0.1</v>
      </c>
      <c r="I199" t="s">
        <v>21</v>
      </c>
      <c r="J199" t="s">
        <v>22</v>
      </c>
      <c r="K199">
        <v>40</v>
      </c>
      <c r="L199" t="s">
        <v>32</v>
      </c>
      <c r="M199">
        <f>VLOOKUP($C199,Barnhart_79.pdf!$L$4:$O$392,3)</f>
        <v>249</v>
      </c>
      <c r="N199">
        <f>VLOOKUP($C199,Barnhart_79.pdf!$L$4:$O$392,4)</f>
        <v>1922.67</v>
      </c>
      <c r="O199">
        <v>532</v>
      </c>
      <c r="P199">
        <v>622</v>
      </c>
      <c r="Q199" s="25">
        <f t="shared" si="10"/>
        <v>23.50304003966864</v>
      </c>
      <c r="R199" s="25">
        <f t="shared" si="10"/>
        <v>27.479118241868221</v>
      </c>
      <c r="S199" s="23">
        <f t="shared" si="11"/>
        <v>0.73345004726766339</v>
      </c>
      <c r="T199" s="23">
        <f t="shared" si="11"/>
        <v>0.85752994248211767</v>
      </c>
      <c r="U199" s="23"/>
      <c r="V199" s="23"/>
      <c r="W199" t="s">
        <v>25</v>
      </c>
    </row>
    <row r="200" spans="1:23" hidden="1" x14ac:dyDescent="0.25">
      <c r="A200">
        <v>6</v>
      </c>
      <c r="B200">
        <v>33</v>
      </c>
      <c r="C200">
        <f t="shared" si="9"/>
        <v>633</v>
      </c>
      <c r="D200">
        <v>43</v>
      </c>
      <c r="E200">
        <v>480</v>
      </c>
      <c r="F200">
        <v>0.25</v>
      </c>
      <c r="G200">
        <v>1300</v>
      </c>
      <c r="H200">
        <v>0.1</v>
      </c>
      <c r="I200" t="s">
        <v>21</v>
      </c>
      <c r="J200" t="s">
        <v>22</v>
      </c>
      <c r="K200">
        <v>40</v>
      </c>
      <c r="L200" t="s">
        <v>32</v>
      </c>
      <c r="M200">
        <f>VLOOKUP($C200,Barnhart_79.pdf!$L$4:$O$392,3)</f>
        <v>249</v>
      </c>
      <c r="N200">
        <f>VLOOKUP($C200,Barnhart_79.pdf!$L$4:$O$392,4)</f>
        <v>1922.67</v>
      </c>
      <c r="O200">
        <v>538</v>
      </c>
      <c r="P200">
        <v>613</v>
      </c>
      <c r="Q200" s="25">
        <f t="shared" si="10"/>
        <v>23.768111919815279</v>
      </c>
      <c r="R200" s="25">
        <f t="shared" si="10"/>
        <v>27.081510421648264</v>
      </c>
      <c r="S200" s="23">
        <f t="shared" si="11"/>
        <v>0.74172204028196032</v>
      </c>
      <c r="T200" s="23">
        <f t="shared" si="11"/>
        <v>0.84512195296067227</v>
      </c>
      <c r="U200" s="23"/>
      <c r="V200" s="23"/>
      <c r="W200" t="s">
        <v>25</v>
      </c>
    </row>
    <row r="201" spans="1:23" hidden="1" x14ac:dyDescent="0.25">
      <c r="A201">
        <v>6</v>
      </c>
      <c r="B201">
        <v>34</v>
      </c>
      <c r="C201">
        <f t="shared" si="9"/>
        <v>634</v>
      </c>
      <c r="D201">
        <v>42</v>
      </c>
      <c r="E201">
        <v>480</v>
      </c>
      <c r="F201">
        <v>0.25</v>
      </c>
      <c r="G201">
        <v>1300</v>
      </c>
      <c r="H201">
        <v>0.1</v>
      </c>
      <c r="I201" t="s">
        <v>21</v>
      </c>
      <c r="J201" t="s">
        <v>22</v>
      </c>
      <c r="K201">
        <v>40</v>
      </c>
      <c r="L201" t="s">
        <v>32</v>
      </c>
      <c r="M201">
        <f>VLOOKUP($C201,Barnhart_79.pdf!$L$4:$O$392,3)</f>
        <v>249</v>
      </c>
      <c r="N201">
        <f>VLOOKUP($C201,Barnhart_79.pdf!$L$4:$O$392,4)</f>
        <v>1922.67</v>
      </c>
      <c r="O201">
        <v>570</v>
      </c>
      <c r="P201">
        <v>855</v>
      </c>
      <c r="Q201" s="25">
        <f t="shared" si="10"/>
        <v>25.181828613930687</v>
      </c>
      <c r="R201" s="25">
        <f t="shared" si="10"/>
        <v>37.772742920896029</v>
      </c>
      <c r="S201" s="23">
        <f t="shared" si="11"/>
        <v>0.78583933635821079</v>
      </c>
      <c r="T201" s="23">
        <f t="shared" si="11"/>
        <v>1.1787590045373162</v>
      </c>
      <c r="U201" s="23"/>
      <c r="V201" s="23"/>
      <c r="W201" t="s">
        <v>25</v>
      </c>
    </row>
    <row r="202" spans="1:23" hidden="1" x14ac:dyDescent="0.25">
      <c r="A202">
        <v>6</v>
      </c>
      <c r="B202">
        <v>35</v>
      </c>
      <c r="C202">
        <f t="shared" si="9"/>
        <v>635</v>
      </c>
      <c r="D202">
        <v>44</v>
      </c>
      <c r="E202">
        <v>480</v>
      </c>
      <c r="F202">
        <v>0.25</v>
      </c>
      <c r="G202">
        <v>1300</v>
      </c>
      <c r="H202">
        <v>0.1</v>
      </c>
      <c r="I202" t="s">
        <v>21</v>
      </c>
      <c r="J202" t="s">
        <v>22</v>
      </c>
      <c r="K202">
        <v>40</v>
      </c>
      <c r="L202" t="s">
        <v>32</v>
      </c>
      <c r="M202">
        <f>VLOOKUP($C202,Barnhart_79.pdf!$L$4:$O$392,3)</f>
        <v>249</v>
      </c>
      <c r="N202">
        <f>VLOOKUP($C202,Barnhart_79.pdf!$L$4:$O$392,4)</f>
        <v>1922.67</v>
      </c>
      <c r="O202">
        <v>510</v>
      </c>
      <c r="P202">
        <v>573</v>
      </c>
      <c r="Q202" s="25">
        <f t="shared" si="10"/>
        <v>22.531109812464297</v>
      </c>
      <c r="R202" s="25">
        <f t="shared" si="10"/>
        <v>25.314364554004005</v>
      </c>
      <c r="S202" s="23">
        <f t="shared" si="11"/>
        <v>0.70311940621524116</v>
      </c>
      <c r="T202" s="23">
        <f t="shared" si="11"/>
        <v>0.78997533286535926</v>
      </c>
      <c r="U202" s="23"/>
      <c r="V202" s="23"/>
      <c r="W202" t="s">
        <v>25</v>
      </c>
    </row>
    <row r="203" spans="1:23" hidden="1" x14ac:dyDescent="0.25">
      <c r="A203">
        <v>6</v>
      </c>
      <c r="B203">
        <v>36</v>
      </c>
      <c r="C203">
        <f t="shared" si="9"/>
        <v>636</v>
      </c>
      <c r="D203">
        <v>45</v>
      </c>
      <c r="E203">
        <v>480</v>
      </c>
      <c r="F203">
        <v>0.25</v>
      </c>
      <c r="G203">
        <v>1300</v>
      </c>
      <c r="H203">
        <v>0.1</v>
      </c>
      <c r="I203" t="s">
        <v>21</v>
      </c>
      <c r="J203" t="s">
        <v>22</v>
      </c>
      <c r="K203">
        <v>40</v>
      </c>
      <c r="L203" t="s">
        <v>32</v>
      </c>
      <c r="M203">
        <f>VLOOKUP($C203,Barnhart_79.pdf!$L$4:$O$392,3)</f>
        <v>249</v>
      </c>
      <c r="N203">
        <f>VLOOKUP($C203,Barnhart_79.pdf!$L$4:$O$392,4)</f>
        <v>1922.67</v>
      </c>
      <c r="O203">
        <v>560</v>
      </c>
      <c r="P203">
        <v>645</v>
      </c>
      <c r="Q203" s="25">
        <f t="shared" si="10"/>
        <v>24.740042147019622</v>
      </c>
      <c r="R203" s="25">
        <f t="shared" si="10"/>
        <v>28.495227115763669</v>
      </c>
      <c r="S203" s="23">
        <f t="shared" si="11"/>
        <v>0.77205268133438254</v>
      </c>
      <c r="T203" s="23">
        <f t="shared" si="11"/>
        <v>0.88923924903692264</v>
      </c>
      <c r="U203" s="23"/>
      <c r="V203" s="23"/>
      <c r="W203" t="s">
        <v>25</v>
      </c>
    </row>
    <row r="204" spans="1:23" hidden="1" x14ac:dyDescent="0.25">
      <c r="A204">
        <v>6</v>
      </c>
      <c r="B204">
        <v>37</v>
      </c>
      <c r="C204">
        <f t="shared" si="9"/>
        <v>637</v>
      </c>
      <c r="D204">
        <v>44</v>
      </c>
      <c r="E204">
        <v>480</v>
      </c>
      <c r="F204">
        <v>0.25</v>
      </c>
      <c r="G204">
        <v>1300</v>
      </c>
      <c r="H204">
        <v>0.1</v>
      </c>
      <c r="I204" t="s">
        <v>21</v>
      </c>
      <c r="J204" t="s">
        <v>22</v>
      </c>
      <c r="K204">
        <v>40</v>
      </c>
      <c r="L204" t="s">
        <v>32</v>
      </c>
      <c r="M204">
        <f>VLOOKUP($C204,Barnhart_79.pdf!$L$4:$O$392,3)</f>
        <v>249</v>
      </c>
      <c r="N204">
        <f>VLOOKUP($C204,Barnhart_79.pdf!$L$4:$O$392,4)</f>
        <v>1922.67</v>
      </c>
      <c r="O204">
        <v>604</v>
      </c>
      <c r="P204">
        <v>653</v>
      </c>
      <c r="Q204" s="25">
        <f t="shared" si="10"/>
        <v>26.683902601428304</v>
      </c>
      <c r="R204" s="25">
        <f t="shared" si="10"/>
        <v>28.848656289292521</v>
      </c>
      <c r="S204" s="23">
        <f t="shared" si="11"/>
        <v>0.83271396343922677</v>
      </c>
      <c r="T204" s="23">
        <f t="shared" si="11"/>
        <v>0.90026857305598518</v>
      </c>
      <c r="U204" s="23"/>
      <c r="V204" s="23"/>
      <c r="W204" t="s">
        <v>25</v>
      </c>
    </row>
    <row r="205" spans="1:23" ht="24" customHeight="1" x14ac:dyDescent="0.25">
      <c r="A205">
        <v>6</v>
      </c>
      <c r="B205">
        <v>38</v>
      </c>
      <c r="C205">
        <f t="shared" si="9"/>
        <v>638</v>
      </c>
      <c r="D205">
        <v>45</v>
      </c>
      <c r="E205">
        <v>480</v>
      </c>
      <c r="F205">
        <v>0.25</v>
      </c>
      <c r="G205">
        <v>1300</v>
      </c>
      <c r="H205">
        <v>0.1</v>
      </c>
      <c r="I205" t="s">
        <v>21</v>
      </c>
      <c r="J205" t="s">
        <v>22</v>
      </c>
      <c r="K205">
        <v>40</v>
      </c>
      <c r="L205" t="s">
        <v>32</v>
      </c>
      <c r="M205">
        <f>VLOOKUP($C205,Barnhart_79.pdf!$L$4:$O$392,3)</f>
        <v>249</v>
      </c>
      <c r="N205">
        <f>VLOOKUP($C205,Barnhart_79.pdf!$L$4:$O$392,4)</f>
        <v>1922.67</v>
      </c>
      <c r="O205">
        <v>29</v>
      </c>
      <c r="P205">
        <v>655</v>
      </c>
      <c r="Q205" s="25">
        <f t="shared" si="10"/>
        <v>1.2811807540420874</v>
      </c>
      <c r="R205" s="25">
        <f t="shared" si="10"/>
        <v>28.937013582674734</v>
      </c>
      <c r="S205" s="23">
        <f t="shared" si="11"/>
        <v>3.9981299569101951E-2</v>
      </c>
      <c r="T205" s="23">
        <f t="shared" si="11"/>
        <v>0.90302590406075089</v>
      </c>
      <c r="U205" s="23"/>
      <c r="V205" s="23"/>
      <c r="W205" t="s">
        <v>27</v>
      </c>
    </row>
    <row r="206" spans="1:23" ht="24" customHeight="1" x14ac:dyDescent="0.25">
      <c r="A206">
        <v>6</v>
      </c>
      <c r="B206">
        <v>39</v>
      </c>
      <c r="C206">
        <f t="shared" si="9"/>
        <v>639</v>
      </c>
      <c r="D206">
        <v>46</v>
      </c>
      <c r="E206">
        <v>480</v>
      </c>
      <c r="F206">
        <v>0.25</v>
      </c>
      <c r="G206">
        <v>1300</v>
      </c>
      <c r="H206">
        <v>0.1</v>
      </c>
      <c r="I206" t="s">
        <v>21</v>
      </c>
      <c r="J206" t="s">
        <v>22</v>
      </c>
      <c r="K206">
        <v>40</v>
      </c>
      <c r="L206" t="s">
        <v>32</v>
      </c>
      <c r="M206">
        <f>VLOOKUP($C206,Barnhart_79.pdf!$L$4:$O$392,3)</f>
        <v>249</v>
      </c>
      <c r="N206">
        <f>VLOOKUP($C206,Barnhart_79.pdf!$L$4:$O$392,4)</f>
        <v>1922.67</v>
      </c>
      <c r="O206">
        <v>485</v>
      </c>
      <c r="P206">
        <v>404</v>
      </c>
      <c r="Q206" s="25">
        <f t="shared" si="10"/>
        <v>21.426643645186637</v>
      </c>
      <c r="R206" s="25">
        <f t="shared" si="10"/>
        <v>17.848173263207013</v>
      </c>
      <c r="S206" s="23">
        <f t="shared" si="11"/>
        <v>0.66865276865567058</v>
      </c>
      <c r="T206" s="23">
        <f t="shared" si="11"/>
        <v>0.55698086296266169</v>
      </c>
      <c r="U206" s="23"/>
      <c r="V206" s="23"/>
      <c r="W206" t="s">
        <v>27</v>
      </c>
    </row>
    <row r="207" spans="1:23" hidden="1" x14ac:dyDescent="0.25">
      <c r="A207">
        <v>6</v>
      </c>
      <c r="B207">
        <v>40</v>
      </c>
      <c r="C207">
        <f t="shared" si="9"/>
        <v>640</v>
      </c>
      <c r="D207">
        <v>47</v>
      </c>
      <c r="E207">
        <v>480</v>
      </c>
      <c r="F207">
        <v>0.25</v>
      </c>
      <c r="G207">
        <v>1300</v>
      </c>
      <c r="H207">
        <v>0.1</v>
      </c>
      <c r="I207" t="s">
        <v>21</v>
      </c>
      <c r="J207" t="s">
        <v>22</v>
      </c>
      <c r="K207">
        <v>40</v>
      </c>
      <c r="L207" t="s">
        <v>32</v>
      </c>
      <c r="M207">
        <f>VLOOKUP($C207,Barnhart_79.pdf!$L$4:$O$392,3)</f>
        <v>249</v>
      </c>
      <c r="N207">
        <f>VLOOKUP($C207,Barnhart_79.pdf!$L$4:$O$392,4)</f>
        <v>1922.67</v>
      </c>
      <c r="O207">
        <v>1075</v>
      </c>
      <c r="P207">
        <v>1111</v>
      </c>
      <c r="Q207" s="25">
        <f t="shared" si="10"/>
        <v>47.49204519293945</v>
      </c>
      <c r="R207" s="25">
        <f t="shared" si="10"/>
        <v>49.082476473819284</v>
      </c>
      <c r="S207" s="23">
        <f t="shared" si="11"/>
        <v>1.4820654150615378</v>
      </c>
      <c r="T207" s="23">
        <f t="shared" si="11"/>
        <v>1.5316973731473196</v>
      </c>
      <c r="U207" s="23"/>
      <c r="V207" s="23"/>
      <c r="W207" t="s">
        <v>25</v>
      </c>
    </row>
    <row r="208" spans="1:23" hidden="1" x14ac:dyDescent="0.25">
      <c r="A208">
        <v>6</v>
      </c>
      <c r="B208">
        <v>41</v>
      </c>
      <c r="C208">
        <f t="shared" si="9"/>
        <v>641</v>
      </c>
      <c r="D208">
        <v>46</v>
      </c>
      <c r="E208">
        <v>480</v>
      </c>
      <c r="F208">
        <v>0.25</v>
      </c>
      <c r="G208">
        <v>1300</v>
      </c>
      <c r="H208">
        <v>0.1</v>
      </c>
      <c r="I208" t="s">
        <v>21</v>
      </c>
      <c r="J208" t="s">
        <v>22</v>
      </c>
      <c r="K208">
        <v>40</v>
      </c>
      <c r="L208" t="s">
        <v>32</v>
      </c>
      <c r="M208">
        <f>VLOOKUP($C208,Barnhart_79.pdf!$L$4:$O$392,3)</f>
        <v>249</v>
      </c>
      <c r="N208">
        <f>VLOOKUP($C208,Barnhart_79.pdf!$L$4:$O$392,4)</f>
        <v>1922.67</v>
      </c>
      <c r="O208">
        <v>630</v>
      </c>
      <c r="P208">
        <v>680</v>
      </c>
      <c r="Q208" s="25">
        <f t="shared" si="10"/>
        <v>27.832547415397073</v>
      </c>
      <c r="R208" s="25">
        <f t="shared" si="10"/>
        <v>30.041479749952398</v>
      </c>
      <c r="S208" s="23">
        <f t="shared" si="11"/>
        <v>0.86855926650118032</v>
      </c>
      <c r="T208" s="23">
        <f t="shared" si="11"/>
        <v>0.9374925416203217</v>
      </c>
      <c r="U208" s="23"/>
      <c r="V208" s="23"/>
      <c r="W208" t="s">
        <v>25</v>
      </c>
    </row>
    <row r="209" spans="1:23" hidden="1" x14ac:dyDescent="0.25">
      <c r="A209">
        <v>6</v>
      </c>
      <c r="B209">
        <v>42</v>
      </c>
      <c r="C209">
        <f t="shared" si="9"/>
        <v>642</v>
      </c>
      <c r="D209">
        <v>47</v>
      </c>
      <c r="E209">
        <v>480</v>
      </c>
      <c r="F209">
        <v>0.25</v>
      </c>
      <c r="G209">
        <v>1300</v>
      </c>
      <c r="H209">
        <v>0.1</v>
      </c>
      <c r="I209" t="s">
        <v>21</v>
      </c>
      <c r="J209" t="s">
        <v>22</v>
      </c>
      <c r="K209">
        <v>40</v>
      </c>
      <c r="L209" t="s">
        <v>32</v>
      </c>
      <c r="M209">
        <f>VLOOKUP($C209,Barnhart_79.pdf!$L$4:$O$392,3)</f>
        <v>249</v>
      </c>
      <c r="N209">
        <f>VLOOKUP($C209,Barnhart_79.pdf!$L$4:$O$392,4)</f>
        <v>1922.67</v>
      </c>
      <c r="O209">
        <v>398</v>
      </c>
      <c r="P209">
        <v>571</v>
      </c>
      <c r="Q209" s="25">
        <f t="shared" si="10"/>
        <v>17.583101383060374</v>
      </c>
      <c r="R209" s="25">
        <f t="shared" si="10"/>
        <v>25.226007260621792</v>
      </c>
      <c r="S209" s="23">
        <f t="shared" si="11"/>
        <v>0.54870886994836476</v>
      </c>
      <c r="T209" s="23">
        <f t="shared" si="11"/>
        <v>0.78721800186059365</v>
      </c>
      <c r="U209" s="23"/>
      <c r="V209" s="23"/>
      <c r="W209" t="s">
        <v>25</v>
      </c>
    </row>
    <row r="210" spans="1:23" ht="24" customHeight="1" x14ac:dyDescent="0.25">
      <c r="A210">
        <v>6</v>
      </c>
      <c r="B210">
        <v>43</v>
      </c>
      <c r="C210">
        <f t="shared" si="9"/>
        <v>643</v>
      </c>
      <c r="D210">
        <v>50</v>
      </c>
      <c r="E210">
        <v>240</v>
      </c>
      <c r="F210">
        <v>0.25</v>
      </c>
      <c r="G210">
        <v>600</v>
      </c>
      <c r="H210">
        <v>0.16666666666666666</v>
      </c>
      <c r="I210" t="s">
        <v>33</v>
      </c>
      <c r="J210" t="s">
        <v>22</v>
      </c>
      <c r="K210">
        <v>10</v>
      </c>
      <c r="L210" t="s">
        <v>32</v>
      </c>
      <c r="M210">
        <f>VLOOKUP($C210,Barnhart_79.pdf!$L$4:$O$392,3)</f>
        <v>171</v>
      </c>
      <c r="N210">
        <f>VLOOKUP($C210,Barnhart_79.pdf!$L$4:$O$392,4)</f>
        <v>1311.93</v>
      </c>
      <c r="O210">
        <v>79</v>
      </c>
      <c r="P210">
        <v>254</v>
      </c>
      <c r="Q210" s="25">
        <f t="shared" si="10"/>
        <v>3.4901130885974108</v>
      </c>
      <c r="R210" s="25">
        <f t="shared" si="10"/>
        <v>11.221376259541042</v>
      </c>
      <c r="S210" s="23">
        <f t="shared" si="11"/>
        <v>0.15961734644062156</v>
      </c>
      <c r="T210" s="23">
        <f t="shared" si="11"/>
        <v>0.51320007589769456</v>
      </c>
      <c r="U210" s="23"/>
      <c r="V210" s="23"/>
      <c r="W210" t="s">
        <v>27</v>
      </c>
    </row>
    <row r="211" spans="1:23" hidden="1" x14ac:dyDescent="0.25">
      <c r="A211">
        <v>6</v>
      </c>
      <c r="B211">
        <v>44</v>
      </c>
      <c r="C211">
        <f t="shared" si="9"/>
        <v>644</v>
      </c>
      <c r="D211">
        <v>49</v>
      </c>
      <c r="E211">
        <v>960</v>
      </c>
      <c r="F211">
        <v>0.5</v>
      </c>
      <c r="G211">
        <v>1100</v>
      </c>
      <c r="H211">
        <v>0.16666666666666666</v>
      </c>
      <c r="I211" t="s">
        <v>33</v>
      </c>
      <c r="J211" t="s">
        <v>22</v>
      </c>
      <c r="K211">
        <v>160</v>
      </c>
      <c r="L211" t="s">
        <v>32</v>
      </c>
      <c r="M211">
        <f>VLOOKUP($C211,Barnhart_79.pdf!$L$4:$O$392,3)</f>
        <v>307</v>
      </c>
      <c r="N211">
        <f>VLOOKUP($C211,Barnhart_79.pdf!$L$4:$O$392,4)</f>
        <v>2376.81</v>
      </c>
      <c r="O211">
        <v>317</v>
      </c>
      <c r="P211">
        <v>522</v>
      </c>
      <c r="Q211" s="25">
        <f t="shared" si="10"/>
        <v>14.00463100108075</v>
      </c>
      <c r="R211" s="25">
        <f t="shared" si="10"/>
        <v>23.061253572757575</v>
      </c>
      <c r="S211" s="23">
        <f t="shared" si="11"/>
        <v>0.35353177581079048</v>
      </c>
      <c r="T211" s="23">
        <f t="shared" si="11"/>
        <v>0.58215642578306837</v>
      </c>
      <c r="U211" s="23"/>
      <c r="V211" s="23"/>
      <c r="W211" t="s">
        <v>25</v>
      </c>
    </row>
    <row r="212" spans="1:23" hidden="1" x14ac:dyDescent="0.25">
      <c r="A212">
        <v>6</v>
      </c>
      <c r="B212">
        <v>45</v>
      </c>
      <c r="C212">
        <f t="shared" si="9"/>
        <v>645</v>
      </c>
      <c r="D212">
        <v>50</v>
      </c>
      <c r="E212">
        <v>240</v>
      </c>
      <c r="F212">
        <v>0.25</v>
      </c>
      <c r="G212">
        <v>600</v>
      </c>
      <c r="H212">
        <v>0.16666666666666666</v>
      </c>
      <c r="I212" t="s">
        <v>33</v>
      </c>
      <c r="J212" t="s">
        <v>22</v>
      </c>
      <c r="K212">
        <v>10</v>
      </c>
      <c r="L212" t="s">
        <v>32</v>
      </c>
      <c r="M212">
        <f>VLOOKUP($C212,Barnhart_79.pdf!$L$4:$O$392,3)</f>
        <v>170</v>
      </c>
      <c r="N212">
        <f>VLOOKUP($C212,Barnhart_79.pdf!$L$4:$O$392,4)</f>
        <v>1304.1000000000001</v>
      </c>
      <c r="O212">
        <v>191</v>
      </c>
      <c r="P212">
        <v>394</v>
      </c>
      <c r="Q212" s="25">
        <f t="shared" si="10"/>
        <v>8.4381215180013349</v>
      </c>
      <c r="R212" s="25">
        <f t="shared" si="10"/>
        <v>17.406386796295948</v>
      </c>
      <c r="S212" s="23">
        <f t="shared" si="11"/>
        <v>0.38822735302513611</v>
      </c>
      <c r="T212" s="23">
        <f t="shared" si="11"/>
        <v>0.80084595336075215</v>
      </c>
      <c r="U212" s="23"/>
      <c r="V212" s="23"/>
      <c r="W212" t="s">
        <v>25</v>
      </c>
    </row>
    <row r="213" spans="1:23" hidden="1" x14ac:dyDescent="0.25">
      <c r="A213">
        <v>6</v>
      </c>
      <c r="B213">
        <v>46</v>
      </c>
      <c r="C213">
        <f t="shared" si="9"/>
        <v>646</v>
      </c>
      <c r="D213">
        <v>50</v>
      </c>
      <c r="E213">
        <v>240</v>
      </c>
      <c r="F213">
        <v>0.25</v>
      </c>
      <c r="G213">
        <v>600</v>
      </c>
      <c r="H213">
        <v>0.16666666666666666</v>
      </c>
      <c r="I213" t="s">
        <v>33</v>
      </c>
      <c r="J213" t="s">
        <v>22</v>
      </c>
      <c r="K213">
        <v>10</v>
      </c>
      <c r="L213" t="s">
        <v>32</v>
      </c>
      <c r="M213">
        <f>VLOOKUP($C213,Barnhart_79.pdf!$L$4:$O$392,3)</f>
        <v>328</v>
      </c>
      <c r="N213">
        <f>VLOOKUP($C213,Barnhart_79.pdf!$L$4:$O$392,4)</f>
        <v>2523.2400000000002</v>
      </c>
      <c r="O213">
        <v>730</v>
      </c>
      <c r="P213">
        <v>859</v>
      </c>
      <c r="Q213" s="25">
        <f t="shared" si="10"/>
        <v>32.250412084507722</v>
      </c>
      <c r="R213" s="25">
        <f t="shared" si="10"/>
        <v>37.949457507660455</v>
      </c>
      <c r="S213" s="23">
        <f t="shared" si="11"/>
        <v>0.76688096458143618</v>
      </c>
      <c r="T213" s="23">
        <f t="shared" si="11"/>
        <v>0.90239828571979963</v>
      </c>
      <c r="U213" s="23"/>
      <c r="V213" s="23"/>
      <c r="W213" t="s">
        <v>25</v>
      </c>
    </row>
    <row r="214" spans="1:23" hidden="1" x14ac:dyDescent="0.25">
      <c r="A214">
        <v>6</v>
      </c>
      <c r="B214">
        <v>47</v>
      </c>
      <c r="C214">
        <f t="shared" si="9"/>
        <v>647</v>
      </c>
      <c r="D214">
        <v>50</v>
      </c>
      <c r="E214">
        <v>240</v>
      </c>
      <c r="F214">
        <v>0.25</v>
      </c>
      <c r="G214">
        <v>600</v>
      </c>
      <c r="H214">
        <v>0.16666666666666666</v>
      </c>
      <c r="I214" t="s">
        <v>33</v>
      </c>
      <c r="J214" t="s">
        <v>22</v>
      </c>
      <c r="K214">
        <v>10</v>
      </c>
      <c r="L214" t="s">
        <v>32</v>
      </c>
      <c r="M214">
        <f>VLOOKUP($C214,Barnhart_79.pdf!$L$4:$O$392,3)</f>
        <v>170</v>
      </c>
      <c r="N214">
        <f>VLOOKUP($C214,Barnhart_79.pdf!$L$4:$O$392,4)</f>
        <v>1304.1000000000001</v>
      </c>
      <c r="O214">
        <v>306</v>
      </c>
      <c r="P214">
        <v>474</v>
      </c>
      <c r="Q214" s="25">
        <f t="shared" si="10"/>
        <v>13.518665887478578</v>
      </c>
      <c r="R214" s="25">
        <f t="shared" si="10"/>
        <v>20.940678531584464</v>
      </c>
      <c r="S214" s="23">
        <f t="shared" si="11"/>
        <v>0.62197680641723374</v>
      </c>
      <c r="T214" s="23">
        <f t="shared" si="11"/>
        <v>0.96345426876395035</v>
      </c>
      <c r="U214" s="23"/>
      <c r="V214" s="23"/>
      <c r="W214" t="s">
        <v>25</v>
      </c>
    </row>
    <row r="215" spans="1:23" ht="24" customHeight="1" x14ac:dyDescent="0.25">
      <c r="A215">
        <v>7</v>
      </c>
      <c r="B215">
        <v>2</v>
      </c>
      <c r="C215">
        <f t="shared" si="9"/>
        <v>702</v>
      </c>
      <c r="D215">
        <v>26</v>
      </c>
      <c r="E215">
        <v>240</v>
      </c>
      <c r="F215">
        <v>0.25</v>
      </c>
      <c r="G215">
        <v>975</v>
      </c>
      <c r="H215">
        <v>3.3333333333333333E-2</v>
      </c>
      <c r="I215" t="s">
        <v>21</v>
      </c>
      <c r="J215" t="s">
        <v>22</v>
      </c>
      <c r="K215">
        <v>40</v>
      </c>
      <c r="L215" t="s">
        <v>23</v>
      </c>
      <c r="M215">
        <f>VLOOKUP($C215,Barnhart_79.pdf!$L$4:$O$392,3)</f>
        <v>176</v>
      </c>
      <c r="N215">
        <f>VLOOKUP($C215,Barnhart_79.pdf!$L$4:$O$392,4)</f>
        <v>1351.0800000000002</v>
      </c>
      <c r="O215">
        <v>1286</v>
      </c>
      <c r="P215">
        <v>1649</v>
      </c>
      <c r="Q215" s="25">
        <f t="shared" si="10"/>
        <v>56.813739644762911</v>
      </c>
      <c r="R215" s="25">
        <f t="shared" si="10"/>
        <v>72.850588393634567</v>
      </c>
      <c r="S215" s="23">
        <f t="shared" si="11"/>
        <v>2.5230366659900039</v>
      </c>
      <c r="T215" s="23">
        <f t="shared" si="11"/>
        <v>3.2352157560011796</v>
      </c>
      <c r="U215" s="23"/>
      <c r="V215" s="23"/>
      <c r="W215" t="s">
        <v>27</v>
      </c>
    </row>
    <row r="216" spans="1:23" hidden="1" x14ac:dyDescent="0.25">
      <c r="A216">
        <v>7</v>
      </c>
      <c r="B216">
        <v>3</v>
      </c>
      <c r="C216">
        <f t="shared" si="9"/>
        <v>703</v>
      </c>
      <c r="D216">
        <v>28</v>
      </c>
      <c r="E216">
        <v>150</v>
      </c>
      <c r="F216">
        <v>0.25</v>
      </c>
      <c r="G216">
        <v>1550</v>
      </c>
      <c r="H216">
        <v>1.4285714285714285E-2</v>
      </c>
      <c r="I216" t="s">
        <v>35</v>
      </c>
      <c r="J216" t="s">
        <v>22</v>
      </c>
      <c r="K216">
        <v>37.5</v>
      </c>
      <c r="L216" t="s">
        <v>23</v>
      </c>
      <c r="M216">
        <f>VLOOKUP($C216,Barnhart_79.pdf!$L$4:$O$392,3)</f>
        <v>238</v>
      </c>
      <c r="N216">
        <f>VLOOKUP($C216,Barnhart_79.pdf!$L$4:$O$392,4)</f>
        <v>1863.5400000000002</v>
      </c>
      <c r="O216">
        <v>635</v>
      </c>
      <c r="P216">
        <v>760</v>
      </c>
      <c r="Q216" s="25">
        <f t="shared" si="10"/>
        <v>28.053440648852607</v>
      </c>
      <c r="R216" s="25">
        <f t="shared" si="10"/>
        <v>33.575771485240914</v>
      </c>
      <c r="S216" s="23">
        <f t="shared" si="11"/>
        <v>0.90323064647453577</v>
      </c>
      <c r="T216" s="23">
        <f t="shared" si="11"/>
        <v>1.0810319548356646</v>
      </c>
      <c r="U216" s="23"/>
      <c r="V216" s="23"/>
      <c r="W216" t="s">
        <v>25</v>
      </c>
    </row>
    <row r="217" spans="1:23" hidden="1" x14ac:dyDescent="0.25">
      <c r="A217">
        <v>7</v>
      </c>
      <c r="B217">
        <v>4</v>
      </c>
      <c r="C217">
        <f t="shared" si="9"/>
        <v>704</v>
      </c>
      <c r="D217">
        <v>27</v>
      </c>
      <c r="E217">
        <v>240</v>
      </c>
      <c r="F217">
        <v>0.25</v>
      </c>
      <c r="G217">
        <v>975</v>
      </c>
      <c r="H217">
        <v>3.3333333333333333E-2</v>
      </c>
      <c r="I217" t="s">
        <v>21</v>
      </c>
      <c r="J217" t="s">
        <v>22</v>
      </c>
      <c r="K217">
        <v>30</v>
      </c>
      <c r="L217" t="s">
        <v>23</v>
      </c>
      <c r="M217">
        <f>VLOOKUP($C217,Barnhart_79.pdf!$L$4:$O$392,3)</f>
        <v>175</v>
      </c>
      <c r="N217">
        <f>VLOOKUP($C217,Barnhart_79.pdf!$L$4:$O$392,4)</f>
        <v>1343.2500000000002</v>
      </c>
      <c r="O217">
        <v>603</v>
      </c>
      <c r="P217">
        <v>727</v>
      </c>
      <c r="Q217" s="25">
        <f t="shared" si="10"/>
        <v>26.6397239547372</v>
      </c>
      <c r="R217" s="25">
        <f t="shared" si="10"/>
        <v>32.117876144434398</v>
      </c>
      <c r="S217" s="23">
        <f t="shared" si="11"/>
        <v>1.1899374184137217</v>
      </c>
      <c r="T217" s="23">
        <f t="shared" si="11"/>
        <v>1.4346343336430774</v>
      </c>
      <c r="U217" s="23"/>
      <c r="V217" s="23"/>
      <c r="W217" t="s">
        <v>25</v>
      </c>
    </row>
    <row r="218" spans="1:23" hidden="1" x14ac:dyDescent="0.25">
      <c r="A218">
        <v>7</v>
      </c>
      <c r="B218">
        <v>5</v>
      </c>
      <c r="C218">
        <f t="shared" si="9"/>
        <v>705</v>
      </c>
      <c r="D218">
        <v>29</v>
      </c>
      <c r="E218">
        <v>560</v>
      </c>
      <c r="F218">
        <v>0.25</v>
      </c>
      <c r="G218">
        <v>1475</v>
      </c>
      <c r="H218">
        <v>0.1</v>
      </c>
      <c r="I218" t="s">
        <v>21</v>
      </c>
      <c r="J218" t="s">
        <v>22</v>
      </c>
      <c r="K218">
        <v>40</v>
      </c>
      <c r="L218" t="s">
        <v>23</v>
      </c>
      <c r="M218">
        <f>VLOOKUP($C218,Barnhart_79.pdf!$L$4:$O$392,3)</f>
        <v>249</v>
      </c>
      <c r="N218">
        <f>VLOOKUP($C218,Barnhart_79.pdf!$L$4:$O$392,4)</f>
        <v>1922.67</v>
      </c>
      <c r="O218">
        <v>620</v>
      </c>
      <c r="P218">
        <v>788</v>
      </c>
      <c r="Q218" s="25">
        <f t="shared" si="10"/>
        <v>27.390760948486008</v>
      </c>
      <c r="R218" s="25">
        <f t="shared" si="10"/>
        <v>34.812773592591896</v>
      </c>
      <c r="S218" s="23">
        <f t="shared" si="11"/>
        <v>0.85477261147735206</v>
      </c>
      <c r="T218" s="23">
        <f t="shared" si="11"/>
        <v>1.0863884158776669</v>
      </c>
      <c r="U218" s="23"/>
      <c r="V218" s="23"/>
      <c r="W218" t="s">
        <v>25</v>
      </c>
    </row>
    <row r="219" spans="1:23" hidden="1" x14ac:dyDescent="0.25">
      <c r="A219">
        <v>7</v>
      </c>
      <c r="B219">
        <v>6</v>
      </c>
      <c r="C219">
        <f t="shared" si="9"/>
        <v>706</v>
      </c>
      <c r="D219">
        <v>30</v>
      </c>
      <c r="E219">
        <v>480</v>
      </c>
      <c r="F219">
        <v>0.25</v>
      </c>
      <c r="G219">
        <v>1300</v>
      </c>
      <c r="H219">
        <v>0.1</v>
      </c>
      <c r="I219" t="s">
        <v>21</v>
      </c>
      <c r="J219" t="s">
        <v>22</v>
      </c>
      <c r="K219">
        <v>36.92307692307692</v>
      </c>
      <c r="L219" t="s">
        <v>23</v>
      </c>
      <c r="M219">
        <f>VLOOKUP($C219,Barnhart_79.pdf!$L$4:$O$392,3)</f>
        <v>249</v>
      </c>
      <c r="N219">
        <f>VLOOKUP($C219,Barnhart_79.pdf!$L$4:$O$392,4)</f>
        <v>1922.67</v>
      </c>
      <c r="O219">
        <v>657</v>
      </c>
      <c r="P219">
        <v>758</v>
      </c>
      <c r="Q219" s="25">
        <f t="shared" si="10"/>
        <v>29.025370876056947</v>
      </c>
      <c r="R219" s="25">
        <f t="shared" si="10"/>
        <v>33.487414191858704</v>
      </c>
      <c r="S219" s="23">
        <f t="shared" si="11"/>
        <v>0.9057832350655165</v>
      </c>
      <c r="T219" s="23">
        <f t="shared" si="11"/>
        <v>1.0450284508061822</v>
      </c>
      <c r="U219" s="23"/>
      <c r="V219" s="23"/>
      <c r="W219" t="s">
        <v>25</v>
      </c>
    </row>
    <row r="220" spans="1:23" hidden="1" x14ac:dyDescent="0.25">
      <c r="A220">
        <v>7</v>
      </c>
      <c r="B220">
        <v>7</v>
      </c>
      <c r="C220">
        <f t="shared" si="9"/>
        <v>707</v>
      </c>
      <c r="D220">
        <v>29</v>
      </c>
      <c r="E220">
        <v>560</v>
      </c>
      <c r="F220">
        <v>0.25</v>
      </c>
      <c r="G220">
        <v>1475</v>
      </c>
      <c r="H220">
        <v>0.1</v>
      </c>
      <c r="I220" t="s">
        <v>21</v>
      </c>
      <c r="J220" t="s">
        <v>22</v>
      </c>
      <c r="K220">
        <v>40</v>
      </c>
      <c r="L220" t="s">
        <v>23</v>
      </c>
      <c r="M220">
        <f>VLOOKUP($C220,Barnhart_79.pdf!$L$4:$O$392,3)</f>
        <v>249</v>
      </c>
      <c r="N220">
        <f>VLOOKUP($C220,Barnhart_79.pdf!$L$4:$O$392,4)</f>
        <v>1922.67</v>
      </c>
      <c r="O220">
        <v>686</v>
      </c>
      <c r="P220">
        <v>831</v>
      </c>
      <c r="Q220" s="25">
        <f t="shared" si="10"/>
        <v>30.306551630099037</v>
      </c>
      <c r="R220" s="25">
        <f t="shared" si="10"/>
        <v>36.712455400309473</v>
      </c>
      <c r="S220" s="23">
        <f t="shared" si="11"/>
        <v>0.94576453463461863</v>
      </c>
      <c r="T220" s="23">
        <f t="shared" si="11"/>
        <v>1.1456710324801282</v>
      </c>
      <c r="U220" s="23"/>
      <c r="V220" s="23"/>
      <c r="W220" t="s">
        <v>25</v>
      </c>
    </row>
    <row r="221" spans="1:23" hidden="1" x14ac:dyDescent="0.25">
      <c r="A221">
        <v>7</v>
      </c>
      <c r="B221">
        <v>8</v>
      </c>
      <c r="C221">
        <f t="shared" si="9"/>
        <v>708</v>
      </c>
      <c r="D221">
        <v>30</v>
      </c>
      <c r="E221">
        <v>480</v>
      </c>
      <c r="F221">
        <v>0.25</v>
      </c>
      <c r="G221">
        <v>1300</v>
      </c>
      <c r="H221">
        <v>0.1</v>
      </c>
      <c r="I221" t="s">
        <v>21</v>
      </c>
      <c r="J221" t="s">
        <v>22</v>
      </c>
      <c r="K221">
        <v>36.92307692307692</v>
      </c>
      <c r="L221" t="s">
        <v>23</v>
      </c>
      <c r="M221">
        <f>VLOOKUP($C221,Barnhart_79.pdf!$L$4:$O$392,3)</f>
        <v>249</v>
      </c>
      <c r="N221">
        <f>VLOOKUP($C221,Barnhart_79.pdf!$L$4:$O$392,4)</f>
        <v>1922.67</v>
      </c>
      <c r="O221">
        <v>565</v>
      </c>
      <c r="P221">
        <v>702</v>
      </c>
      <c r="Q221" s="25">
        <f t="shared" si="10"/>
        <v>24.960935380475153</v>
      </c>
      <c r="R221" s="25">
        <f t="shared" si="10"/>
        <v>31.013409977156741</v>
      </c>
      <c r="S221" s="23">
        <f t="shared" si="11"/>
        <v>0.77894600884629661</v>
      </c>
      <c r="T221" s="23">
        <f t="shared" si="11"/>
        <v>0.96782318267274381</v>
      </c>
      <c r="U221" s="23"/>
      <c r="V221" s="23"/>
      <c r="W221" t="s">
        <v>25</v>
      </c>
    </row>
    <row r="222" spans="1:23" hidden="1" x14ac:dyDescent="0.25">
      <c r="A222">
        <v>7</v>
      </c>
      <c r="B222">
        <v>9</v>
      </c>
      <c r="C222">
        <f t="shared" si="9"/>
        <v>709</v>
      </c>
      <c r="D222">
        <v>32</v>
      </c>
      <c r="E222">
        <v>560</v>
      </c>
      <c r="F222">
        <v>0.25</v>
      </c>
      <c r="G222">
        <v>1475</v>
      </c>
      <c r="H222">
        <v>0.1</v>
      </c>
      <c r="I222" t="s">
        <v>21</v>
      </c>
      <c r="J222" t="s">
        <v>22</v>
      </c>
      <c r="K222">
        <v>40</v>
      </c>
      <c r="L222" t="s">
        <v>23</v>
      </c>
      <c r="M222">
        <f>VLOOKUP($C222,Barnhart_79.pdf!$L$4:$O$392,3)</f>
        <v>249</v>
      </c>
      <c r="N222">
        <f>VLOOKUP($C222,Barnhart_79.pdf!$L$4:$O$392,4)</f>
        <v>1922.67</v>
      </c>
      <c r="O222">
        <v>695</v>
      </c>
      <c r="P222">
        <v>845</v>
      </c>
      <c r="Q222" s="25">
        <f t="shared" si="10"/>
        <v>30.704159450318993</v>
      </c>
      <c r="R222" s="25">
        <f t="shared" si="10"/>
        <v>37.33095645398496</v>
      </c>
      <c r="S222" s="23">
        <f t="shared" si="11"/>
        <v>0.95817252415606402</v>
      </c>
      <c r="T222" s="23">
        <f t="shared" si="11"/>
        <v>1.1649723495134878</v>
      </c>
      <c r="U222" s="23"/>
      <c r="V222" s="23"/>
      <c r="W222" t="s">
        <v>25</v>
      </c>
    </row>
    <row r="223" spans="1:23" hidden="1" x14ac:dyDescent="0.25">
      <c r="A223">
        <v>7</v>
      </c>
      <c r="B223">
        <v>10</v>
      </c>
      <c r="C223">
        <f t="shared" si="9"/>
        <v>710</v>
      </c>
      <c r="D223">
        <v>31</v>
      </c>
      <c r="E223">
        <v>560</v>
      </c>
      <c r="F223">
        <v>0.25</v>
      </c>
      <c r="G223">
        <v>1475</v>
      </c>
      <c r="H223">
        <v>0.1</v>
      </c>
      <c r="I223" t="s">
        <v>21</v>
      </c>
      <c r="J223" t="s">
        <v>22</v>
      </c>
      <c r="K223">
        <v>40</v>
      </c>
      <c r="L223" t="s">
        <v>23</v>
      </c>
      <c r="M223">
        <f>VLOOKUP($C223,Barnhart_79.pdf!$L$4:$O$392,3)</f>
        <v>249</v>
      </c>
      <c r="N223">
        <f>VLOOKUP($C223,Barnhart_79.pdf!$L$4:$O$392,4)</f>
        <v>1922.67</v>
      </c>
      <c r="O223">
        <v>645</v>
      </c>
      <c r="P223">
        <v>830</v>
      </c>
      <c r="Q223" s="25">
        <f t="shared" si="10"/>
        <v>28.495227115763669</v>
      </c>
      <c r="R223" s="25">
        <f t="shared" si="10"/>
        <v>36.668276753618365</v>
      </c>
      <c r="S223" s="23">
        <f t="shared" si="11"/>
        <v>0.88923924903692264</v>
      </c>
      <c r="T223" s="23">
        <f t="shared" si="11"/>
        <v>1.1442923669777454</v>
      </c>
      <c r="U223" s="23"/>
      <c r="V223" s="23"/>
      <c r="W223" t="s">
        <v>25</v>
      </c>
    </row>
    <row r="224" spans="1:23" hidden="1" x14ac:dyDescent="0.25">
      <c r="A224">
        <v>7</v>
      </c>
      <c r="B224">
        <v>11</v>
      </c>
      <c r="C224">
        <f t="shared" si="9"/>
        <v>711</v>
      </c>
      <c r="D224">
        <v>32</v>
      </c>
      <c r="E224">
        <v>560</v>
      </c>
      <c r="F224">
        <v>0.25</v>
      </c>
      <c r="G224">
        <v>1475</v>
      </c>
      <c r="H224">
        <v>0.1</v>
      </c>
      <c r="I224" t="s">
        <v>21</v>
      </c>
      <c r="J224" t="s">
        <v>22</v>
      </c>
      <c r="K224">
        <v>40</v>
      </c>
      <c r="L224" t="s">
        <v>23</v>
      </c>
      <c r="M224">
        <f>VLOOKUP($C224,Barnhart_79.pdf!$L$4:$O$392,3)</f>
        <v>249</v>
      </c>
      <c r="N224">
        <f>VLOOKUP($C224,Barnhart_79.pdf!$L$4:$O$392,4)</f>
        <v>1922.67</v>
      </c>
      <c r="O224">
        <v>890</v>
      </c>
      <c r="P224">
        <v>1052</v>
      </c>
      <c r="Q224" s="25">
        <f t="shared" si="10"/>
        <v>39.318995555084754</v>
      </c>
      <c r="R224" s="25">
        <f t="shared" si="10"/>
        <v>46.475936319044003</v>
      </c>
      <c r="S224" s="23">
        <f t="shared" si="11"/>
        <v>1.2270122971207151</v>
      </c>
      <c r="T224" s="23">
        <f t="shared" si="11"/>
        <v>1.4503561085067329</v>
      </c>
      <c r="U224" s="23"/>
      <c r="V224" s="23"/>
      <c r="W224" t="s">
        <v>25</v>
      </c>
    </row>
    <row r="225" spans="1:23" hidden="1" x14ac:dyDescent="0.25">
      <c r="A225">
        <v>7</v>
      </c>
      <c r="B225">
        <v>12</v>
      </c>
      <c r="C225">
        <f t="shared" si="9"/>
        <v>712</v>
      </c>
      <c r="D225">
        <v>31</v>
      </c>
      <c r="E225">
        <v>560</v>
      </c>
      <c r="F225">
        <v>0.25</v>
      </c>
      <c r="G225">
        <v>1475</v>
      </c>
      <c r="H225">
        <v>0.1</v>
      </c>
      <c r="I225" t="s">
        <v>21</v>
      </c>
      <c r="J225" t="s">
        <v>22</v>
      </c>
      <c r="K225">
        <v>40</v>
      </c>
      <c r="L225" t="s">
        <v>23</v>
      </c>
      <c r="M225">
        <f>VLOOKUP($C225,Barnhart_79.pdf!$L$4:$O$392,3)</f>
        <v>249</v>
      </c>
      <c r="N225">
        <f>VLOOKUP($C225,Barnhart_79.pdf!$L$4:$O$392,4)</f>
        <v>1922.67</v>
      </c>
      <c r="O225">
        <v>567</v>
      </c>
      <c r="P225">
        <v>768</v>
      </c>
      <c r="Q225" s="25">
        <f t="shared" si="10"/>
        <v>25.049292673857366</v>
      </c>
      <c r="R225" s="25">
        <f t="shared" si="10"/>
        <v>33.929200658769766</v>
      </c>
      <c r="S225" s="23">
        <f t="shared" si="11"/>
        <v>0.78170333985106222</v>
      </c>
      <c r="T225" s="23">
        <f t="shared" si="11"/>
        <v>1.0588151058300102</v>
      </c>
      <c r="U225" s="23"/>
      <c r="V225" s="23"/>
      <c r="W225" t="s">
        <v>25</v>
      </c>
    </row>
    <row r="226" spans="1:23" hidden="1" x14ac:dyDescent="0.25">
      <c r="A226">
        <v>7</v>
      </c>
      <c r="B226">
        <v>13</v>
      </c>
      <c r="C226">
        <f t="shared" si="9"/>
        <v>713</v>
      </c>
      <c r="D226">
        <v>33</v>
      </c>
      <c r="E226">
        <v>560</v>
      </c>
      <c r="F226">
        <v>0.25</v>
      </c>
      <c r="G226">
        <v>1475</v>
      </c>
      <c r="H226">
        <v>0.1</v>
      </c>
      <c r="I226" t="s">
        <v>21</v>
      </c>
      <c r="J226" t="s">
        <v>22</v>
      </c>
      <c r="K226">
        <v>40</v>
      </c>
      <c r="L226" t="s">
        <v>23</v>
      </c>
      <c r="M226">
        <f>VLOOKUP($C226,Barnhart_79.pdf!$L$4:$O$392,3)</f>
        <v>249</v>
      </c>
      <c r="N226">
        <f>VLOOKUP($C226,Barnhart_79.pdf!$L$4:$O$392,4)</f>
        <v>1922.67</v>
      </c>
      <c r="O226">
        <v>559</v>
      </c>
      <c r="P226">
        <v>679</v>
      </c>
      <c r="Q226" s="25">
        <f t="shared" si="10"/>
        <v>24.695863500328514</v>
      </c>
      <c r="R226" s="25">
        <f t="shared" si="10"/>
        <v>29.99730110326129</v>
      </c>
      <c r="S226" s="23">
        <f t="shared" si="11"/>
        <v>0.77067401583199957</v>
      </c>
      <c r="T226" s="23">
        <f t="shared" si="11"/>
        <v>0.93611387611793873</v>
      </c>
      <c r="U226" s="23"/>
      <c r="V226" s="23"/>
      <c r="W226" t="s">
        <v>25</v>
      </c>
    </row>
    <row r="227" spans="1:23" hidden="1" x14ac:dyDescent="0.25">
      <c r="A227">
        <v>7</v>
      </c>
      <c r="B227">
        <v>14</v>
      </c>
      <c r="C227">
        <f t="shared" si="9"/>
        <v>714</v>
      </c>
      <c r="D227">
        <v>34</v>
      </c>
      <c r="E227">
        <v>560</v>
      </c>
      <c r="F227">
        <v>0.25</v>
      </c>
      <c r="G227">
        <v>1475</v>
      </c>
      <c r="H227">
        <v>0.1</v>
      </c>
      <c r="I227" t="s">
        <v>21</v>
      </c>
      <c r="J227" t="s">
        <v>22</v>
      </c>
      <c r="K227">
        <v>40</v>
      </c>
      <c r="L227" t="s">
        <v>23</v>
      </c>
      <c r="M227">
        <f>VLOOKUP($C227,Barnhart_79.pdf!$L$4:$O$392,3)</f>
        <v>249</v>
      </c>
      <c r="N227">
        <f>VLOOKUP($C227,Barnhart_79.pdf!$L$4:$O$392,4)</f>
        <v>1922.67</v>
      </c>
      <c r="O227">
        <v>338</v>
      </c>
      <c r="P227">
        <v>475</v>
      </c>
      <c r="Q227" s="25">
        <f t="shared" si="10"/>
        <v>14.932382581593986</v>
      </c>
      <c r="R227" s="25">
        <f t="shared" si="10"/>
        <v>20.984857178275572</v>
      </c>
      <c r="S227" s="23">
        <f t="shared" si="11"/>
        <v>0.46598893980539513</v>
      </c>
      <c r="T227" s="23">
        <f t="shared" si="11"/>
        <v>0.65486611363184233</v>
      </c>
      <c r="U227" s="23"/>
      <c r="V227" s="23"/>
      <c r="W227" t="s">
        <v>25</v>
      </c>
    </row>
    <row r="228" spans="1:23" hidden="1" x14ac:dyDescent="0.25">
      <c r="A228">
        <v>7</v>
      </c>
      <c r="B228">
        <v>15</v>
      </c>
      <c r="C228">
        <f t="shared" si="9"/>
        <v>715</v>
      </c>
      <c r="D228">
        <v>33</v>
      </c>
      <c r="E228">
        <v>560</v>
      </c>
      <c r="F228">
        <v>0.25</v>
      </c>
      <c r="G228">
        <v>1475</v>
      </c>
      <c r="H228">
        <v>0.1</v>
      </c>
      <c r="I228" t="s">
        <v>21</v>
      </c>
      <c r="J228" t="s">
        <v>22</v>
      </c>
      <c r="K228">
        <v>40</v>
      </c>
      <c r="L228" t="s">
        <v>23</v>
      </c>
      <c r="M228">
        <f>VLOOKUP($C228,Barnhart_79.pdf!$L$4:$O$392,3)</f>
        <v>249</v>
      </c>
      <c r="N228">
        <f>VLOOKUP($C228,Barnhart_79.pdf!$L$4:$O$392,4)</f>
        <v>1922.67</v>
      </c>
      <c r="O228">
        <v>432</v>
      </c>
      <c r="P228">
        <v>539</v>
      </c>
      <c r="Q228" s="25">
        <f t="shared" si="10"/>
        <v>19.085175370557995</v>
      </c>
      <c r="R228" s="25">
        <f t="shared" si="10"/>
        <v>23.812290566506384</v>
      </c>
      <c r="S228" s="23">
        <f t="shared" si="11"/>
        <v>0.59558349702938085</v>
      </c>
      <c r="T228" s="23">
        <f t="shared" si="11"/>
        <v>0.74310070578434317</v>
      </c>
      <c r="U228" s="23"/>
      <c r="V228" s="23"/>
      <c r="W228" t="s">
        <v>25</v>
      </c>
    </row>
    <row r="229" spans="1:23" hidden="1" x14ac:dyDescent="0.25">
      <c r="A229">
        <v>7</v>
      </c>
      <c r="B229">
        <v>16</v>
      </c>
      <c r="C229">
        <f t="shared" si="9"/>
        <v>716</v>
      </c>
      <c r="D229">
        <v>34</v>
      </c>
      <c r="E229">
        <v>560</v>
      </c>
      <c r="F229">
        <v>0.25</v>
      </c>
      <c r="G229">
        <v>1475</v>
      </c>
      <c r="H229">
        <v>0.1</v>
      </c>
      <c r="I229" t="s">
        <v>21</v>
      </c>
      <c r="J229" t="s">
        <v>22</v>
      </c>
      <c r="K229">
        <v>40</v>
      </c>
      <c r="L229" t="s">
        <v>23</v>
      </c>
      <c r="M229">
        <f>VLOOKUP($C229,Barnhart_79.pdf!$L$4:$O$392,3)</f>
        <v>299</v>
      </c>
      <c r="N229">
        <f>VLOOKUP($C229,Barnhart_79.pdf!$L$4:$O$392,4)</f>
        <v>2314.1699999999996</v>
      </c>
      <c r="O229">
        <v>433</v>
      </c>
      <c r="P229">
        <v>651</v>
      </c>
      <c r="Q229" s="25">
        <f t="shared" si="10"/>
        <v>19.129354017249099</v>
      </c>
      <c r="R229" s="25">
        <f t="shared" si="10"/>
        <v>28.760298995910308</v>
      </c>
      <c r="S229" s="23">
        <f t="shared" si="11"/>
        <v>0.49597101381270436</v>
      </c>
      <c r="T229" s="23">
        <f t="shared" si="11"/>
        <v>0.74567466510870795</v>
      </c>
      <c r="U229" s="23"/>
      <c r="V229" s="23"/>
      <c r="W229" t="s">
        <v>25</v>
      </c>
    </row>
    <row r="230" spans="1:23" hidden="1" x14ac:dyDescent="0.25">
      <c r="A230">
        <v>7</v>
      </c>
      <c r="B230">
        <v>17</v>
      </c>
      <c r="C230">
        <f t="shared" si="9"/>
        <v>717</v>
      </c>
      <c r="D230">
        <v>37</v>
      </c>
      <c r="E230">
        <v>560</v>
      </c>
      <c r="F230">
        <v>0.25</v>
      </c>
      <c r="G230">
        <v>1475</v>
      </c>
      <c r="H230">
        <v>0.1</v>
      </c>
      <c r="I230" t="s">
        <v>21</v>
      </c>
      <c r="J230" t="s">
        <v>22</v>
      </c>
      <c r="K230">
        <v>40</v>
      </c>
      <c r="L230" t="s">
        <v>23</v>
      </c>
      <c r="M230">
        <f>VLOOKUP($C230,Barnhart_79.pdf!$L$4:$O$392,3)</f>
        <v>249</v>
      </c>
      <c r="N230">
        <f>VLOOKUP($C230,Barnhart_79.pdf!$L$4:$O$392,4)</f>
        <v>1922.67</v>
      </c>
      <c r="O230">
        <v>344</v>
      </c>
      <c r="P230">
        <v>415</v>
      </c>
      <c r="Q230" s="25">
        <f t="shared" si="10"/>
        <v>15.197454461740625</v>
      </c>
      <c r="R230" s="25">
        <f t="shared" si="10"/>
        <v>18.334138376809182</v>
      </c>
      <c r="S230" s="23">
        <f t="shared" si="11"/>
        <v>0.47426093281969212</v>
      </c>
      <c r="T230" s="23">
        <f t="shared" si="11"/>
        <v>0.57214618348887269</v>
      </c>
      <c r="U230" s="23"/>
      <c r="V230" s="23"/>
      <c r="W230" t="s">
        <v>25</v>
      </c>
    </row>
    <row r="231" spans="1:23" hidden="1" x14ac:dyDescent="0.25">
      <c r="A231">
        <v>7</v>
      </c>
      <c r="B231">
        <v>19</v>
      </c>
      <c r="C231">
        <f t="shared" si="9"/>
        <v>719</v>
      </c>
      <c r="D231">
        <v>37</v>
      </c>
      <c r="E231">
        <v>560</v>
      </c>
      <c r="F231">
        <v>0.25</v>
      </c>
      <c r="G231">
        <v>1475</v>
      </c>
      <c r="H231">
        <v>0.1</v>
      </c>
      <c r="I231" t="s">
        <v>21</v>
      </c>
      <c r="J231" t="s">
        <v>22</v>
      </c>
      <c r="K231">
        <v>40</v>
      </c>
      <c r="L231" t="s">
        <v>23</v>
      </c>
      <c r="M231">
        <f>VLOOKUP($C231,Barnhart_79.pdf!$L$4:$O$392,3)</f>
        <v>346</v>
      </c>
      <c r="N231">
        <f>VLOOKUP($C231,Barnhart_79.pdf!$L$4:$O$392,4)</f>
        <v>2685.1800000000003</v>
      </c>
      <c r="O231">
        <v>473</v>
      </c>
      <c r="P231">
        <v>564</v>
      </c>
      <c r="Q231" s="25">
        <f t="shared" si="10"/>
        <v>20.896499884893359</v>
      </c>
      <c r="R231" s="25">
        <f t="shared" si="10"/>
        <v>24.916756733784048</v>
      </c>
      <c r="S231" s="23">
        <f t="shared" si="11"/>
        <v>0.46692958874027113</v>
      </c>
      <c r="T231" s="23">
        <f t="shared" si="11"/>
        <v>0.55676170834992167</v>
      </c>
      <c r="U231" s="23"/>
      <c r="V231" s="23"/>
      <c r="W231" t="s">
        <v>25</v>
      </c>
    </row>
    <row r="232" spans="1:23" ht="24" customHeight="1" x14ac:dyDescent="0.25">
      <c r="A232">
        <v>7</v>
      </c>
      <c r="B232">
        <v>21</v>
      </c>
      <c r="C232">
        <f t="shared" si="9"/>
        <v>721</v>
      </c>
      <c r="D232">
        <v>38</v>
      </c>
      <c r="E232">
        <v>240</v>
      </c>
      <c r="F232">
        <v>0.5</v>
      </c>
      <c r="G232">
        <v>1000</v>
      </c>
      <c r="H232" t="s">
        <v>28</v>
      </c>
      <c r="I232" t="s">
        <v>29</v>
      </c>
      <c r="J232" t="s">
        <v>30</v>
      </c>
      <c r="K232">
        <v>20</v>
      </c>
      <c r="L232" t="s">
        <v>23</v>
      </c>
      <c r="M232">
        <f>VLOOKUP($C232,Barnhart_79.pdf!$L$4:$O$392,3)</f>
        <v>301</v>
      </c>
      <c r="N232">
        <f>VLOOKUP($C232,Barnhart_79.pdf!$L$4:$O$392,4)</f>
        <v>2329.83</v>
      </c>
      <c r="O232">
        <v>75</v>
      </c>
      <c r="P232">
        <v>275</v>
      </c>
      <c r="Q232" s="25">
        <f t="shared" si="10"/>
        <v>3.3133985018329848</v>
      </c>
      <c r="R232" s="25">
        <f t="shared" si="10"/>
        <v>12.149127840054279</v>
      </c>
      <c r="S232" s="23">
        <f t="shared" si="11"/>
        <v>8.5329792349647438E-2</v>
      </c>
      <c r="T232" s="23">
        <f t="shared" si="11"/>
        <v>0.31287590528204062</v>
      </c>
      <c r="U232" s="23"/>
      <c r="V232" s="23"/>
      <c r="W232" t="s">
        <v>27</v>
      </c>
    </row>
    <row r="233" spans="1:23" ht="24" customHeight="1" x14ac:dyDescent="0.25">
      <c r="A233">
        <v>7</v>
      </c>
      <c r="B233">
        <v>23</v>
      </c>
      <c r="C233">
        <f t="shared" si="9"/>
        <v>723</v>
      </c>
      <c r="D233">
        <v>38</v>
      </c>
      <c r="E233">
        <v>240</v>
      </c>
      <c r="F233">
        <v>0.5</v>
      </c>
      <c r="G233">
        <v>1000</v>
      </c>
      <c r="H233" t="s">
        <v>28</v>
      </c>
      <c r="I233" t="s">
        <v>29</v>
      </c>
      <c r="J233" t="s">
        <v>30</v>
      </c>
      <c r="K233">
        <v>20</v>
      </c>
      <c r="L233" t="s">
        <v>23</v>
      </c>
      <c r="M233">
        <f>VLOOKUP($C233,Barnhart_79.pdf!$L$4:$O$392,3)</f>
        <v>342</v>
      </c>
      <c r="N233">
        <f>VLOOKUP($C233,Barnhart_79.pdf!$L$4:$O$392,4)</f>
        <v>2650.8599999999997</v>
      </c>
      <c r="O233">
        <v>16</v>
      </c>
      <c r="P233">
        <v>320</v>
      </c>
      <c r="Q233" s="25">
        <f t="shared" si="10"/>
        <v>0.70685834705770345</v>
      </c>
      <c r="R233" s="25">
        <f t="shared" si="10"/>
        <v>14.137166941154069</v>
      </c>
      <c r="S233" s="23">
        <f t="shared" si="11"/>
        <v>1.5999147757128709E-2</v>
      </c>
      <c r="T233" s="23">
        <f t="shared" si="11"/>
        <v>0.31998295514257419</v>
      </c>
      <c r="U233" s="23"/>
      <c r="V233" s="23"/>
      <c r="W233" t="s">
        <v>51</v>
      </c>
    </row>
    <row r="234" spans="1:23" hidden="1" x14ac:dyDescent="0.25">
      <c r="A234">
        <v>7</v>
      </c>
      <c r="B234">
        <v>25</v>
      </c>
      <c r="C234">
        <f t="shared" si="9"/>
        <v>725</v>
      </c>
      <c r="D234">
        <v>39</v>
      </c>
      <c r="E234">
        <v>480</v>
      </c>
      <c r="F234">
        <v>0.5</v>
      </c>
      <c r="G234">
        <v>1080</v>
      </c>
      <c r="H234" t="s">
        <v>28</v>
      </c>
      <c r="I234" t="s">
        <v>31</v>
      </c>
      <c r="J234" t="s">
        <v>30</v>
      </c>
      <c r="K234">
        <v>80</v>
      </c>
      <c r="L234" t="s">
        <v>23</v>
      </c>
      <c r="M234">
        <f>VLOOKUP($C234,Barnhart_79.pdf!$L$4:$O$392,3)</f>
        <v>158</v>
      </c>
      <c r="N234">
        <f>VLOOKUP($C234,Barnhart_79.pdf!$L$4:$O$392,4)</f>
        <v>1210.1400000000001</v>
      </c>
      <c r="O234">
        <v>634</v>
      </c>
      <c r="P234">
        <v>699</v>
      </c>
      <c r="Q234" s="25">
        <f t="shared" si="10"/>
        <v>28.009262002161499</v>
      </c>
      <c r="R234" s="25">
        <f t="shared" si="10"/>
        <v>30.880874037083419</v>
      </c>
      <c r="S234" s="23">
        <f t="shared" si="11"/>
        <v>1.3887283455878574</v>
      </c>
      <c r="T234" s="23">
        <f t="shared" si="11"/>
        <v>1.5311058573594833</v>
      </c>
      <c r="U234" s="23"/>
      <c r="V234" s="23"/>
      <c r="W234" t="s">
        <v>25</v>
      </c>
    </row>
    <row r="235" spans="1:23" hidden="1" x14ac:dyDescent="0.25">
      <c r="A235">
        <v>7</v>
      </c>
      <c r="B235">
        <v>27</v>
      </c>
      <c r="C235">
        <f t="shared" si="9"/>
        <v>727</v>
      </c>
      <c r="D235">
        <v>40</v>
      </c>
      <c r="E235">
        <v>480</v>
      </c>
      <c r="F235">
        <v>0.25</v>
      </c>
      <c r="G235">
        <v>1300</v>
      </c>
      <c r="H235">
        <v>0.1</v>
      </c>
      <c r="I235" t="s">
        <v>21</v>
      </c>
      <c r="J235" t="s">
        <v>22</v>
      </c>
      <c r="K235">
        <v>40</v>
      </c>
      <c r="L235" t="s">
        <v>23</v>
      </c>
      <c r="M235">
        <f>VLOOKUP($C235,Barnhart_79.pdf!$L$4:$O$392,3)</f>
        <v>499</v>
      </c>
      <c r="N235">
        <f>VLOOKUP($C235,Barnhart_79.pdf!$L$4:$O$392,4)</f>
        <v>3885.17</v>
      </c>
      <c r="O235">
        <v>750</v>
      </c>
      <c r="P235">
        <v>924</v>
      </c>
      <c r="Q235" s="25">
        <f t="shared" si="10"/>
        <v>33.133985018329852</v>
      </c>
      <c r="R235" s="25">
        <f t="shared" si="10"/>
        <v>40.821069542582372</v>
      </c>
      <c r="S235" s="23">
        <f t="shared" si="11"/>
        <v>0.51169938538076609</v>
      </c>
      <c r="T235" s="23">
        <f t="shared" si="11"/>
        <v>0.63041364278910383</v>
      </c>
      <c r="U235" s="23"/>
      <c r="V235" s="23"/>
      <c r="W235" t="s">
        <v>25</v>
      </c>
    </row>
    <row r="236" spans="1:23" hidden="1" x14ac:dyDescent="0.25">
      <c r="A236">
        <v>7</v>
      </c>
      <c r="B236">
        <v>29</v>
      </c>
      <c r="C236">
        <f t="shared" si="9"/>
        <v>729</v>
      </c>
      <c r="D236">
        <v>40</v>
      </c>
      <c r="E236">
        <v>480</v>
      </c>
      <c r="F236">
        <v>0.25</v>
      </c>
      <c r="G236">
        <v>1300</v>
      </c>
      <c r="H236">
        <v>0.1</v>
      </c>
      <c r="I236" t="s">
        <v>21</v>
      </c>
      <c r="J236" t="s">
        <v>22</v>
      </c>
      <c r="K236">
        <v>40</v>
      </c>
      <c r="L236" t="s">
        <v>23</v>
      </c>
      <c r="M236">
        <f>VLOOKUP($C236,Barnhart_79.pdf!$L$4:$O$392,3)</f>
        <v>299</v>
      </c>
      <c r="N236">
        <f>VLOOKUP($C236,Barnhart_79.pdf!$L$4:$O$392,4)</f>
        <v>2319.17</v>
      </c>
      <c r="O236">
        <v>607</v>
      </c>
      <c r="P236">
        <v>722</v>
      </c>
      <c r="Q236" s="25">
        <f t="shared" si="10"/>
        <v>26.816438541501626</v>
      </c>
      <c r="R236" s="25">
        <f t="shared" si="10"/>
        <v>31.896982910978867</v>
      </c>
      <c r="S236" s="23">
        <f t="shared" si="11"/>
        <v>0.69377678759646666</v>
      </c>
      <c r="T236" s="23">
        <f t="shared" si="11"/>
        <v>0.82521720040304591</v>
      </c>
      <c r="U236" s="23"/>
      <c r="V236" s="23"/>
      <c r="W236" t="s">
        <v>25</v>
      </c>
    </row>
    <row r="237" spans="1:23" ht="24" customHeight="1" x14ac:dyDescent="0.25">
      <c r="A237">
        <v>7</v>
      </c>
      <c r="B237">
        <v>30</v>
      </c>
      <c r="C237">
        <f t="shared" si="9"/>
        <v>730</v>
      </c>
      <c r="D237">
        <v>41</v>
      </c>
      <c r="E237">
        <v>240</v>
      </c>
      <c r="F237">
        <v>0.25</v>
      </c>
      <c r="G237">
        <v>975</v>
      </c>
      <c r="H237">
        <v>3.3333333333333333E-2</v>
      </c>
      <c r="I237" t="s">
        <v>21</v>
      </c>
      <c r="J237" t="s">
        <v>22</v>
      </c>
      <c r="K237">
        <v>40</v>
      </c>
      <c r="L237" t="s">
        <v>32</v>
      </c>
      <c r="M237">
        <f>VLOOKUP($C237,Barnhart_79.pdf!$L$4:$O$392,3)</f>
        <v>179</v>
      </c>
      <c r="N237">
        <f>VLOOKUP($C237,Barnhart_79.pdf!$L$4:$O$392,4)</f>
        <v>1366.5700000000002</v>
      </c>
      <c r="Q237" s="25">
        <f t="shared" si="10"/>
        <v>0</v>
      </c>
      <c r="R237" s="25">
        <f t="shared" si="10"/>
        <v>0</v>
      </c>
      <c r="S237" s="23">
        <f t="shared" si="11"/>
        <v>0</v>
      </c>
      <c r="T237" s="23">
        <f t="shared" si="11"/>
        <v>0</v>
      </c>
      <c r="U237" s="23"/>
      <c r="V237" s="23"/>
      <c r="W237" t="s">
        <v>51</v>
      </c>
    </row>
    <row r="238" spans="1:23" hidden="1" x14ac:dyDescent="0.25">
      <c r="A238">
        <v>7</v>
      </c>
      <c r="B238">
        <v>31</v>
      </c>
      <c r="C238">
        <f t="shared" si="9"/>
        <v>731</v>
      </c>
      <c r="D238">
        <v>43</v>
      </c>
      <c r="E238">
        <v>480</v>
      </c>
      <c r="F238">
        <v>0.25</v>
      </c>
      <c r="G238">
        <v>1300</v>
      </c>
      <c r="H238">
        <v>0.1</v>
      </c>
      <c r="I238" t="s">
        <v>21</v>
      </c>
      <c r="J238" t="s">
        <v>22</v>
      </c>
      <c r="K238">
        <v>40</v>
      </c>
      <c r="L238" t="s">
        <v>32</v>
      </c>
      <c r="M238">
        <f>VLOOKUP($C238,Barnhart_79.pdf!$L$4:$O$392,3)</f>
        <v>253</v>
      </c>
      <c r="N238">
        <f>VLOOKUP($C238,Barnhart_79.pdf!$L$4:$O$392,4)</f>
        <v>1953.99</v>
      </c>
      <c r="O238">
        <v>810</v>
      </c>
      <c r="P238">
        <v>943</v>
      </c>
      <c r="Q238" s="25">
        <f t="shared" si="10"/>
        <v>35.784703819796235</v>
      </c>
      <c r="R238" s="25">
        <f t="shared" si="10"/>
        <v>41.6604638297134</v>
      </c>
      <c r="S238" s="23">
        <f t="shared" si="11"/>
        <v>1.0988194561833857</v>
      </c>
      <c r="T238" s="23">
        <f t="shared" si="11"/>
        <v>1.2792428977542383</v>
      </c>
      <c r="U238" s="23"/>
      <c r="V238" s="23"/>
      <c r="W238" t="s">
        <v>25</v>
      </c>
    </row>
    <row r="239" spans="1:23" hidden="1" x14ac:dyDescent="0.25">
      <c r="A239">
        <v>7</v>
      </c>
      <c r="B239">
        <v>32</v>
      </c>
      <c r="C239">
        <f t="shared" si="9"/>
        <v>732</v>
      </c>
      <c r="D239">
        <v>42</v>
      </c>
      <c r="E239">
        <v>480</v>
      </c>
      <c r="F239">
        <v>0.25</v>
      </c>
      <c r="G239">
        <v>1300</v>
      </c>
      <c r="H239">
        <v>0.1</v>
      </c>
      <c r="I239" t="s">
        <v>21</v>
      </c>
      <c r="J239" t="s">
        <v>22</v>
      </c>
      <c r="K239">
        <v>40</v>
      </c>
      <c r="L239" t="s">
        <v>32</v>
      </c>
      <c r="M239">
        <f>VLOOKUP($C239,Barnhart_79.pdf!$L$4:$O$392,3)</f>
        <v>249</v>
      </c>
      <c r="N239">
        <f>VLOOKUP($C239,Barnhart_79.pdf!$L$4:$O$392,4)</f>
        <v>1922.67</v>
      </c>
      <c r="O239">
        <v>780</v>
      </c>
      <c r="P239">
        <v>974</v>
      </c>
      <c r="Q239" s="25">
        <f t="shared" si="10"/>
        <v>34.459344419063044</v>
      </c>
      <c r="R239" s="25">
        <f t="shared" si="10"/>
        <v>43.0300018771377</v>
      </c>
      <c r="S239" s="23">
        <f t="shared" si="11"/>
        <v>1.075359091858604</v>
      </c>
      <c r="T239" s="23">
        <f t="shared" si="11"/>
        <v>1.3428201993208726</v>
      </c>
      <c r="U239" s="23"/>
      <c r="V239" s="23"/>
      <c r="W239" t="s">
        <v>25</v>
      </c>
    </row>
    <row r="240" spans="1:23" hidden="1" x14ac:dyDescent="0.25">
      <c r="A240">
        <v>7</v>
      </c>
      <c r="B240">
        <v>33</v>
      </c>
      <c r="C240">
        <f t="shared" si="9"/>
        <v>733</v>
      </c>
      <c r="D240">
        <v>43</v>
      </c>
      <c r="E240">
        <v>480</v>
      </c>
      <c r="F240">
        <v>0.25</v>
      </c>
      <c r="G240">
        <v>1300</v>
      </c>
      <c r="H240">
        <v>0.1</v>
      </c>
      <c r="I240" t="s">
        <v>21</v>
      </c>
      <c r="J240" t="s">
        <v>22</v>
      </c>
      <c r="K240">
        <v>40</v>
      </c>
      <c r="L240" t="s">
        <v>32</v>
      </c>
      <c r="M240">
        <f>VLOOKUP($C240,Barnhart_79.pdf!$L$4:$O$392,3)</f>
        <v>249</v>
      </c>
      <c r="N240">
        <f>VLOOKUP($C240,Barnhart_79.pdf!$L$4:$O$392,4)</f>
        <v>1922.67</v>
      </c>
      <c r="O240">
        <v>595</v>
      </c>
      <c r="P240">
        <v>680</v>
      </c>
      <c r="Q240" s="25">
        <f t="shared" si="10"/>
        <v>26.286294781208348</v>
      </c>
      <c r="R240" s="25">
        <f t="shared" si="10"/>
        <v>30.041479749952398</v>
      </c>
      <c r="S240" s="23">
        <f t="shared" si="11"/>
        <v>0.82030597391778137</v>
      </c>
      <c r="T240" s="23">
        <f t="shared" si="11"/>
        <v>0.9374925416203217</v>
      </c>
      <c r="U240" s="23"/>
      <c r="V240" s="23"/>
      <c r="W240" t="s">
        <v>25</v>
      </c>
    </row>
    <row r="241" spans="1:23" hidden="1" x14ac:dyDescent="0.25">
      <c r="A241">
        <v>7</v>
      </c>
      <c r="B241">
        <v>34</v>
      </c>
      <c r="C241">
        <f t="shared" si="9"/>
        <v>734</v>
      </c>
      <c r="D241">
        <v>42</v>
      </c>
      <c r="E241">
        <v>480</v>
      </c>
      <c r="F241">
        <v>0.25</v>
      </c>
      <c r="G241">
        <v>1300</v>
      </c>
      <c r="H241">
        <v>0.1</v>
      </c>
      <c r="I241" t="s">
        <v>21</v>
      </c>
      <c r="J241" t="s">
        <v>22</v>
      </c>
      <c r="K241">
        <v>40</v>
      </c>
      <c r="L241" t="s">
        <v>32</v>
      </c>
      <c r="M241">
        <f>VLOOKUP($C241,Barnhart_79.pdf!$L$4:$O$392,3)</f>
        <v>249</v>
      </c>
      <c r="N241">
        <f>VLOOKUP($C241,Barnhart_79.pdf!$L$4:$O$392,4)</f>
        <v>1922.67</v>
      </c>
      <c r="O241">
        <v>704</v>
      </c>
      <c r="P241">
        <v>721</v>
      </c>
      <c r="Q241" s="25">
        <f t="shared" si="10"/>
        <v>31.10176727053895</v>
      </c>
      <c r="R241" s="25">
        <f t="shared" si="10"/>
        <v>31.852804264287762</v>
      </c>
      <c r="S241" s="23">
        <f t="shared" si="11"/>
        <v>0.9705805136775093</v>
      </c>
      <c r="T241" s="23">
        <f t="shared" si="11"/>
        <v>0.99401782721801746</v>
      </c>
      <c r="U241" s="23"/>
      <c r="V241" s="23"/>
      <c r="W241" t="s">
        <v>25</v>
      </c>
    </row>
    <row r="242" spans="1:23" hidden="1" x14ac:dyDescent="0.25">
      <c r="A242">
        <v>7</v>
      </c>
      <c r="B242">
        <v>35</v>
      </c>
      <c r="C242">
        <f t="shared" si="9"/>
        <v>735</v>
      </c>
      <c r="D242">
        <v>44</v>
      </c>
      <c r="E242">
        <v>480</v>
      </c>
      <c r="F242">
        <v>0.25</v>
      </c>
      <c r="G242">
        <v>1300</v>
      </c>
      <c r="H242">
        <v>0.1</v>
      </c>
      <c r="I242" t="s">
        <v>21</v>
      </c>
      <c r="J242" t="s">
        <v>22</v>
      </c>
      <c r="K242">
        <v>40</v>
      </c>
      <c r="L242" t="s">
        <v>32</v>
      </c>
      <c r="M242">
        <f>VLOOKUP($C242,Barnhart_79.pdf!$L$4:$O$392,3)</f>
        <v>249</v>
      </c>
      <c r="N242">
        <f>VLOOKUP($C242,Barnhart_79.pdf!$L$4:$O$392,4)</f>
        <v>1922.67</v>
      </c>
      <c r="O242">
        <v>664</v>
      </c>
      <c r="P242">
        <v>789</v>
      </c>
      <c r="Q242" s="25">
        <f t="shared" si="10"/>
        <v>29.334621402894694</v>
      </c>
      <c r="R242" s="25">
        <f t="shared" si="10"/>
        <v>34.856952239283004</v>
      </c>
      <c r="S242" s="23">
        <f t="shared" si="11"/>
        <v>0.9154338935821964</v>
      </c>
      <c r="T242" s="23">
        <f t="shared" si="11"/>
        <v>1.0877670813800497</v>
      </c>
      <c r="U242" s="23"/>
      <c r="V242" s="23"/>
      <c r="W242" t="s">
        <v>25</v>
      </c>
    </row>
    <row r="243" spans="1:23" hidden="1" x14ac:dyDescent="0.25">
      <c r="A243">
        <v>7</v>
      </c>
      <c r="B243">
        <v>36</v>
      </c>
      <c r="C243">
        <f t="shared" si="9"/>
        <v>736</v>
      </c>
      <c r="D243">
        <v>45</v>
      </c>
      <c r="E243">
        <v>480</v>
      </c>
      <c r="F243">
        <v>0.25</v>
      </c>
      <c r="G243">
        <v>1300</v>
      </c>
      <c r="H243">
        <v>0.1</v>
      </c>
      <c r="I243" t="s">
        <v>21</v>
      </c>
      <c r="J243" t="s">
        <v>22</v>
      </c>
      <c r="K243">
        <v>40</v>
      </c>
      <c r="L243" t="s">
        <v>32</v>
      </c>
      <c r="M243">
        <f>VLOOKUP($C243,Barnhart_79.pdf!$L$4:$O$392,3)</f>
        <v>249</v>
      </c>
      <c r="N243">
        <f>VLOOKUP($C243,Barnhart_79.pdf!$L$4:$O$392,4)</f>
        <v>1922.67</v>
      </c>
      <c r="O243">
        <v>842</v>
      </c>
      <c r="P243">
        <v>960</v>
      </c>
      <c r="Q243" s="25">
        <f t="shared" si="10"/>
        <v>37.198420513911643</v>
      </c>
      <c r="R243" s="25">
        <f t="shared" si="10"/>
        <v>42.411500823462205</v>
      </c>
      <c r="S243" s="23">
        <f t="shared" si="11"/>
        <v>1.1608363530063395</v>
      </c>
      <c r="T243" s="23">
        <f t="shared" si="11"/>
        <v>1.3235188822875128</v>
      </c>
      <c r="U243" s="23"/>
      <c r="V243" s="23"/>
      <c r="W243" t="s">
        <v>25</v>
      </c>
    </row>
    <row r="244" spans="1:23" hidden="1" x14ac:dyDescent="0.25">
      <c r="A244">
        <v>7</v>
      </c>
      <c r="B244">
        <v>37</v>
      </c>
      <c r="C244">
        <f t="shared" si="9"/>
        <v>737</v>
      </c>
      <c r="D244">
        <v>44</v>
      </c>
      <c r="E244">
        <v>480</v>
      </c>
      <c r="F244">
        <v>0.25</v>
      </c>
      <c r="G244">
        <v>1300</v>
      </c>
      <c r="H244">
        <v>0.1</v>
      </c>
      <c r="I244" t="s">
        <v>21</v>
      </c>
      <c r="J244" t="s">
        <v>22</v>
      </c>
      <c r="K244">
        <v>40</v>
      </c>
      <c r="L244" t="s">
        <v>32</v>
      </c>
      <c r="M244">
        <f>VLOOKUP($C244,Barnhart_79.pdf!$L$4:$O$392,3)</f>
        <v>249</v>
      </c>
      <c r="N244">
        <f>VLOOKUP($C244,Barnhart_79.pdf!$L$4:$O$392,4)</f>
        <v>1922.67</v>
      </c>
      <c r="O244">
        <v>769</v>
      </c>
      <c r="P244">
        <v>880</v>
      </c>
      <c r="Q244" s="25">
        <f t="shared" si="10"/>
        <v>33.973379305460874</v>
      </c>
      <c r="R244" s="25">
        <f t="shared" si="10"/>
        <v>38.877209088173693</v>
      </c>
      <c r="S244" s="23">
        <f t="shared" si="11"/>
        <v>1.0601937713323932</v>
      </c>
      <c r="T244" s="23">
        <f t="shared" si="11"/>
        <v>1.213225642096887</v>
      </c>
      <c r="U244" s="23"/>
      <c r="V244" s="23"/>
      <c r="W244" t="s">
        <v>25</v>
      </c>
    </row>
    <row r="245" spans="1:23" hidden="1" x14ac:dyDescent="0.25">
      <c r="A245">
        <v>7</v>
      </c>
      <c r="B245">
        <v>38</v>
      </c>
      <c r="C245">
        <f t="shared" si="9"/>
        <v>738</v>
      </c>
      <c r="D245">
        <v>45</v>
      </c>
      <c r="E245">
        <v>480</v>
      </c>
      <c r="F245">
        <v>0.25</v>
      </c>
      <c r="G245">
        <v>1300</v>
      </c>
      <c r="H245">
        <v>0.1</v>
      </c>
      <c r="I245" t="s">
        <v>21</v>
      </c>
      <c r="J245" t="s">
        <v>22</v>
      </c>
      <c r="K245">
        <v>40</v>
      </c>
      <c r="L245" t="s">
        <v>32</v>
      </c>
      <c r="M245">
        <f>VLOOKUP($C245,Barnhart_79.pdf!$L$4:$O$392,3)</f>
        <v>249</v>
      </c>
      <c r="N245">
        <f>VLOOKUP($C245,Barnhart_79.pdf!$L$4:$O$392,4)</f>
        <v>1922.67</v>
      </c>
      <c r="O245">
        <v>757</v>
      </c>
      <c r="P245">
        <v>816</v>
      </c>
      <c r="Q245" s="25">
        <f t="shared" si="10"/>
        <v>33.443235545167596</v>
      </c>
      <c r="R245" s="25">
        <f t="shared" si="10"/>
        <v>36.049775699942877</v>
      </c>
      <c r="S245" s="23">
        <f t="shared" si="11"/>
        <v>1.0436497853037994</v>
      </c>
      <c r="T245" s="23">
        <f t="shared" si="11"/>
        <v>1.124991049944386</v>
      </c>
      <c r="U245" s="23"/>
      <c r="V245" s="23"/>
      <c r="W245" t="s">
        <v>25</v>
      </c>
    </row>
    <row r="246" spans="1:23" hidden="1" x14ac:dyDescent="0.25">
      <c r="A246">
        <v>7</v>
      </c>
      <c r="B246">
        <v>39</v>
      </c>
      <c r="C246">
        <f t="shared" si="9"/>
        <v>739</v>
      </c>
      <c r="D246">
        <v>46</v>
      </c>
      <c r="E246">
        <v>480</v>
      </c>
      <c r="F246">
        <v>0.25</v>
      </c>
      <c r="G246">
        <v>1300</v>
      </c>
      <c r="H246">
        <v>0.1</v>
      </c>
      <c r="I246" t="s">
        <v>21</v>
      </c>
      <c r="J246" t="s">
        <v>22</v>
      </c>
      <c r="K246">
        <v>40</v>
      </c>
      <c r="L246" t="s">
        <v>32</v>
      </c>
      <c r="M246">
        <f>VLOOKUP($C246,Barnhart_79.pdf!$L$4:$O$392,3)</f>
        <v>249</v>
      </c>
      <c r="N246">
        <f>VLOOKUP($C246,Barnhart_79.pdf!$L$4:$O$392,4)</f>
        <v>1922.67</v>
      </c>
      <c r="O246">
        <v>637</v>
      </c>
      <c r="P246">
        <v>838</v>
      </c>
      <c r="Q246" s="25">
        <f t="shared" si="10"/>
        <v>28.14179794223482</v>
      </c>
      <c r="R246" s="25">
        <f t="shared" si="10"/>
        <v>37.021705927147217</v>
      </c>
      <c r="S246" s="23">
        <f t="shared" si="11"/>
        <v>0.87820992501786022</v>
      </c>
      <c r="T246" s="23">
        <f t="shared" si="11"/>
        <v>1.155321690996808</v>
      </c>
      <c r="U246" s="23"/>
      <c r="V246" s="23"/>
      <c r="W246" t="s">
        <v>25</v>
      </c>
    </row>
    <row r="247" spans="1:23" hidden="1" x14ac:dyDescent="0.25">
      <c r="A247">
        <v>7</v>
      </c>
      <c r="B247">
        <v>40</v>
      </c>
      <c r="C247">
        <f t="shared" si="9"/>
        <v>740</v>
      </c>
      <c r="D247">
        <v>47</v>
      </c>
      <c r="E247">
        <v>480</v>
      </c>
      <c r="F247">
        <v>0.25</v>
      </c>
      <c r="G247">
        <v>1300</v>
      </c>
      <c r="H247">
        <v>0.1</v>
      </c>
      <c r="I247" t="s">
        <v>21</v>
      </c>
      <c r="J247" t="s">
        <v>22</v>
      </c>
      <c r="K247">
        <v>40</v>
      </c>
      <c r="L247" t="s">
        <v>32</v>
      </c>
      <c r="M247">
        <f>VLOOKUP($C247,Barnhart_79.pdf!$L$4:$O$392,3)</f>
        <v>249</v>
      </c>
      <c r="N247">
        <f>VLOOKUP($C247,Barnhart_79.pdf!$L$4:$O$392,4)</f>
        <v>1922.67</v>
      </c>
      <c r="O247">
        <v>828</v>
      </c>
      <c r="P247">
        <v>872</v>
      </c>
      <c r="Q247" s="25">
        <f t="shared" si="10"/>
        <v>36.579919460236155</v>
      </c>
      <c r="R247" s="25">
        <f t="shared" si="10"/>
        <v>38.523779914644841</v>
      </c>
      <c r="S247" s="23">
        <f t="shared" si="11"/>
        <v>1.1415350359729799</v>
      </c>
      <c r="T247" s="23">
        <f t="shared" si="11"/>
        <v>1.2021963180778243</v>
      </c>
      <c r="U247" s="23"/>
      <c r="V247" s="23"/>
      <c r="W247" t="s">
        <v>25</v>
      </c>
    </row>
    <row r="248" spans="1:23" hidden="1" x14ac:dyDescent="0.25">
      <c r="A248">
        <v>7</v>
      </c>
      <c r="B248">
        <v>41</v>
      </c>
      <c r="C248">
        <f t="shared" si="9"/>
        <v>741</v>
      </c>
      <c r="D248">
        <v>46</v>
      </c>
      <c r="E248">
        <v>480</v>
      </c>
      <c r="F248">
        <v>0.25</v>
      </c>
      <c r="G248">
        <v>1300</v>
      </c>
      <c r="H248">
        <v>0.1</v>
      </c>
      <c r="I248" t="s">
        <v>21</v>
      </c>
      <c r="J248" t="s">
        <v>22</v>
      </c>
      <c r="K248">
        <v>40</v>
      </c>
      <c r="L248" t="s">
        <v>32</v>
      </c>
      <c r="M248">
        <f>VLOOKUP($C248,Barnhart_79.pdf!$L$4:$O$392,3)</f>
        <v>249</v>
      </c>
      <c r="N248">
        <f>VLOOKUP($C248,Barnhart_79.pdf!$L$4:$O$392,4)</f>
        <v>1922.67</v>
      </c>
      <c r="O248">
        <v>739</v>
      </c>
      <c r="P248">
        <v>836</v>
      </c>
      <c r="Q248" s="25">
        <f t="shared" si="10"/>
        <v>32.648019904727676</v>
      </c>
      <c r="R248" s="25">
        <f t="shared" si="10"/>
        <v>36.933348633765007</v>
      </c>
      <c r="S248" s="23">
        <f t="shared" si="11"/>
        <v>1.0188338062609081</v>
      </c>
      <c r="T248" s="23">
        <f t="shared" si="11"/>
        <v>1.1525643599920425</v>
      </c>
      <c r="U248" s="23"/>
      <c r="V248" s="23"/>
      <c r="W248" t="s">
        <v>25</v>
      </c>
    </row>
    <row r="249" spans="1:23" ht="24" customHeight="1" x14ac:dyDescent="0.25">
      <c r="A249">
        <v>7</v>
      </c>
      <c r="B249">
        <v>42</v>
      </c>
      <c r="C249">
        <f t="shared" si="9"/>
        <v>742</v>
      </c>
      <c r="D249">
        <v>47</v>
      </c>
      <c r="E249">
        <v>480</v>
      </c>
      <c r="F249">
        <v>0.25</v>
      </c>
      <c r="G249">
        <v>1300</v>
      </c>
      <c r="H249">
        <v>0.1</v>
      </c>
      <c r="I249" t="s">
        <v>21</v>
      </c>
      <c r="J249" t="s">
        <v>22</v>
      </c>
      <c r="K249">
        <v>40</v>
      </c>
      <c r="L249" t="s">
        <v>32</v>
      </c>
      <c r="M249">
        <f>VLOOKUP($C249,Barnhart_79.pdf!$L$4:$O$392,3)</f>
        <v>249</v>
      </c>
      <c r="N249">
        <f>VLOOKUP($C249,Barnhart_79.pdf!$L$4:$O$392,4)</f>
        <v>1922.67</v>
      </c>
      <c r="O249">
        <v>1671</v>
      </c>
      <c r="P249">
        <v>1433</v>
      </c>
      <c r="Q249" s="25">
        <f t="shared" si="10"/>
        <v>73.822518620838906</v>
      </c>
      <c r="R249" s="25">
        <f t="shared" si="10"/>
        <v>63.308000708355564</v>
      </c>
      <c r="S249" s="23">
        <f t="shared" si="11"/>
        <v>2.3037500544817018</v>
      </c>
      <c r="T249" s="23">
        <f t="shared" si="11"/>
        <v>1.9756276649145894</v>
      </c>
      <c r="U249" s="23"/>
      <c r="V249" s="23"/>
      <c r="W249" t="s">
        <v>27</v>
      </c>
    </row>
    <row r="250" spans="1:23" ht="24" customHeight="1" x14ac:dyDescent="0.25">
      <c r="A250">
        <v>7</v>
      </c>
      <c r="B250">
        <v>43</v>
      </c>
      <c r="C250">
        <f t="shared" si="9"/>
        <v>743</v>
      </c>
      <c r="D250">
        <v>50</v>
      </c>
      <c r="E250">
        <v>240</v>
      </c>
      <c r="F250">
        <v>0.25</v>
      </c>
      <c r="G250">
        <v>600</v>
      </c>
      <c r="H250">
        <v>0.16666666666666666</v>
      </c>
      <c r="I250" t="s">
        <v>33</v>
      </c>
      <c r="J250" t="s">
        <v>22</v>
      </c>
      <c r="K250">
        <v>10</v>
      </c>
      <c r="L250" t="s">
        <v>32</v>
      </c>
      <c r="M250">
        <f>VLOOKUP($C250,Barnhart_79.pdf!$L$4:$O$392,3)</f>
        <v>171</v>
      </c>
      <c r="N250">
        <f>VLOOKUP($C250,Barnhart_79.pdf!$L$4:$O$392,4)</f>
        <v>1311.93</v>
      </c>
      <c r="O250">
        <v>187</v>
      </c>
      <c r="P250">
        <v>290</v>
      </c>
      <c r="Q250" s="25">
        <f t="shared" si="10"/>
        <v>8.2614069312369089</v>
      </c>
      <c r="R250" s="25">
        <f t="shared" si="10"/>
        <v>12.811807540420874</v>
      </c>
      <c r="S250" s="23">
        <f t="shared" si="11"/>
        <v>0.37782840233412951</v>
      </c>
      <c r="T250" s="23">
        <f t="shared" si="11"/>
        <v>0.58593709452886389</v>
      </c>
      <c r="U250" s="23"/>
      <c r="V250" s="23"/>
      <c r="W250" t="s">
        <v>27</v>
      </c>
    </row>
    <row r="251" spans="1:23" hidden="1" x14ac:dyDescent="0.25">
      <c r="A251">
        <v>7</v>
      </c>
      <c r="B251">
        <v>44</v>
      </c>
      <c r="C251">
        <f t="shared" si="9"/>
        <v>744</v>
      </c>
      <c r="D251">
        <v>49</v>
      </c>
      <c r="E251">
        <v>960</v>
      </c>
      <c r="F251">
        <v>0.5</v>
      </c>
      <c r="G251">
        <v>1100</v>
      </c>
      <c r="H251">
        <v>0.16666666666666666</v>
      </c>
      <c r="I251" t="s">
        <v>33</v>
      </c>
      <c r="J251" t="s">
        <v>22</v>
      </c>
      <c r="K251">
        <v>160</v>
      </c>
      <c r="L251" t="s">
        <v>32</v>
      </c>
      <c r="M251">
        <f>VLOOKUP($C251,Barnhart_79.pdf!$L$4:$O$392,3)</f>
        <v>307</v>
      </c>
      <c r="N251">
        <f>VLOOKUP($C251,Barnhart_79.pdf!$L$4:$O$392,4)</f>
        <v>2376.81</v>
      </c>
      <c r="O251">
        <v>384</v>
      </c>
      <c r="P251">
        <v>566</v>
      </c>
      <c r="Q251" s="25">
        <f t="shared" si="10"/>
        <v>16.964600329384883</v>
      </c>
      <c r="R251" s="25">
        <f t="shared" si="10"/>
        <v>25.005114027166261</v>
      </c>
      <c r="S251" s="23">
        <f t="shared" si="11"/>
        <v>0.42825300287490081</v>
      </c>
      <c r="T251" s="23">
        <f t="shared" si="11"/>
        <v>0.63122708236248404</v>
      </c>
      <c r="U251" s="23"/>
      <c r="V251" s="23"/>
      <c r="W251" t="s">
        <v>25</v>
      </c>
    </row>
    <row r="252" spans="1:23" hidden="1" x14ac:dyDescent="0.25">
      <c r="A252">
        <v>7</v>
      </c>
      <c r="B252">
        <v>45</v>
      </c>
      <c r="C252">
        <f t="shared" si="9"/>
        <v>745</v>
      </c>
      <c r="D252">
        <v>50</v>
      </c>
      <c r="E252">
        <v>240</v>
      </c>
      <c r="F252">
        <v>0.25</v>
      </c>
      <c r="G252">
        <v>600</v>
      </c>
      <c r="H252">
        <v>0.16666666666666666</v>
      </c>
      <c r="I252" t="s">
        <v>33</v>
      </c>
      <c r="J252" t="s">
        <v>22</v>
      </c>
      <c r="K252">
        <v>10</v>
      </c>
      <c r="L252" t="s">
        <v>32</v>
      </c>
      <c r="M252">
        <f>VLOOKUP($C252,Barnhart_79.pdf!$L$4:$O$392,3)</f>
        <v>170</v>
      </c>
      <c r="N252">
        <f>VLOOKUP($C252,Barnhart_79.pdf!$L$4:$O$392,4)</f>
        <v>1304.1000000000001</v>
      </c>
      <c r="O252">
        <v>239</v>
      </c>
      <c r="P252">
        <v>430</v>
      </c>
      <c r="Q252" s="25">
        <f t="shared" si="10"/>
        <v>10.558696559174445</v>
      </c>
      <c r="R252" s="25">
        <f t="shared" si="10"/>
        <v>18.996818077175782</v>
      </c>
      <c r="S252" s="23">
        <f t="shared" si="11"/>
        <v>0.48579234226705514</v>
      </c>
      <c r="T252" s="23">
        <f t="shared" si="11"/>
        <v>0.87401969529219148</v>
      </c>
      <c r="U252" s="23"/>
      <c r="V252" s="23"/>
      <c r="W252" t="s">
        <v>25</v>
      </c>
    </row>
    <row r="253" spans="1:23" hidden="1" x14ac:dyDescent="0.25">
      <c r="A253">
        <v>7</v>
      </c>
      <c r="B253">
        <v>46</v>
      </c>
      <c r="C253">
        <f t="shared" si="9"/>
        <v>746</v>
      </c>
      <c r="D253">
        <v>50</v>
      </c>
      <c r="E253">
        <v>240</v>
      </c>
      <c r="F253">
        <v>0.25</v>
      </c>
      <c r="G253">
        <v>600</v>
      </c>
      <c r="H253">
        <v>0.16666666666666666</v>
      </c>
      <c r="I253" t="s">
        <v>33</v>
      </c>
      <c r="J253" t="s">
        <v>22</v>
      </c>
      <c r="K253">
        <v>10</v>
      </c>
      <c r="L253" t="s">
        <v>32</v>
      </c>
      <c r="M253">
        <f>VLOOKUP($C253,Barnhart_79.pdf!$L$4:$O$392,3)</f>
        <v>328</v>
      </c>
      <c r="N253">
        <f>VLOOKUP($C253,Barnhart_79.pdf!$L$4:$O$392,4)</f>
        <v>2523.2400000000002</v>
      </c>
      <c r="O253">
        <v>472</v>
      </c>
      <c r="P253">
        <v>524</v>
      </c>
      <c r="Q253" s="25">
        <f t="shared" si="10"/>
        <v>20.852321238202251</v>
      </c>
      <c r="R253" s="25">
        <f t="shared" si="10"/>
        <v>23.149610866139788</v>
      </c>
      <c r="S253" s="23">
        <f t="shared" si="11"/>
        <v>0.49584632230470937</v>
      </c>
      <c r="T253" s="23">
        <f t="shared" si="11"/>
        <v>0.55047345950777071</v>
      </c>
      <c r="U253" s="23"/>
      <c r="V253" s="23"/>
      <c r="W253" t="s">
        <v>25</v>
      </c>
    </row>
    <row r="254" spans="1:23" hidden="1" x14ac:dyDescent="0.25">
      <c r="A254">
        <v>7</v>
      </c>
      <c r="B254">
        <v>47</v>
      </c>
      <c r="C254">
        <f t="shared" si="9"/>
        <v>747</v>
      </c>
      <c r="D254">
        <v>50</v>
      </c>
      <c r="E254">
        <v>240</v>
      </c>
      <c r="F254">
        <v>0.25</v>
      </c>
      <c r="G254">
        <v>600</v>
      </c>
      <c r="H254">
        <v>0.16666666666666666</v>
      </c>
      <c r="I254" t="s">
        <v>33</v>
      </c>
      <c r="J254" t="s">
        <v>22</v>
      </c>
      <c r="K254">
        <v>10</v>
      </c>
      <c r="L254" t="s">
        <v>32</v>
      </c>
      <c r="M254">
        <f>VLOOKUP($C254,Barnhart_79.pdf!$L$4:$O$392,3)</f>
        <v>170</v>
      </c>
      <c r="N254">
        <f>VLOOKUP($C254,Barnhart_79.pdf!$L$4:$O$392,4)</f>
        <v>1304.1000000000001</v>
      </c>
      <c r="O254">
        <v>393</v>
      </c>
      <c r="P254">
        <v>551</v>
      </c>
      <c r="Q254" s="25">
        <f t="shared" si="10"/>
        <v>17.362208149604839</v>
      </c>
      <c r="R254" s="25">
        <f t="shared" si="10"/>
        <v>24.342434326799662</v>
      </c>
      <c r="S254" s="23">
        <f t="shared" si="11"/>
        <v>0.79881334941821203</v>
      </c>
      <c r="T254" s="23">
        <f t="shared" si="11"/>
        <v>1.1199647723395287</v>
      </c>
      <c r="U254" s="23"/>
      <c r="V254" s="23"/>
      <c r="W254" t="s">
        <v>25</v>
      </c>
    </row>
  </sheetData>
  <autoFilter ref="A1:W254" xr:uid="{A65439E3-6464-024F-858A-DE5C99592CC5}">
    <filterColumn colId="22">
      <customFilters>
        <customFilter operator="notEqual" val=" "/>
      </customFilters>
    </filterColumn>
  </autoFilter>
  <printOptions gridLines="1"/>
  <pageMargins left="0.7" right="0.7" top="0.75" bottom="0.75" header="0.3" footer="0.3"/>
  <pageSetup orientation="portrait" horizontalDpi="0" verticalDpi="0"/>
  <headerFooter>
    <oddFooter>&amp;L&amp;"Calibri,Regular"&amp;K000000&amp;F : &amp;A&amp;R&amp;"Calibri,Regular"&amp;K000000&amp;D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26FFD-BA8B-6040-ADCA-05D11A050970}">
  <sheetPr>
    <pageSetUpPr fitToPage="1"/>
  </sheetPr>
  <dimension ref="A1:L28"/>
  <sheetViews>
    <sheetView workbookViewId="0">
      <selection activeCell="J2" sqref="J2"/>
    </sheetView>
  </sheetViews>
  <sheetFormatPr defaultColWidth="11" defaultRowHeight="15.75" x14ac:dyDescent="0.25"/>
  <cols>
    <col min="1" max="1" width="15.875" customWidth="1"/>
    <col min="2" max="2" width="13.5" customWidth="1"/>
    <col min="3" max="5" width="5.625" customWidth="1"/>
    <col min="6" max="6" width="11" customWidth="1"/>
    <col min="7" max="7" width="44.375" style="1" customWidth="1"/>
    <col min="8" max="8" width="24.875" customWidth="1"/>
    <col min="10" max="10" width="17.875" customWidth="1"/>
    <col min="11" max="11" width="13.625" customWidth="1"/>
    <col min="12" max="12" width="56.875" style="1" customWidth="1"/>
  </cols>
  <sheetData>
    <row r="1" spans="1:12" s="2" customFormat="1" x14ac:dyDescent="0.25">
      <c r="A1" s="2" t="s">
        <v>3</v>
      </c>
      <c r="B1" s="2" t="s">
        <v>52</v>
      </c>
      <c r="C1" s="2" t="s">
        <v>53</v>
      </c>
      <c r="D1" s="2" t="s">
        <v>54</v>
      </c>
      <c r="E1" s="2" t="s">
        <v>55</v>
      </c>
      <c r="F1" s="2" t="s">
        <v>56</v>
      </c>
      <c r="G1" s="3" t="s">
        <v>57</v>
      </c>
      <c r="H1" s="2" t="s">
        <v>58</v>
      </c>
      <c r="I1" s="2" t="s">
        <v>11</v>
      </c>
      <c r="J1" s="2" t="s">
        <v>59</v>
      </c>
      <c r="K1" s="2" t="s">
        <v>60</v>
      </c>
      <c r="L1" s="3" t="s">
        <v>61</v>
      </c>
    </row>
    <row r="2" spans="1:12" x14ac:dyDescent="0.25">
      <c r="A2">
        <v>26</v>
      </c>
      <c r="B2">
        <v>240</v>
      </c>
      <c r="C2">
        <v>0.25</v>
      </c>
      <c r="D2">
        <v>975</v>
      </c>
      <c r="E2">
        <f>1/30</f>
        <v>3.3333333333333333E-2</v>
      </c>
      <c r="F2" t="s">
        <v>21</v>
      </c>
      <c r="H2" t="s">
        <v>22</v>
      </c>
      <c r="I2" t="s">
        <v>23</v>
      </c>
      <c r="J2">
        <v>6</v>
      </c>
      <c r="K2">
        <f>B2/J2</f>
        <v>40</v>
      </c>
      <c r="L2" s="1" t="s">
        <v>62</v>
      </c>
    </row>
    <row r="3" spans="1:12" x14ac:dyDescent="0.25">
      <c r="A3">
        <v>27</v>
      </c>
      <c r="B3">
        <v>240</v>
      </c>
      <c r="C3">
        <v>0.25</v>
      </c>
      <c r="D3">
        <v>975</v>
      </c>
      <c r="E3">
        <f>1/30</f>
        <v>3.3333333333333333E-2</v>
      </c>
      <c r="F3" t="s">
        <v>21</v>
      </c>
      <c r="H3" t="s">
        <v>22</v>
      </c>
      <c r="I3" t="s">
        <v>23</v>
      </c>
      <c r="J3">
        <v>8</v>
      </c>
      <c r="K3">
        <f t="shared" ref="K3:K26" si="0">B3/J3</f>
        <v>30</v>
      </c>
      <c r="L3" s="1" t="s">
        <v>63</v>
      </c>
    </row>
    <row r="4" spans="1:12" x14ac:dyDescent="0.25">
      <c r="A4">
        <v>28</v>
      </c>
      <c r="B4">
        <v>150</v>
      </c>
      <c r="C4">
        <v>0.25</v>
      </c>
      <c r="D4">
        <v>1550</v>
      </c>
      <c r="E4">
        <f>1/70</f>
        <v>1.4285714285714285E-2</v>
      </c>
      <c r="F4" t="s">
        <v>35</v>
      </c>
      <c r="H4" t="s">
        <v>22</v>
      </c>
      <c r="I4" t="s">
        <v>23</v>
      </c>
      <c r="J4">
        <v>4</v>
      </c>
      <c r="K4">
        <f t="shared" si="0"/>
        <v>37.5</v>
      </c>
      <c r="L4" s="1" t="s">
        <v>64</v>
      </c>
    </row>
    <row r="5" spans="1:12" ht="31.5" x14ac:dyDescent="0.25">
      <c r="A5">
        <v>29</v>
      </c>
      <c r="B5">
        <v>560</v>
      </c>
      <c r="C5">
        <v>0.25</v>
      </c>
      <c r="D5">
        <v>1475</v>
      </c>
      <c r="E5">
        <v>0.1</v>
      </c>
      <c r="F5" t="s">
        <v>21</v>
      </c>
      <c r="H5" t="s">
        <v>22</v>
      </c>
      <c r="I5" t="s">
        <v>23</v>
      </c>
      <c r="J5">
        <v>14</v>
      </c>
      <c r="K5">
        <f t="shared" si="0"/>
        <v>40</v>
      </c>
      <c r="L5" s="1" t="s">
        <v>65</v>
      </c>
    </row>
    <row r="6" spans="1:12" x14ac:dyDescent="0.25">
      <c r="A6">
        <v>30</v>
      </c>
      <c r="B6">
        <v>480</v>
      </c>
      <c r="C6">
        <v>0.25</v>
      </c>
      <c r="D6">
        <v>1300</v>
      </c>
      <c r="E6">
        <v>0.1</v>
      </c>
      <c r="F6" t="s">
        <v>21</v>
      </c>
      <c r="H6" t="s">
        <v>22</v>
      </c>
      <c r="I6" t="s">
        <v>23</v>
      </c>
      <c r="J6">
        <v>13</v>
      </c>
      <c r="K6">
        <f t="shared" si="0"/>
        <v>36.92307692307692</v>
      </c>
      <c r="L6" s="1" t="s">
        <v>66</v>
      </c>
    </row>
    <row r="7" spans="1:12" x14ac:dyDescent="0.25">
      <c r="A7">
        <v>31</v>
      </c>
      <c r="B7">
        <v>560</v>
      </c>
      <c r="C7">
        <v>0.25</v>
      </c>
      <c r="D7">
        <v>1475</v>
      </c>
      <c r="E7">
        <v>0.1</v>
      </c>
      <c r="F7" t="s">
        <v>21</v>
      </c>
      <c r="H7" t="s">
        <v>22</v>
      </c>
      <c r="I7" t="s">
        <v>23</v>
      </c>
      <c r="J7">
        <v>14</v>
      </c>
      <c r="K7">
        <f t="shared" si="0"/>
        <v>40</v>
      </c>
      <c r="L7" s="1" t="s">
        <v>67</v>
      </c>
    </row>
    <row r="8" spans="1:12" ht="31.5" x14ac:dyDescent="0.25">
      <c r="A8">
        <v>32</v>
      </c>
      <c r="B8">
        <v>560</v>
      </c>
      <c r="C8">
        <v>0.25</v>
      </c>
      <c r="D8">
        <v>1475</v>
      </c>
      <c r="E8">
        <v>0.1</v>
      </c>
      <c r="F8" t="s">
        <v>21</v>
      </c>
      <c r="H8" t="s">
        <v>22</v>
      </c>
      <c r="I8" t="s">
        <v>23</v>
      </c>
      <c r="J8">
        <v>14</v>
      </c>
      <c r="K8">
        <f t="shared" si="0"/>
        <v>40</v>
      </c>
      <c r="L8" s="1" t="s">
        <v>68</v>
      </c>
    </row>
    <row r="9" spans="1:12" ht="31.5" x14ac:dyDescent="0.25">
      <c r="A9">
        <v>33</v>
      </c>
      <c r="B9">
        <v>560</v>
      </c>
      <c r="C9">
        <v>0.25</v>
      </c>
      <c r="D9">
        <v>1475</v>
      </c>
      <c r="E9">
        <v>0.1</v>
      </c>
      <c r="F9" t="s">
        <v>21</v>
      </c>
      <c r="H9" t="s">
        <v>22</v>
      </c>
      <c r="I9" t="s">
        <v>23</v>
      </c>
      <c r="J9">
        <v>14</v>
      </c>
      <c r="K9">
        <f t="shared" si="0"/>
        <v>40</v>
      </c>
      <c r="L9" s="1" t="s">
        <v>69</v>
      </c>
    </row>
    <row r="10" spans="1:12" ht="31.5" x14ac:dyDescent="0.25">
      <c r="A10">
        <v>34</v>
      </c>
      <c r="B10">
        <v>560</v>
      </c>
      <c r="C10">
        <v>0.25</v>
      </c>
      <c r="D10">
        <v>1475</v>
      </c>
      <c r="E10">
        <v>0.1</v>
      </c>
      <c r="F10" t="s">
        <v>21</v>
      </c>
      <c r="H10" t="s">
        <v>22</v>
      </c>
      <c r="I10" t="s">
        <v>23</v>
      </c>
      <c r="J10">
        <v>14</v>
      </c>
      <c r="K10">
        <f t="shared" si="0"/>
        <v>40</v>
      </c>
      <c r="L10" s="1" t="s">
        <v>70</v>
      </c>
    </row>
    <row r="11" spans="1:12" x14ac:dyDescent="0.25">
      <c r="A11">
        <v>35</v>
      </c>
      <c r="I11" t="s">
        <v>23</v>
      </c>
      <c r="K11" t="e">
        <f t="shared" si="0"/>
        <v>#DIV/0!</v>
      </c>
      <c r="L11" s="1" t="s">
        <v>71</v>
      </c>
    </row>
    <row r="12" spans="1:12" x14ac:dyDescent="0.25">
      <c r="A12">
        <v>36</v>
      </c>
      <c r="I12" t="s">
        <v>23</v>
      </c>
      <c r="K12" t="e">
        <f t="shared" si="0"/>
        <v>#DIV/0!</v>
      </c>
      <c r="L12" s="1" t="s">
        <v>71</v>
      </c>
    </row>
    <row r="13" spans="1:12" ht="31.5" x14ac:dyDescent="0.25">
      <c r="A13">
        <v>37</v>
      </c>
      <c r="B13">
        <v>560</v>
      </c>
      <c r="C13">
        <v>0.25</v>
      </c>
      <c r="D13">
        <v>1475</v>
      </c>
      <c r="E13">
        <v>0.1</v>
      </c>
      <c r="F13" t="s">
        <v>21</v>
      </c>
      <c r="H13" t="s">
        <v>22</v>
      </c>
      <c r="I13" t="s">
        <v>23</v>
      </c>
      <c r="J13">
        <v>14</v>
      </c>
      <c r="K13">
        <f t="shared" si="0"/>
        <v>40</v>
      </c>
      <c r="L13" s="1" t="s">
        <v>72</v>
      </c>
    </row>
    <row r="14" spans="1:12" ht="94.5" x14ac:dyDescent="0.25">
      <c r="A14">
        <v>38</v>
      </c>
      <c r="B14">
        <v>240</v>
      </c>
      <c r="C14">
        <v>0.5</v>
      </c>
      <c r="D14">
        <v>1000</v>
      </c>
      <c r="E14" t="s">
        <v>28</v>
      </c>
      <c r="F14" t="s">
        <v>29</v>
      </c>
      <c r="G14" s="1" t="s">
        <v>73</v>
      </c>
      <c r="H14" t="s">
        <v>30</v>
      </c>
      <c r="I14" t="s">
        <v>23</v>
      </c>
      <c r="J14">
        <v>12</v>
      </c>
      <c r="K14">
        <f t="shared" si="0"/>
        <v>20</v>
      </c>
      <c r="L14" s="1" t="s">
        <v>74</v>
      </c>
    </row>
    <row r="15" spans="1:12" ht="94.5" x14ac:dyDescent="0.25">
      <c r="A15">
        <v>39</v>
      </c>
      <c r="B15">
        <v>480</v>
      </c>
      <c r="C15">
        <v>0.5</v>
      </c>
      <c r="D15">
        <v>1080</v>
      </c>
      <c r="E15" t="s">
        <v>28</v>
      </c>
      <c r="F15" t="s">
        <v>31</v>
      </c>
      <c r="G15" s="1" t="s">
        <v>73</v>
      </c>
      <c r="H15" t="s">
        <v>30</v>
      </c>
      <c r="I15" t="s">
        <v>23</v>
      </c>
      <c r="J15">
        <v>6</v>
      </c>
      <c r="K15">
        <f t="shared" si="0"/>
        <v>80</v>
      </c>
      <c r="L15" s="1" t="s">
        <v>75</v>
      </c>
    </row>
    <row r="16" spans="1:12" x14ac:dyDescent="0.25">
      <c r="A16">
        <v>40</v>
      </c>
      <c r="B16">
        <v>480</v>
      </c>
      <c r="C16">
        <v>0.25</v>
      </c>
      <c r="D16">
        <v>1300</v>
      </c>
      <c r="E16">
        <v>0.1</v>
      </c>
      <c r="F16" t="s">
        <v>21</v>
      </c>
      <c r="H16" t="s">
        <v>22</v>
      </c>
      <c r="I16" t="s">
        <v>23</v>
      </c>
      <c r="J16">
        <v>12</v>
      </c>
      <c r="K16">
        <f t="shared" si="0"/>
        <v>40</v>
      </c>
      <c r="L16" s="1" t="s">
        <v>76</v>
      </c>
    </row>
    <row r="17" spans="1:12" x14ac:dyDescent="0.25">
      <c r="A17">
        <v>41</v>
      </c>
      <c r="B17">
        <v>240</v>
      </c>
      <c r="C17">
        <v>0.25</v>
      </c>
      <c r="D17">
        <v>975</v>
      </c>
      <c r="E17">
        <f>1/30</f>
        <v>3.3333333333333333E-2</v>
      </c>
      <c r="F17" t="s">
        <v>21</v>
      </c>
      <c r="H17" t="s">
        <v>22</v>
      </c>
      <c r="I17" t="s">
        <v>32</v>
      </c>
      <c r="J17">
        <v>6</v>
      </c>
      <c r="K17">
        <f t="shared" si="0"/>
        <v>40</v>
      </c>
      <c r="L17" s="1" t="s">
        <v>77</v>
      </c>
    </row>
    <row r="18" spans="1:12" x14ac:dyDescent="0.25">
      <c r="A18">
        <v>42</v>
      </c>
      <c r="B18">
        <v>480</v>
      </c>
      <c r="C18">
        <v>0.25</v>
      </c>
      <c r="D18">
        <v>1300</v>
      </c>
      <c r="E18">
        <v>0.1</v>
      </c>
      <c r="F18" t="s">
        <v>21</v>
      </c>
      <c r="H18" t="s">
        <v>22</v>
      </c>
      <c r="I18" t="s">
        <v>32</v>
      </c>
      <c r="J18">
        <v>12</v>
      </c>
      <c r="K18">
        <f t="shared" si="0"/>
        <v>40</v>
      </c>
      <c r="L18" s="1" t="s">
        <v>78</v>
      </c>
    </row>
    <row r="19" spans="1:12" x14ac:dyDescent="0.25">
      <c r="A19">
        <v>43</v>
      </c>
      <c r="B19">
        <v>480</v>
      </c>
      <c r="C19">
        <v>0.25</v>
      </c>
      <c r="D19">
        <v>1300</v>
      </c>
      <c r="E19">
        <v>0.1</v>
      </c>
      <c r="F19" t="s">
        <v>21</v>
      </c>
      <c r="H19" t="s">
        <v>22</v>
      </c>
      <c r="I19" t="s">
        <v>32</v>
      </c>
      <c r="J19">
        <v>12</v>
      </c>
      <c r="K19">
        <f t="shared" si="0"/>
        <v>40</v>
      </c>
      <c r="L19" s="1" t="s">
        <v>79</v>
      </c>
    </row>
    <row r="20" spans="1:12" x14ac:dyDescent="0.25">
      <c r="A20">
        <v>44</v>
      </c>
      <c r="B20">
        <v>480</v>
      </c>
      <c r="C20">
        <v>0.25</v>
      </c>
      <c r="D20">
        <v>1300</v>
      </c>
      <c r="E20">
        <v>0.1</v>
      </c>
      <c r="F20" t="s">
        <v>21</v>
      </c>
      <c r="H20" t="s">
        <v>22</v>
      </c>
      <c r="I20" t="s">
        <v>32</v>
      </c>
      <c r="J20">
        <v>12</v>
      </c>
      <c r="K20">
        <f t="shared" si="0"/>
        <v>40</v>
      </c>
      <c r="L20" s="1" t="s">
        <v>80</v>
      </c>
    </row>
    <row r="21" spans="1:12" x14ac:dyDescent="0.25">
      <c r="A21">
        <v>45</v>
      </c>
      <c r="B21">
        <v>480</v>
      </c>
      <c r="C21">
        <v>0.25</v>
      </c>
      <c r="D21">
        <v>1300</v>
      </c>
      <c r="E21">
        <v>0.1</v>
      </c>
      <c r="F21" t="s">
        <v>21</v>
      </c>
      <c r="H21" t="s">
        <v>22</v>
      </c>
      <c r="I21" t="s">
        <v>32</v>
      </c>
      <c r="J21">
        <v>12</v>
      </c>
      <c r="K21">
        <f t="shared" si="0"/>
        <v>40</v>
      </c>
      <c r="L21" s="1" t="s">
        <v>81</v>
      </c>
    </row>
    <row r="22" spans="1:12" x14ac:dyDescent="0.25">
      <c r="A22">
        <v>46</v>
      </c>
      <c r="B22">
        <v>480</v>
      </c>
      <c r="C22">
        <v>0.25</v>
      </c>
      <c r="D22">
        <v>1300</v>
      </c>
      <c r="E22">
        <v>0.1</v>
      </c>
      <c r="F22" t="s">
        <v>21</v>
      </c>
      <c r="H22" t="s">
        <v>22</v>
      </c>
      <c r="I22" t="s">
        <v>32</v>
      </c>
      <c r="J22">
        <v>12</v>
      </c>
      <c r="K22">
        <f t="shared" si="0"/>
        <v>40</v>
      </c>
      <c r="L22" s="1" t="s">
        <v>82</v>
      </c>
    </row>
    <row r="23" spans="1:12" x14ac:dyDescent="0.25">
      <c r="A23">
        <v>47</v>
      </c>
      <c r="B23">
        <v>480</v>
      </c>
      <c r="C23">
        <v>0.25</v>
      </c>
      <c r="D23">
        <v>1300</v>
      </c>
      <c r="E23">
        <v>0.1</v>
      </c>
      <c r="F23" t="s">
        <v>21</v>
      </c>
      <c r="H23" t="s">
        <v>22</v>
      </c>
      <c r="I23" t="s">
        <v>32</v>
      </c>
      <c r="J23">
        <v>12</v>
      </c>
      <c r="K23">
        <f t="shared" si="0"/>
        <v>40</v>
      </c>
      <c r="L23" s="1" t="s">
        <v>83</v>
      </c>
    </row>
    <row r="24" spans="1:12" x14ac:dyDescent="0.25">
      <c r="A24">
        <v>48</v>
      </c>
      <c r="B24">
        <v>300</v>
      </c>
      <c r="C24">
        <v>0.25</v>
      </c>
      <c r="D24">
        <v>1550</v>
      </c>
      <c r="E24">
        <f>1/25</f>
        <v>0.04</v>
      </c>
      <c r="F24" t="s">
        <v>84</v>
      </c>
      <c r="H24" t="s">
        <v>22</v>
      </c>
      <c r="I24" t="s">
        <v>32</v>
      </c>
      <c r="K24" t="e">
        <f t="shared" si="0"/>
        <v>#DIV/0!</v>
      </c>
      <c r="L24" s="1" t="s">
        <v>71</v>
      </c>
    </row>
    <row r="25" spans="1:12" x14ac:dyDescent="0.25">
      <c r="A25">
        <v>49</v>
      </c>
      <c r="B25">
        <v>960</v>
      </c>
      <c r="C25">
        <v>0.5</v>
      </c>
      <c r="D25">
        <v>1100</v>
      </c>
      <c r="E25">
        <f>1/6</f>
        <v>0.16666666666666666</v>
      </c>
      <c r="F25" t="s">
        <v>33</v>
      </c>
      <c r="H25" t="s">
        <v>22</v>
      </c>
      <c r="I25" t="s">
        <v>32</v>
      </c>
      <c r="J25">
        <v>6</v>
      </c>
      <c r="K25">
        <f t="shared" si="0"/>
        <v>160</v>
      </c>
      <c r="L25" s="1" t="s">
        <v>85</v>
      </c>
    </row>
    <row r="26" spans="1:12" ht="126" x14ac:dyDescent="0.25">
      <c r="A26">
        <v>50</v>
      </c>
      <c r="B26">
        <v>240</v>
      </c>
      <c r="C26">
        <v>0.25</v>
      </c>
      <c r="D26">
        <v>600</v>
      </c>
      <c r="E26">
        <f>1/6</f>
        <v>0.16666666666666666</v>
      </c>
      <c r="F26" t="s">
        <v>33</v>
      </c>
      <c r="G26" s="1" t="s">
        <v>86</v>
      </c>
      <c r="H26" t="s">
        <v>22</v>
      </c>
      <c r="I26" t="s">
        <v>32</v>
      </c>
      <c r="J26">
        <v>24</v>
      </c>
      <c r="K26">
        <f t="shared" si="0"/>
        <v>10</v>
      </c>
      <c r="L26" s="1" t="s">
        <v>87</v>
      </c>
    </row>
    <row r="28" spans="1:12" ht="157.5" x14ac:dyDescent="0.25">
      <c r="G28" s="1" t="s">
        <v>88</v>
      </c>
    </row>
  </sheetData>
  <printOptions gridLines="1"/>
  <pageMargins left="0.7" right="0.7" top="0.75" bottom="0.75" header="0.3" footer="0.3"/>
  <pageSetup paperSize="3" scale="70" orientation="landscape" horizontalDpi="0" verticalDpi="0"/>
  <headerFooter>
    <oddFooter>&amp;L&amp;"Calibri,Regular"&amp;K000000&amp;F : &amp;A&amp;R&amp;"Calibri,Regular"&amp;K000000&amp;D.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05995-28C9-0140-93B0-9FE1D8FC7B21}">
  <dimension ref="A3:D393"/>
  <sheetViews>
    <sheetView workbookViewId="0">
      <selection activeCell="A3" sqref="A3:D393"/>
    </sheetView>
  </sheetViews>
  <sheetFormatPr defaultColWidth="11" defaultRowHeight="15.75" x14ac:dyDescent="0.25"/>
  <cols>
    <col min="1" max="1" width="13" bestFit="1" customWidth="1"/>
    <col min="2" max="2" width="22.375" customWidth="1"/>
    <col min="3" max="3" width="12.875" bestFit="1" customWidth="1"/>
    <col min="4" max="4" width="13.875" bestFit="1" customWidth="1"/>
  </cols>
  <sheetData>
    <row r="3" spans="1:4" x14ac:dyDescent="0.25">
      <c r="A3" s="26" t="s">
        <v>89</v>
      </c>
      <c r="B3" t="s">
        <v>90</v>
      </c>
      <c r="C3" t="s">
        <v>91</v>
      </c>
      <c r="D3" t="s">
        <v>92</v>
      </c>
    </row>
    <row r="4" spans="1:4" x14ac:dyDescent="0.25">
      <c r="A4" s="27">
        <v>1</v>
      </c>
      <c r="B4" s="28">
        <v>2</v>
      </c>
      <c r="C4" s="28">
        <v>131</v>
      </c>
      <c r="D4" s="28">
        <v>1310</v>
      </c>
    </row>
    <row r="5" spans="1:4" x14ac:dyDescent="0.25">
      <c r="A5" s="27">
        <v>3</v>
      </c>
      <c r="B5" s="28">
        <v>2</v>
      </c>
      <c r="C5" s="28">
        <v>131</v>
      </c>
      <c r="D5" s="28">
        <v>1310</v>
      </c>
    </row>
    <row r="6" spans="1:4" x14ac:dyDescent="0.25">
      <c r="A6" s="27">
        <v>10</v>
      </c>
      <c r="B6" s="28">
        <v>2</v>
      </c>
      <c r="C6" s="28">
        <v>630</v>
      </c>
      <c r="D6" s="28">
        <v>6507.9000000000005</v>
      </c>
    </row>
    <row r="7" spans="1:4" x14ac:dyDescent="0.25">
      <c r="A7" s="27">
        <v>20</v>
      </c>
      <c r="B7" s="28">
        <v>1</v>
      </c>
      <c r="C7" s="28">
        <v>722</v>
      </c>
      <c r="D7" s="28">
        <v>12996</v>
      </c>
    </row>
    <row r="8" spans="1:4" x14ac:dyDescent="0.25">
      <c r="A8" s="27">
        <v>21</v>
      </c>
      <c r="B8" s="28">
        <v>2</v>
      </c>
      <c r="C8" s="28">
        <v>916</v>
      </c>
      <c r="D8" s="28">
        <v>16488</v>
      </c>
    </row>
    <row r="9" spans="1:4" x14ac:dyDescent="0.25">
      <c r="A9" s="27">
        <v>22</v>
      </c>
      <c r="B9" s="28">
        <v>3</v>
      </c>
      <c r="C9" s="28">
        <v>908</v>
      </c>
      <c r="D9" s="28">
        <v>7584.05</v>
      </c>
    </row>
    <row r="10" spans="1:4" x14ac:dyDescent="0.25">
      <c r="A10" s="27">
        <v>23</v>
      </c>
      <c r="B10" s="28">
        <v>1</v>
      </c>
      <c r="C10" s="28">
        <v>35</v>
      </c>
      <c r="D10" s="28">
        <v>274.05</v>
      </c>
    </row>
    <row r="11" spans="1:4" x14ac:dyDescent="0.25">
      <c r="A11" s="27">
        <v>24</v>
      </c>
      <c r="B11" s="28">
        <v>1</v>
      </c>
      <c r="C11" s="28">
        <v>42</v>
      </c>
      <c r="D11" s="28">
        <v>433.86</v>
      </c>
    </row>
    <row r="12" spans="1:4" x14ac:dyDescent="0.25">
      <c r="A12" s="27">
        <v>25</v>
      </c>
      <c r="B12" s="28">
        <v>2</v>
      </c>
      <c r="C12" s="28">
        <v>184</v>
      </c>
      <c r="D12" s="28">
        <v>1472</v>
      </c>
    </row>
    <row r="13" spans="1:4" x14ac:dyDescent="0.25">
      <c r="A13" s="27">
        <v>26</v>
      </c>
      <c r="B13" s="28">
        <v>1</v>
      </c>
      <c r="C13" s="28">
        <v>295</v>
      </c>
      <c r="D13" s="28">
        <v>2336.4</v>
      </c>
    </row>
    <row r="14" spans="1:4" x14ac:dyDescent="0.25">
      <c r="A14" s="27">
        <v>28</v>
      </c>
      <c r="B14" s="28">
        <v>1</v>
      </c>
      <c r="C14" s="28">
        <v>171</v>
      </c>
      <c r="D14" s="28">
        <v>1368</v>
      </c>
    </row>
    <row r="15" spans="1:4" x14ac:dyDescent="0.25">
      <c r="A15" s="27">
        <v>29</v>
      </c>
      <c r="B15" s="28">
        <v>2</v>
      </c>
      <c r="C15" s="28">
        <v>80</v>
      </c>
      <c r="D15" s="28">
        <v>640</v>
      </c>
    </row>
    <row r="16" spans="1:4" x14ac:dyDescent="0.25">
      <c r="A16" s="27">
        <v>30</v>
      </c>
      <c r="B16" s="28">
        <v>1</v>
      </c>
      <c r="C16" s="28">
        <v>315</v>
      </c>
      <c r="D16" s="28">
        <v>2781.45</v>
      </c>
    </row>
    <row r="17" spans="1:4" x14ac:dyDescent="0.25">
      <c r="A17" s="27">
        <v>32</v>
      </c>
      <c r="B17" s="28">
        <v>1</v>
      </c>
      <c r="C17" s="28">
        <v>574</v>
      </c>
      <c r="D17" s="28">
        <v>5068.42</v>
      </c>
    </row>
    <row r="18" spans="1:4" x14ac:dyDescent="0.25">
      <c r="A18" s="27">
        <v>40</v>
      </c>
      <c r="B18" s="28">
        <v>1</v>
      </c>
      <c r="C18" s="28">
        <v>893</v>
      </c>
      <c r="D18" s="28">
        <v>9224.69</v>
      </c>
    </row>
    <row r="19" spans="1:4" x14ac:dyDescent="0.25">
      <c r="A19" s="27">
        <v>41</v>
      </c>
      <c r="B19" s="28">
        <v>4</v>
      </c>
      <c r="C19" s="28">
        <v>591</v>
      </c>
      <c r="D19" s="28">
        <v>4722.6000000000004</v>
      </c>
    </row>
    <row r="20" spans="1:4" x14ac:dyDescent="0.25">
      <c r="A20" s="27">
        <v>42</v>
      </c>
      <c r="B20" s="28">
        <v>1</v>
      </c>
      <c r="C20" s="28">
        <v>78</v>
      </c>
      <c r="D20" s="28">
        <v>688.74</v>
      </c>
    </row>
    <row r="21" spans="1:4" x14ac:dyDescent="0.25">
      <c r="A21" s="27">
        <v>43</v>
      </c>
      <c r="B21" s="28">
        <v>1</v>
      </c>
      <c r="C21" s="28">
        <v>266</v>
      </c>
      <c r="D21" s="28">
        <v>2128</v>
      </c>
    </row>
    <row r="22" spans="1:4" x14ac:dyDescent="0.25">
      <c r="A22" s="27">
        <v>44</v>
      </c>
      <c r="B22" s="28">
        <v>1</v>
      </c>
      <c r="C22" s="28">
        <v>103</v>
      </c>
      <c r="D22" s="28">
        <v>909.49</v>
      </c>
    </row>
    <row r="23" spans="1:4" x14ac:dyDescent="0.25">
      <c r="A23" s="27">
        <v>45</v>
      </c>
      <c r="B23" s="28">
        <v>6</v>
      </c>
      <c r="C23" s="28">
        <v>469</v>
      </c>
      <c r="D23" s="28">
        <v>3752</v>
      </c>
    </row>
    <row r="24" spans="1:4" x14ac:dyDescent="0.25">
      <c r="A24" s="27">
        <v>46</v>
      </c>
      <c r="B24" s="28">
        <v>3</v>
      </c>
      <c r="C24" s="28">
        <v>1541</v>
      </c>
      <c r="D24" s="28">
        <v>29266</v>
      </c>
    </row>
    <row r="25" spans="1:4" x14ac:dyDescent="0.25">
      <c r="A25" s="27">
        <v>47</v>
      </c>
      <c r="B25" s="28">
        <v>1</v>
      </c>
      <c r="C25" s="28">
        <v>140</v>
      </c>
      <c r="D25" s="28">
        <v>2800</v>
      </c>
    </row>
    <row r="26" spans="1:4" x14ac:dyDescent="0.25">
      <c r="A26" s="27">
        <v>51</v>
      </c>
      <c r="B26" s="28">
        <v>1</v>
      </c>
      <c r="C26" s="28">
        <v>115</v>
      </c>
      <c r="D26" s="28">
        <v>1150</v>
      </c>
    </row>
    <row r="27" spans="1:4" x14ac:dyDescent="0.25">
      <c r="A27" s="27">
        <v>53</v>
      </c>
      <c r="B27" s="28">
        <v>1</v>
      </c>
      <c r="C27" s="28">
        <v>115</v>
      </c>
      <c r="D27" s="28">
        <v>1150</v>
      </c>
    </row>
    <row r="28" spans="1:4" x14ac:dyDescent="0.25">
      <c r="A28" s="27">
        <v>101</v>
      </c>
      <c r="B28" s="28">
        <v>5</v>
      </c>
      <c r="C28" s="28">
        <v>422</v>
      </c>
      <c r="D28" s="28">
        <v>3644.89</v>
      </c>
    </row>
    <row r="29" spans="1:4" x14ac:dyDescent="0.25">
      <c r="A29" s="27">
        <v>102</v>
      </c>
      <c r="B29" s="28">
        <v>1</v>
      </c>
      <c r="C29" s="28">
        <v>264</v>
      </c>
      <c r="D29" s="28">
        <v>2442</v>
      </c>
    </row>
    <row r="30" spans="1:4" x14ac:dyDescent="0.25">
      <c r="A30" s="27">
        <v>103</v>
      </c>
      <c r="B30" s="28">
        <v>1</v>
      </c>
      <c r="C30" s="28">
        <v>129</v>
      </c>
      <c r="D30" s="28">
        <v>1032</v>
      </c>
    </row>
    <row r="31" spans="1:4" x14ac:dyDescent="0.25">
      <c r="A31" s="27">
        <v>105</v>
      </c>
      <c r="B31" s="28">
        <v>4</v>
      </c>
      <c r="C31" s="28">
        <v>230</v>
      </c>
      <c r="D31" s="28">
        <v>2050.7999999999997</v>
      </c>
    </row>
    <row r="32" spans="1:4" x14ac:dyDescent="0.25">
      <c r="A32" s="27">
        <v>106</v>
      </c>
      <c r="B32" s="28">
        <v>3</v>
      </c>
      <c r="C32" s="28">
        <v>222</v>
      </c>
      <c r="D32" s="28">
        <v>2053.5</v>
      </c>
    </row>
    <row r="33" spans="1:4" x14ac:dyDescent="0.25">
      <c r="A33" s="27">
        <v>107</v>
      </c>
      <c r="B33" s="28">
        <v>3</v>
      </c>
      <c r="C33" s="28">
        <v>249</v>
      </c>
      <c r="D33" s="28">
        <v>1922.67</v>
      </c>
    </row>
    <row r="34" spans="1:4" x14ac:dyDescent="0.25">
      <c r="A34" s="27">
        <v>108</v>
      </c>
      <c r="B34" s="28">
        <v>3</v>
      </c>
      <c r="C34" s="28">
        <v>255</v>
      </c>
      <c r="D34" s="28">
        <v>2358.75</v>
      </c>
    </row>
    <row r="35" spans="1:4" x14ac:dyDescent="0.25">
      <c r="A35" s="27">
        <v>109</v>
      </c>
      <c r="B35" s="28">
        <v>3</v>
      </c>
      <c r="C35" s="28">
        <v>249</v>
      </c>
      <c r="D35" s="28">
        <v>1922.67</v>
      </c>
    </row>
    <row r="36" spans="1:4" x14ac:dyDescent="0.25">
      <c r="A36" s="27">
        <v>110</v>
      </c>
      <c r="B36" s="28">
        <v>3</v>
      </c>
      <c r="C36" s="28">
        <v>249</v>
      </c>
      <c r="D36" s="28">
        <v>1922.67</v>
      </c>
    </row>
    <row r="37" spans="1:4" x14ac:dyDescent="0.25">
      <c r="A37" s="27">
        <v>111</v>
      </c>
      <c r="B37" s="28">
        <v>3</v>
      </c>
      <c r="C37" s="28">
        <v>249</v>
      </c>
      <c r="D37" s="28">
        <v>1922.67</v>
      </c>
    </row>
    <row r="38" spans="1:4" x14ac:dyDescent="0.25">
      <c r="A38" s="27">
        <v>112</v>
      </c>
      <c r="B38" s="28">
        <v>3</v>
      </c>
      <c r="C38" s="28">
        <v>249</v>
      </c>
      <c r="D38" s="28">
        <v>1922.67</v>
      </c>
    </row>
    <row r="39" spans="1:4" x14ac:dyDescent="0.25">
      <c r="A39" s="27">
        <v>113</v>
      </c>
      <c r="B39" s="28">
        <v>3</v>
      </c>
      <c r="C39" s="28">
        <v>249</v>
      </c>
      <c r="D39" s="28">
        <v>1922.67</v>
      </c>
    </row>
    <row r="40" spans="1:4" x14ac:dyDescent="0.25">
      <c r="A40" s="27">
        <v>114</v>
      </c>
      <c r="B40" s="28">
        <v>3</v>
      </c>
      <c r="C40" s="28">
        <v>249</v>
      </c>
      <c r="D40" s="28">
        <v>1922.67</v>
      </c>
    </row>
    <row r="41" spans="1:4" x14ac:dyDescent="0.25">
      <c r="A41" s="27">
        <v>115</v>
      </c>
      <c r="B41" s="28">
        <v>3</v>
      </c>
      <c r="C41" s="28">
        <v>249</v>
      </c>
      <c r="D41" s="28">
        <v>1922.67</v>
      </c>
    </row>
    <row r="42" spans="1:4" x14ac:dyDescent="0.25">
      <c r="A42" s="27">
        <v>116</v>
      </c>
      <c r="B42" s="28">
        <v>3</v>
      </c>
      <c r="C42" s="28">
        <v>299</v>
      </c>
      <c r="D42" s="28">
        <v>2314.1699999999996</v>
      </c>
    </row>
    <row r="43" spans="1:4" x14ac:dyDescent="0.25">
      <c r="A43" s="27">
        <v>117</v>
      </c>
      <c r="B43" s="28">
        <v>3</v>
      </c>
      <c r="C43" s="28">
        <v>249</v>
      </c>
      <c r="D43" s="28">
        <v>1922.67</v>
      </c>
    </row>
    <row r="44" spans="1:4" x14ac:dyDescent="0.25">
      <c r="A44" s="27">
        <v>118</v>
      </c>
      <c r="B44" s="28">
        <v>1</v>
      </c>
      <c r="C44" s="28">
        <v>44</v>
      </c>
      <c r="D44" s="28">
        <v>352</v>
      </c>
    </row>
    <row r="45" spans="1:4" x14ac:dyDescent="0.25">
      <c r="A45" s="27">
        <v>119</v>
      </c>
      <c r="B45" s="28">
        <v>3</v>
      </c>
      <c r="C45" s="28">
        <v>249</v>
      </c>
      <c r="D45" s="28">
        <v>1922.67</v>
      </c>
    </row>
    <row r="46" spans="1:4" x14ac:dyDescent="0.25">
      <c r="A46" s="27">
        <v>120</v>
      </c>
      <c r="B46" s="28">
        <v>1</v>
      </c>
      <c r="C46" s="28">
        <v>62</v>
      </c>
      <c r="D46" s="28">
        <v>573.5</v>
      </c>
    </row>
    <row r="47" spans="1:4" x14ac:dyDescent="0.25">
      <c r="A47" s="27">
        <v>121</v>
      </c>
      <c r="B47" s="28">
        <v>1</v>
      </c>
      <c r="C47" s="28">
        <v>57</v>
      </c>
      <c r="D47" s="28">
        <v>527.25</v>
      </c>
    </row>
    <row r="48" spans="1:4" x14ac:dyDescent="0.25">
      <c r="A48" s="27">
        <v>122</v>
      </c>
      <c r="B48" s="28">
        <v>5</v>
      </c>
      <c r="C48" s="28">
        <v>1511</v>
      </c>
      <c r="D48" s="28">
        <v>13559.69</v>
      </c>
    </row>
    <row r="49" spans="1:4" x14ac:dyDescent="0.25">
      <c r="A49" s="27">
        <v>123</v>
      </c>
      <c r="B49" s="28">
        <v>1</v>
      </c>
      <c r="C49" s="28">
        <v>35</v>
      </c>
      <c r="D49" s="28">
        <v>274.05</v>
      </c>
    </row>
    <row r="50" spans="1:4" x14ac:dyDescent="0.25">
      <c r="A50" s="27">
        <v>128</v>
      </c>
      <c r="B50" s="28">
        <v>2</v>
      </c>
      <c r="C50" s="28">
        <v>137</v>
      </c>
      <c r="D50" s="28">
        <v>1085.04</v>
      </c>
    </row>
    <row r="51" spans="1:4" x14ac:dyDescent="0.25">
      <c r="A51" s="27">
        <v>129</v>
      </c>
      <c r="B51" s="28">
        <v>1</v>
      </c>
      <c r="C51" s="28">
        <v>9</v>
      </c>
      <c r="D51" s="28">
        <v>70.47</v>
      </c>
    </row>
    <row r="52" spans="1:4" x14ac:dyDescent="0.25">
      <c r="A52" s="27">
        <v>130</v>
      </c>
      <c r="B52" s="28">
        <v>1</v>
      </c>
      <c r="C52" s="28">
        <v>35</v>
      </c>
      <c r="D52" s="28">
        <v>274.05</v>
      </c>
    </row>
    <row r="53" spans="1:4" x14ac:dyDescent="0.25">
      <c r="A53" s="27">
        <v>131</v>
      </c>
      <c r="B53" s="28">
        <v>1</v>
      </c>
      <c r="C53" s="28">
        <v>105</v>
      </c>
      <c r="D53" s="28">
        <v>822.15</v>
      </c>
    </row>
    <row r="54" spans="1:4" x14ac:dyDescent="0.25">
      <c r="A54" s="27">
        <v>132</v>
      </c>
      <c r="B54" s="28">
        <v>1</v>
      </c>
      <c r="C54" s="28">
        <v>15</v>
      </c>
      <c r="D54" s="28">
        <v>117.45</v>
      </c>
    </row>
    <row r="55" spans="1:4" x14ac:dyDescent="0.25">
      <c r="A55" s="27">
        <v>133</v>
      </c>
      <c r="B55" s="28">
        <v>2</v>
      </c>
      <c r="C55" s="28">
        <v>82</v>
      </c>
      <c r="D55" s="28">
        <v>642.05999999999995</v>
      </c>
    </row>
    <row r="56" spans="1:4" x14ac:dyDescent="0.25">
      <c r="A56" s="27">
        <v>134</v>
      </c>
      <c r="B56" s="28">
        <v>1</v>
      </c>
      <c r="C56" s="28">
        <v>49</v>
      </c>
      <c r="D56" s="28">
        <v>383.67</v>
      </c>
    </row>
    <row r="57" spans="1:4" x14ac:dyDescent="0.25">
      <c r="A57" s="27">
        <v>135</v>
      </c>
      <c r="B57" s="28">
        <v>1</v>
      </c>
      <c r="C57" s="28">
        <v>100</v>
      </c>
      <c r="D57" s="28">
        <v>783</v>
      </c>
    </row>
    <row r="58" spans="1:4" x14ac:dyDescent="0.25">
      <c r="A58" s="27">
        <v>136</v>
      </c>
      <c r="B58" s="28">
        <v>2</v>
      </c>
      <c r="C58" s="28">
        <v>1600</v>
      </c>
      <c r="D58" s="28">
        <v>12528</v>
      </c>
    </row>
    <row r="59" spans="1:4" x14ac:dyDescent="0.25">
      <c r="A59" s="27">
        <v>146</v>
      </c>
      <c r="B59" s="28">
        <v>1</v>
      </c>
      <c r="C59" s="28">
        <v>83</v>
      </c>
      <c r="D59" s="28">
        <v>830</v>
      </c>
    </row>
    <row r="60" spans="1:4" x14ac:dyDescent="0.25">
      <c r="A60" s="27">
        <v>151</v>
      </c>
      <c r="B60" s="28">
        <v>1</v>
      </c>
      <c r="C60" s="28">
        <v>131</v>
      </c>
      <c r="D60" s="28">
        <v>1048</v>
      </c>
    </row>
    <row r="61" spans="1:4" x14ac:dyDescent="0.25">
      <c r="A61" s="27">
        <v>153</v>
      </c>
      <c r="B61" s="28">
        <v>1</v>
      </c>
      <c r="C61" s="28">
        <v>131</v>
      </c>
      <c r="D61" s="28">
        <v>1048</v>
      </c>
    </row>
    <row r="62" spans="1:4" x14ac:dyDescent="0.25">
      <c r="A62" s="27">
        <v>201</v>
      </c>
      <c r="B62" s="28">
        <v>2</v>
      </c>
      <c r="C62" s="28">
        <v>142</v>
      </c>
      <c r="D62" s="28">
        <v>1133.79</v>
      </c>
    </row>
    <row r="63" spans="1:4" x14ac:dyDescent="0.25">
      <c r="A63" s="27">
        <v>202</v>
      </c>
      <c r="B63" s="28">
        <v>3</v>
      </c>
      <c r="C63" s="28">
        <v>176</v>
      </c>
      <c r="D63" s="28">
        <v>1351.0800000000002</v>
      </c>
    </row>
    <row r="64" spans="1:4" x14ac:dyDescent="0.25">
      <c r="A64" s="27">
        <v>203</v>
      </c>
      <c r="B64" s="28">
        <v>3</v>
      </c>
      <c r="C64" s="28">
        <v>206</v>
      </c>
      <c r="D64" s="28">
        <v>1635.08</v>
      </c>
    </row>
    <row r="65" spans="1:4" x14ac:dyDescent="0.25">
      <c r="A65" s="27">
        <v>204</v>
      </c>
      <c r="B65" s="28">
        <v>3</v>
      </c>
      <c r="C65" s="28">
        <v>175</v>
      </c>
      <c r="D65" s="28">
        <v>1343.2500000000002</v>
      </c>
    </row>
    <row r="66" spans="1:4" x14ac:dyDescent="0.25">
      <c r="A66" s="27">
        <v>205</v>
      </c>
      <c r="B66" s="28">
        <v>3</v>
      </c>
      <c r="C66" s="28">
        <v>249</v>
      </c>
      <c r="D66" s="28">
        <v>1922.67</v>
      </c>
    </row>
    <row r="67" spans="1:4" x14ac:dyDescent="0.25">
      <c r="A67" s="27">
        <v>206</v>
      </c>
      <c r="B67" s="28">
        <v>3</v>
      </c>
      <c r="C67" s="28">
        <v>249</v>
      </c>
      <c r="D67" s="28">
        <v>1922.67</v>
      </c>
    </row>
    <row r="68" spans="1:4" x14ac:dyDescent="0.25">
      <c r="A68" s="27">
        <v>207</v>
      </c>
      <c r="B68" s="28">
        <v>3</v>
      </c>
      <c r="C68" s="28">
        <v>249</v>
      </c>
      <c r="D68" s="28">
        <v>1922.67</v>
      </c>
    </row>
    <row r="69" spans="1:4" x14ac:dyDescent="0.25">
      <c r="A69" s="27">
        <v>208</v>
      </c>
      <c r="B69" s="28">
        <v>3</v>
      </c>
      <c r="C69" s="28">
        <v>249</v>
      </c>
      <c r="D69" s="28">
        <v>1922.67</v>
      </c>
    </row>
    <row r="70" spans="1:4" x14ac:dyDescent="0.25">
      <c r="A70" s="27">
        <v>209</v>
      </c>
      <c r="B70" s="28">
        <v>3</v>
      </c>
      <c r="C70" s="28">
        <v>249</v>
      </c>
      <c r="D70" s="28">
        <v>1922.67</v>
      </c>
    </row>
    <row r="71" spans="1:4" x14ac:dyDescent="0.25">
      <c r="A71" s="27">
        <v>210</v>
      </c>
      <c r="B71" s="28">
        <v>3</v>
      </c>
      <c r="C71" s="28">
        <v>249</v>
      </c>
      <c r="D71" s="28">
        <v>1922.67</v>
      </c>
    </row>
    <row r="72" spans="1:4" x14ac:dyDescent="0.25">
      <c r="A72" s="27">
        <v>211</v>
      </c>
      <c r="B72" s="28">
        <v>3</v>
      </c>
      <c r="C72" s="28">
        <v>249</v>
      </c>
      <c r="D72" s="28">
        <v>1922.67</v>
      </c>
    </row>
    <row r="73" spans="1:4" x14ac:dyDescent="0.25">
      <c r="A73" s="27">
        <v>212</v>
      </c>
      <c r="B73" s="28">
        <v>3</v>
      </c>
      <c r="C73" s="28">
        <v>249</v>
      </c>
      <c r="D73" s="28">
        <v>1922.67</v>
      </c>
    </row>
    <row r="74" spans="1:4" x14ac:dyDescent="0.25">
      <c r="A74" s="27">
        <v>213</v>
      </c>
      <c r="B74" s="28">
        <v>3</v>
      </c>
      <c r="C74" s="28">
        <v>249</v>
      </c>
      <c r="D74" s="28">
        <v>1922.67</v>
      </c>
    </row>
    <row r="75" spans="1:4" x14ac:dyDescent="0.25">
      <c r="A75" s="27">
        <v>214</v>
      </c>
      <c r="B75" s="28">
        <v>3</v>
      </c>
      <c r="C75" s="28">
        <v>249</v>
      </c>
      <c r="D75" s="28">
        <v>1922.67</v>
      </c>
    </row>
    <row r="76" spans="1:4" x14ac:dyDescent="0.25">
      <c r="A76" s="27">
        <v>215</v>
      </c>
      <c r="B76" s="28">
        <v>3</v>
      </c>
      <c r="C76" s="28">
        <v>249</v>
      </c>
      <c r="D76" s="28">
        <v>1922.67</v>
      </c>
    </row>
    <row r="77" spans="1:4" x14ac:dyDescent="0.25">
      <c r="A77" s="27">
        <v>216</v>
      </c>
      <c r="B77" s="28">
        <v>3</v>
      </c>
      <c r="C77" s="28">
        <v>299</v>
      </c>
      <c r="D77" s="28">
        <v>2314.1699999999996</v>
      </c>
    </row>
    <row r="78" spans="1:4" x14ac:dyDescent="0.25">
      <c r="A78" s="27">
        <v>217</v>
      </c>
      <c r="B78" s="28">
        <v>3</v>
      </c>
      <c r="C78" s="28">
        <v>249</v>
      </c>
      <c r="D78" s="28">
        <v>1922.67</v>
      </c>
    </row>
    <row r="79" spans="1:4" x14ac:dyDescent="0.25">
      <c r="A79" s="27">
        <v>218</v>
      </c>
      <c r="B79" s="28">
        <v>1</v>
      </c>
      <c r="C79" s="28">
        <v>44</v>
      </c>
      <c r="D79" s="28">
        <v>352</v>
      </c>
    </row>
    <row r="80" spans="1:4" x14ac:dyDescent="0.25">
      <c r="A80" s="27">
        <v>219</v>
      </c>
      <c r="B80" s="28">
        <v>3</v>
      </c>
      <c r="C80" s="28">
        <v>346</v>
      </c>
      <c r="D80" s="28">
        <v>2685.1800000000003</v>
      </c>
    </row>
    <row r="81" spans="1:4" x14ac:dyDescent="0.25">
      <c r="A81" s="27">
        <v>220</v>
      </c>
      <c r="B81" s="28">
        <v>1</v>
      </c>
      <c r="C81" s="28">
        <v>95</v>
      </c>
      <c r="D81" s="28">
        <v>760</v>
      </c>
    </row>
    <row r="82" spans="1:4" x14ac:dyDescent="0.25">
      <c r="A82" s="27">
        <v>221</v>
      </c>
      <c r="B82" s="28">
        <v>3</v>
      </c>
      <c r="C82" s="28">
        <v>301</v>
      </c>
      <c r="D82" s="28">
        <v>2329.83</v>
      </c>
    </row>
    <row r="83" spans="1:4" x14ac:dyDescent="0.25">
      <c r="A83" s="27">
        <v>222</v>
      </c>
      <c r="B83" s="28">
        <v>7</v>
      </c>
      <c r="C83" s="28">
        <v>1331</v>
      </c>
      <c r="D83" s="28">
        <v>11770.51</v>
      </c>
    </row>
    <row r="84" spans="1:4" x14ac:dyDescent="0.25">
      <c r="A84" s="27">
        <v>223</v>
      </c>
      <c r="B84" s="28">
        <v>4</v>
      </c>
      <c r="C84" s="28">
        <v>342</v>
      </c>
      <c r="D84" s="28">
        <v>2650.8599999999997</v>
      </c>
    </row>
    <row r="85" spans="1:4" x14ac:dyDescent="0.25">
      <c r="A85" s="27">
        <v>225</v>
      </c>
      <c r="B85" s="28">
        <v>3</v>
      </c>
      <c r="C85" s="28">
        <v>158</v>
      </c>
      <c r="D85" s="28">
        <v>1210.1400000000001</v>
      </c>
    </row>
    <row r="86" spans="1:4" x14ac:dyDescent="0.25">
      <c r="A86" s="27">
        <v>227</v>
      </c>
      <c r="B86" s="28">
        <v>4</v>
      </c>
      <c r="C86" s="28">
        <v>499</v>
      </c>
      <c r="D86" s="28">
        <v>3885.17</v>
      </c>
    </row>
    <row r="87" spans="1:4" x14ac:dyDescent="0.25">
      <c r="A87" s="27">
        <v>228</v>
      </c>
      <c r="B87" s="28">
        <v>3</v>
      </c>
      <c r="C87" s="28">
        <v>209</v>
      </c>
      <c r="D87" s="28">
        <v>1648.8</v>
      </c>
    </row>
    <row r="88" spans="1:4" x14ac:dyDescent="0.25">
      <c r="A88" s="27">
        <v>229</v>
      </c>
      <c r="B88" s="28">
        <v>3</v>
      </c>
      <c r="C88" s="28">
        <v>299</v>
      </c>
      <c r="D88" s="28">
        <v>2319.17</v>
      </c>
    </row>
    <row r="89" spans="1:4" x14ac:dyDescent="0.25">
      <c r="A89" s="27">
        <v>230</v>
      </c>
      <c r="B89" s="28">
        <v>3</v>
      </c>
      <c r="C89" s="28">
        <v>179</v>
      </c>
      <c r="D89" s="28">
        <v>1366.5700000000002</v>
      </c>
    </row>
    <row r="90" spans="1:4" x14ac:dyDescent="0.25">
      <c r="A90" s="27">
        <v>231</v>
      </c>
      <c r="B90" s="28">
        <v>3</v>
      </c>
      <c r="C90" s="28">
        <v>253</v>
      </c>
      <c r="D90" s="28">
        <v>1953.99</v>
      </c>
    </row>
    <row r="91" spans="1:4" x14ac:dyDescent="0.25">
      <c r="A91" s="27">
        <v>232</v>
      </c>
      <c r="B91" s="28">
        <v>3</v>
      </c>
      <c r="C91" s="28">
        <v>249</v>
      </c>
      <c r="D91" s="28">
        <v>1922.67</v>
      </c>
    </row>
    <row r="92" spans="1:4" x14ac:dyDescent="0.25">
      <c r="A92" s="27">
        <v>233</v>
      </c>
      <c r="B92" s="28">
        <v>3</v>
      </c>
      <c r="C92" s="28">
        <v>249</v>
      </c>
      <c r="D92" s="28">
        <v>1922.67</v>
      </c>
    </row>
    <row r="93" spans="1:4" x14ac:dyDescent="0.25">
      <c r="A93" s="27">
        <v>234</v>
      </c>
      <c r="B93" s="28">
        <v>3</v>
      </c>
      <c r="C93" s="28">
        <v>249</v>
      </c>
      <c r="D93" s="28">
        <v>1922.67</v>
      </c>
    </row>
    <row r="94" spans="1:4" x14ac:dyDescent="0.25">
      <c r="A94" s="27">
        <v>235</v>
      </c>
      <c r="B94" s="28">
        <v>3</v>
      </c>
      <c r="C94" s="28">
        <v>249</v>
      </c>
      <c r="D94" s="28">
        <v>1922.67</v>
      </c>
    </row>
    <row r="95" spans="1:4" x14ac:dyDescent="0.25">
      <c r="A95" s="27">
        <v>236</v>
      </c>
      <c r="B95" s="28">
        <v>3</v>
      </c>
      <c r="C95" s="28">
        <v>249</v>
      </c>
      <c r="D95" s="28">
        <v>1922.67</v>
      </c>
    </row>
    <row r="96" spans="1:4" x14ac:dyDescent="0.25">
      <c r="A96" s="27">
        <v>237</v>
      </c>
      <c r="B96" s="28">
        <v>3</v>
      </c>
      <c r="C96" s="28">
        <v>249</v>
      </c>
      <c r="D96" s="28">
        <v>1922.67</v>
      </c>
    </row>
    <row r="97" spans="1:4" x14ac:dyDescent="0.25">
      <c r="A97" s="27">
        <v>238</v>
      </c>
      <c r="B97" s="28">
        <v>3</v>
      </c>
      <c r="C97" s="28">
        <v>249</v>
      </c>
      <c r="D97" s="28">
        <v>1922.67</v>
      </c>
    </row>
    <row r="98" spans="1:4" x14ac:dyDescent="0.25">
      <c r="A98" s="27">
        <v>239</v>
      </c>
      <c r="B98" s="28">
        <v>3</v>
      </c>
      <c r="C98" s="28">
        <v>249</v>
      </c>
      <c r="D98" s="28">
        <v>1922.67</v>
      </c>
    </row>
    <row r="99" spans="1:4" x14ac:dyDescent="0.25">
      <c r="A99" s="27">
        <v>240</v>
      </c>
      <c r="B99" s="28">
        <v>3</v>
      </c>
      <c r="C99" s="28">
        <v>249</v>
      </c>
      <c r="D99" s="28">
        <v>1922.67</v>
      </c>
    </row>
    <row r="100" spans="1:4" x14ac:dyDescent="0.25">
      <c r="A100" s="27">
        <v>241</v>
      </c>
      <c r="B100" s="28">
        <v>3</v>
      </c>
      <c r="C100" s="28">
        <v>249</v>
      </c>
      <c r="D100" s="28">
        <v>1922.67</v>
      </c>
    </row>
    <row r="101" spans="1:4" x14ac:dyDescent="0.25">
      <c r="A101" s="27">
        <v>242</v>
      </c>
      <c r="B101" s="28">
        <v>3</v>
      </c>
      <c r="C101" s="28">
        <v>249</v>
      </c>
      <c r="D101" s="28">
        <v>1922.67</v>
      </c>
    </row>
    <row r="102" spans="1:4" x14ac:dyDescent="0.25">
      <c r="A102" s="27">
        <v>243</v>
      </c>
      <c r="B102" s="28">
        <v>3</v>
      </c>
      <c r="C102" s="28">
        <v>171</v>
      </c>
      <c r="D102" s="28">
        <v>1311.93</v>
      </c>
    </row>
    <row r="103" spans="1:4" x14ac:dyDescent="0.25">
      <c r="A103" s="27">
        <v>244</v>
      </c>
      <c r="B103" s="28">
        <v>3</v>
      </c>
      <c r="C103" s="28">
        <v>307</v>
      </c>
      <c r="D103" s="28">
        <v>2376.81</v>
      </c>
    </row>
    <row r="104" spans="1:4" x14ac:dyDescent="0.25">
      <c r="A104" s="27">
        <v>245</v>
      </c>
      <c r="B104" s="28">
        <v>3</v>
      </c>
      <c r="C104" s="28">
        <v>170</v>
      </c>
      <c r="D104" s="28">
        <v>1304.1000000000001</v>
      </c>
    </row>
    <row r="105" spans="1:4" x14ac:dyDescent="0.25">
      <c r="A105" s="27">
        <v>246</v>
      </c>
      <c r="B105" s="28">
        <v>4</v>
      </c>
      <c r="C105" s="28">
        <v>328</v>
      </c>
      <c r="D105" s="28">
        <v>2523.2400000000002</v>
      </c>
    </row>
    <row r="106" spans="1:4" x14ac:dyDescent="0.25">
      <c r="A106" s="27">
        <v>247</v>
      </c>
      <c r="B106" s="28">
        <v>3</v>
      </c>
      <c r="C106" s="28">
        <v>170</v>
      </c>
      <c r="D106" s="28">
        <v>1304.1000000000001</v>
      </c>
    </row>
    <row r="107" spans="1:4" x14ac:dyDescent="0.25">
      <c r="A107" s="27">
        <v>248</v>
      </c>
      <c r="B107" s="28">
        <v>1</v>
      </c>
      <c r="C107" s="28">
        <v>35</v>
      </c>
      <c r="D107" s="28">
        <v>274.05</v>
      </c>
    </row>
    <row r="108" spans="1:4" x14ac:dyDescent="0.25">
      <c r="A108" s="27">
        <v>249</v>
      </c>
      <c r="B108" s="28">
        <v>1</v>
      </c>
      <c r="C108" s="28">
        <v>42</v>
      </c>
      <c r="D108" s="28">
        <v>328.86</v>
      </c>
    </row>
    <row r="109" spans="1:4" x14ac:dyDescent="0.25">
      <c r="A109" s="27">
        <v>251</v>
      </c>
      <c r="B109" s="28">
        <v>1</v>
      </c>
      <c r="C109" s="28">
        <v>132</v>
      </c>
      <c r="D109" s="28">
        <v>1056</v>
      </c>
    </row>
    <row r="110" spans="1:4" x14ac:dyDescent="0.25">
      <c r="A110" s="27">
        <v>253</v>
      </c>
      <c r="B110" s="28">
        <v>1</v>
      </c>
      <c r="C110" s="28">
        <v>131</v>
      </c>
      <c r="D110" s="28">
        <v>1048</v>
      </c>
    </row>
    <row r="111" spans="1:4" x14ac:dyDescent="0.25">
      <c r="A111" s="27">
        <v>301</v>
      </c>
      <c r="B111" s="28">
        <v>2</v>
      </c>
      <c r="C111" s="28">
        <v>142</v>
      </c>
      <c r="D111" s="28">
        <v>1133.79</v>
      </c>
    </row>
    <row r="112" spans="1:4" x14ac:dyDescent="0.25">
      <c r="A112" s="27">
        <v>302</v>
      </c>
      <c r="B112" s="28">
        <v>3</v>
      </c>
      <c r="C112" s="28">
        <v>176</v>
      </c>
      <c r="D112" s="28">
        <v>1351.0800000000002</v>
      </c>
    </row>
    <row r="113" spans="1:4" x14ac:dyDescent="0.25">
      <c r="A113" s="27">
        <v>303</v>
      </c>
      <c r="B113" s="28">
        <v>3</v>
      </c>
      <c r="C113" s="28">
        <v>206</v>
      </c>
      <c r="D113" s="28">
        <v>1635.08</v>
      </c>
    </row>
    <row r="114" spans="1:4" x14ac:dyDescent="0.25">
      <c r="A114" s="27">
        <v>304</v>
      </c>
      <c r="B114" s="28">
        <v>3</v>
      </c>
      <c r="C114" s="28">
        <v>175</v>
      </c>
      <c r="D114" s="28">
        <v>1343.2500000000002</v>
      </c>
    </row>
    <row r="115" spans="1:4" x14ac:dyDescent="0.25">
      <c r="A115" s="27">
        <v>305</v>
      </c>
      <c r="B115" s="28">
        <v>3</v>
      </c>
      <c r="C115" s="28">
        <v>249</v>
      </c>
      <c r="D115" s="28">
        <v>1922.67</v>
      </c>
    </row>
    <row r="116" spans="1:4" x14ac:dyDescent="0.25">
      <c r="A116" s="27">
        <v>306</v>
      </c>
      <c r="B116" s="28">
        <v>3</v>
      </c>
      <c r="C116" s="28">
        <v>249</v>
      </c>
      <c r="D116" s="28">
        <v>1922.67</v>
      </c>
    </row>
    <row r="117" spans="1:4" x14ac:dyDescent="0.25">
      <c r="A117" s="27">
        <v>307</v>
      </c>
      <c r="B117" s="28">
        <v>3</v>
      </c>
      <c r="C117" s="28">
        <v>249</v>
      </c>
      <c r="D117" s="28">
        <v>1922.67</v>
      </c>
    </row>
    <row r="118" spans="1:4" x14ac:dyDescent="0.25">
      <c r="A118" s="27">
        <v>308</v>
      </c>
      <c r="B118" s="28">
        <v>3</v>
      </c>
      <c r="C118" s="28">
        <v>249</v>
      </c>
      <c r="D118" s="28">
        <v>1922.67</v>
      </c>
    </row>
    <row r="119" spans="1:4" x14ac:dyDescent="0.25">
      <c r="A119" s="27">
        <v>309</v>
      </c>
      <c r="B119" s="28">
        <v>3</v>
      </c>
      <c r="C119" s="28">
        <v>249</v>
      </c>
      <c r="D119" s="28">
        <v>1922.67</v>
      </c>
    </row>
    <row r="120" spans="1:4" x14ac:dyDescent="0.25">
      <c r="A120" s="27">
        <v>310</v>
      </c>
      <c r="B120" s="28">
        <v>3</v>
      </c>
      <c r="C120" s="28">
        <v>249</v>
      </c>
      <c r="D120" s="28">
        <v>1922.67</v>
      </c>
    </row>
    <row r="121" spans="1:4" x14ac:dyDescent="0.25">
      <c r="A121" s="27">
        <v>311</v>
      </c>
      <c r="B121" s="28">
        <v>3</v>
      </c>
      <c r="C121" s="28">
        <v>249</v>
      </c>
      <c r="D121" s="28">
        <v>1922.67</v>
      </c>
    </row>
    <row r="122" spans="1:4" x14ac:dyDescent="0.25">
      <c r="A122" s="27">
        <v>312</v>
      </c>
      <c r="B122" s="28">
        <v>3</v>
      </c>
      <c r="C122" s="28">
        <v>249</v>
      </c>
      <c r="D122" s="28">
        <v>1922.67</v>
      </c>
    </row>
    <row r="123" spans="1:4" x14ac:dyDescent="0.25">
      <c r="A123" s="27">
        <v>313</v>
      </c>
      <c r="B123" s="28">
        <v>3</v>
      </c>
      <c r="C123" s="28">
        <v>249</v>
      </c>
      <c r="D123" s="28">
        <v>1922.67</v>
      </c>
    </row>
    <row r="124" spans="1:4" x14ac:dyDescent="0.25">
      <c r="A124" s="27">
        <v>314</v>
      </c>
      <c r="B124" s="28">
        <v>3</v>
      </c>
      <c r="C124" s="28">
        <v>249</v>
      </c>
      <c r="D124" s="28">
        <v>1922.67</v>
      </c>
    </row>
    <row r="125" spans="1:4" x14ac:dyDescent="0.25">
      <c r="A125" s="27">
        <v>315</v>
      </c>
      <c r="B125" s="28">
        <v>3</v>
      </c>
      <c r="C125" s="28">
        <v>249</v>
      </c>
      <c r="D125" s="28">
        <v>1922.67</v>
      </c>
    </row>
    <row r="126" spans="1:4" x14ac:dyDescent="0.25">
      <c r="A126" s="27">
        <v>316</v>
      </c>
      <c r="B126" s="28">
        <v>3</v>
      </c>
      <c r="C126" s="28">
        <v>299</v>
      </c>
      <c r="D126" s="28">
        <v>2314.1699999999996</v>
      </c>
    </row>
    <row r="127" spans="1:4" x14ac:dyDescent="0.25">
      <c r="A127" s="27">
        <v>317</v>
      </c>
      <c r="B127" s="28">
        <v>3</v>
      </c>
      <c r="C127" s="28">
        <v>249</v>
      </c>
      <c r="D127" s="28">
        <v>1922.67</v>
      </c>
    </row>
    <row r="128" spans="1:4" x14ac:dyDescent="0.25">
      <c r="A128" s="27">
        <v>318</v>
      </c>
      <c r="B128" s="28">
        <v>1</v>
      </c>
      <c r="C128" s="28">
        <v>44</v>
      </c>
      <c r="D128" s="28">
        <v>352</v>
      </c>
    </row>
    <row r="129" spans="1:4" x14ac:dyDescent="0.25">
      <c r="A129" s="27">
        <v>319</v>
      </c>
      <c r="B129" s="28">
        <v>3</v>
      </c>
      <c r="C129" s="28">
        <v>346</v>
      </c>
      <c r="D129" s="28">
        <v>2685.1800000000003</v>
      </c>
    </row>
    <row r="130" spans="1:4" x14ac:dyDescent="0.25">
      <c r="A130" s="27">
        <v>320</v>
      </c>
      <c r="B130" s="28">
        <v>1</v>
      </c>
      <c r="C130" s="28">
        <v>95</v>
      </c>
      <c r="D130" s="28">
        <v>760</v>
      </c>
    </row>
    <row r="131" spans="1:4" x14ac:dyDescent="0.25">
      <c r="A131" s="27">
        <v>321</v>
      </c>
      <c r="B131" s="28">
        <v>3</v>
      </c>
      <c r="C131" s="28">
        <v>301</v>
      </c>
      <c r="D131" s="28">
        <v>2329.83</v>
      </c>
    </row>
    <row r="132" spans="1:4" x14ac:dyDescent="0.25">
      <c r="A132" s="27">
        <v>322</v>
      </c>
      <c r="B132" s="28">
        <v>6</v>
      </c>
      <c r="C132" s="28">
        <v>1049</v>
      </c>
      <c r="D132" s="28">
        <v>9353.7100000000009</v>
      </c>
    </row>
    <row r="133" spans="1:4" x14ac:dyDescent="0.25">
      <c r="A133" s="27">
        <v>323</v>
      </c>
      <c r="B133" s="28">
        <v>4</v>
      </c>
      <c r="C133" s="28">
        <v>342</v>
      </c>
      <c r="D133" s="28">
        <v>2650.8599999999997</v>
      </c>
    </row>
    <row r="134" spans="1:4" x14ac:dyDescent="0.25">
      <c r="A134" s="27">
        <v>325</v>
      </c>
      <c r="B134" s="28">
        <v>3</v>
      </c>
      <c r="C134" s="28">
        <v>158</v>
      </c>
      <c r="D134" s="28">
        <v>1210.1400000000001</v>
      </c>
    </row>
    <row r="135" spans="1:4" x14ac:dyDescent="0.25">
      <c r="A135" s="27">
        <v>327</v>
      </c>
      <c r="B135" s="28">
        <v>4</v>
      </c>
      <c r="C135" s="28">
        <v>499</v>
      </c>
      <c r="D135" s="28">
        <v>3885.17</v>
      </c>
    </row>
    <row r="136" spans="1:4" x14ac:dyDescent="0.25">
      <c r="A136" s="27">
        <v>328</v>
      </c>
      <c r="B136" s="28">
        <v>3</v>
      </c>
      <c r="C136" s="28">
        <v>209</v>
      </c>
      <c r="D136" s="28">
        <v>1648.8</v>
      </c>
    </row>
    <row r="137" spans="1:4" x14ac:dyDescent="0.25">
      <c r="A137" s="27">
        <v>329</v>
      </c>
      <c r="B137" s="28">
        <v>3</v>
      </c>
      <c r="C137" s="28">
        <v>299</v>
      </c>
      <c r="D137" s="28">
        <v>2319.17</v>
      </c>
    </row>
    <row r="138" spans="1:4" x14ac:dyDescent="0.25">
      <c r="A138" s="27">
        <v>330</v>
      </c>
      <c r="B138" s="28">
        <v>3</v>
      </c>
      <c r="C138" s="28">
        <v>175</v>
      </c>
      <c r="D138" s="28">
        <v>1335.2500000000002</v>
      </c>
    </row>
    <row r="139" spans="1:4" x14ac:dyDescent="0.25">
      <c r="A139" s="27">
        <v>331</v>
      </c>
      <c r="B139" s="28">
        <v>3</v>
      </c>
      <c r="C139" s="28">
        <v>253</v>
      </c>
      <c r="D139" s="28">
        <v>1953.99</v>
      </c>
    </row>
    <row r="140" spans="1:4" x14ac:dyDescent="0.25">
      <c r="A140" s="27">
        <v>332</v>
      </c>
      <c r="B140" s="28">
        <v>3</v>
      </c>
      <c r="C140" s="28">
        <v>249</v>
      </c>
      <c r="D140" s="28">
        <v>1922.67</v>
      </c>
    </row>
    <row r="141" spans="1:4" x14ac:dyDescent="0.25">
      <c r="A141" s="27">
        <v>333</v>
      </c>
      <c r="B141" s="28">
        <v>3</v>
      </c>
      <c r="C141" s="28">
        <v>249</v>
      </c>
      <c r="D141" s="28">
        <v>1922.67</v>
      </c>
    </row>
    <row r="142" spans="1:4" x14ac:dyDescent="0.25">
      <c r="A142" s="27">
        <v>334</v>
      </c>
      <c r="B142" s="28">
        <v>3</v>
      </c>
      <c r="C142" s="28">
        <v>249</v>
      </c>
      <c r="D142" s="28">
        <v>1922.67</v>
      </c>
    </row>
    <row r="143" spans="1:4" x14ac:dyDescent="0.25">
      <c r="A143" s="27">
        <v>335</v>
      </c>
      <c r="B143" s="28">
        <v>3</v>
      </c>
      <c r="C143" s="28">
        <v>249</v>
      </c>
      <c r="D143" s="28">
        <v>1922.67</v>
      </c>
    </row>
    <row r="144" spans="1:4" x14ac:dyDescent="0.25">
      <c r="A144" s="27">
        <v>336</v>
      </c>
      <c r="B144" s="28">
        <v>3</v>
      </c>
      <c r="C144" s="28">
        <v>249</v>
      </c>
      <c r="D144" s="28">
        <v>1922.67</v>
      </c>
    </row>
    <row r="145" spans="1:4" x14ac:dyDescent="0.25">
      <c r="A145" s="27">
        <v>337</v>
      </c>
      <c r="B145" s="28">
        <v>3</v>
      </c>
      <c r="C145" s="28">
        <v>249</v>
      </c>
      <c r="D145" s="28">
        <v>1922.67</v>
      </c>
    </row>
    <row r="146" spans="1:4" x14ac:dyDescent="0.25">
      <c r="A146" s="27">
        <v>338</v>
      </c>
      <c r="B146" s="28">
        <v>3</v>
      </c>
      <c r="C146" s="28">
        <v>249</v>
      </c>
      <c r="D146" s="28">
        <v>1922.67</v>
      </c>
    </row>
    <row r="147" spans="1:4" x14ac:dyDescent="0.25">
      <c r="A147" s="27">
        <v>339</v>
      </c>
      <c r="B147" s="28">
        <v>3</v>
      </c>
      <c r="C147" s="28">
        <v>249</v>
      </c>
      <c r="D147" s="28">
        <v>1922.67</v>
      </c>
    </row>
    <row r="148" spans="1:4" x14ac:dyDescent="0.25">
      <c r="A148" s="27">
        <v>340</v>
      </c>
      <c r="B148" s="28">
        <v>3</v>
      </c>
      <c r="C148" s="28">
        <v>249</v>
      </c>
      <c r="D148" s="28">
        <v>1922.67</v>
      </c>
    </row>
    <row r="149" spans="1:4" x14ac:dyDescent="0.25">
      <c r="A149" s="27">
        <v>341</v>
      </c>
      <c r="B149" s="28">
        <v>3</v>
      </c>
      <c r="C149" s="28">
        <v>249</v>
      </c>
      <c r="D149" s="28">
        <v>1922.67</v>
      </c>
    </row>
    <row r="150" spans="1:4" x14ac:dyDescent="0.25">
      <c r="A150" s="27">
        <v>342</v>
      </c>
      <c r="B150" s="28">
        <v>3</v>
      </c>
      <c r="C150" s="28">
        <v>249</v>
      </c>
      <c r="D150" s="28">
        <v>1922.67</v>
      </c>
    </row>
    <row r="151" spans="1:4" x14ac:dyDescent="0.25">
      <c r="A151" s="27">
        <v>343</v>
      </c>
      <c r="B151" s="28">
        <v>3</v>
      </c>
      <c r="C151" s="28">
        <v>171</v>
      </c>
      <c r="D151" s="28">
        <v>1311.93</v>
      </c>
    </row>
    <row r="152" spans="1:4" x14ac:dyDescent="0.25">
      <c r="A152" s="27">
        <v>344</v>
      </c>
      <c r="B152" s="28">
        <v>3</v>
      </c>
      <c r="C152" s="28">
        <v>307</v>
      </c>
      <c r="D152" s="28">
        <v>2376.81</v>
      </c>
    </row>
    <row r="153" spans="1:4" x14ac:dyDescent="0.25">
      <c r="A153" s="27">
        <v>345</v>
      </c>
      <c r="B153" s="28">
        <v>3</v>
      </c>
      <c r="C153" s="28">
        <v>170</v>
      </c>
      <c r="D153" s="28">
        <v>1304.1000000000001</v>
      </c>
    </row>
    <row r="154" spans="1:4" x14ac:dyDescent="0.25">
      <c r="A154" s="27">
        <v>346</v>
      </c>
      <c r="B154" s="28">
        <v>4</v>
      </c>
      <c r="C154" s="28">
        <v>328</v>
      </c>
      <c r="D154" s="28">
        <v>2523.2400000000002</v>
      </c>
    </row>
    <row r="155" spans="1:4" x14ac:dyDescent="0.25">
      <c r="A155" s="27">
        <v>347</v>
      </c>
      <c r="B155" s="28">
        <v>3</v>
      </c>
      <c r="C155" s="28">
        <v>170</v>
      </c>
      <c r="D155" s="28">
        <v>1304.1000000000001</v>
      </c>
    </row>
    <row r="156" spans="1:4" x14ac:dyDescent="0.25">
      <c r="A156" s="27">
        <v>348</v>
      </c>
      <c r="B156" s="28">
        <v>1</v>
      </c>
      <c r="C156" s="28">
        <v>35</v>
      </c>
      <c r="D156" s="28">
        <v>274.05</v>
      </c>
    </row>
    <row r="157" spans="1:4" x14ac:dyDescent="0.25">
      <c r="A157" s="27">
        <v>349</v>
      </c>
      <c r="B157" s="28">
        <v>1</v>
      </c>
      <c r="C157" s="28">
        <v>42</v>
      </c>
      <c r="D157" s="28">
        <v>328.86</v>
      </c>
    </row>
    <row r="158" spans="1:4" x14ac:dyDescent="0.25">
      <c r="A158" s="27">
        <v>351</v>
      </c>
      <c r="B158" s="28">
        <v>1</v>
      </c>
      <c r="C158" s="28">
        <v>132</v>
      </c>
      <c r="D158" s="28">
        <v>1056</v>
      </c>
    </row>
    <row r="159" spans="1:4" x14ac:dyDescent="0.25">
      <c r="A159" s="27">
        <v>353</v>
      </c>
      <c r="B159" s="28">
        <v>1</v>
      </c>
      <c r="C159" s="28">
        <v>131</v>
      </c>
      <c r="D159" s="28">
        <v>1048</v>
      </c>
    </row>
    <row r="160" spans="1:4" x14ac:dyDescent="0.25">
      <c r="A160" s="27">
        <v>401</v>
      </c>
      <c r="B160" s="28">
        <v>2</v>
      </c>
      <c r="C160" s="28">
        <v>168</v>
      </c>
      <c r="D160" s="28">
        <v>1337.37</v>
      </c>
    </row>
    <row r="161" spans="1:4" x14ac:dyDescent="0.25">
      <c r="A161" s="27">
        <v>402</v>
      </c>
      <c r="B161" s="28">
        <v>3</v>
      </c>
      <c r="C161" s="28">
        <v>176</v>
      </c>
      <c r="D161" s="28">
        <v>1351.0800000000002</v>
      </c>
    </row>
    <row r="162" spans="1:4" x14ac:dyDescent="0.25">
      <c r="A162" s="27">
        <v>403</v>
      </c>
      <c r="B162" s="28">
        <v>4</v>
      </c>
      <c r="C162" s="28">
        <v>238</v>
      </c>
      <c r="D162" s="28">
        <v>1863.5400000000002</v>
      </c>
    </row>
    <row r="163" spans="1:4" x14ac:dyDescent="0.25">
      <c r="A163" s="27">
        <v>404</v>
      </c>
      <c r="B163" s="28">
        <v>3</v>
      </c>
      <c r="C163" s="28">
        <v>175</v>
      </c>
      <c r="D163" s="28">
        <v>1343.2500000000002</v>
      </c>
    </row>
    <row r="164" spans="1:4" x14ac:dyDescent="0.25">
      <c r="A164" s="27">
        <v>405</v>
      </c>
      <c r="B164" s="28">
        <v>3</v>
      </c>
      <c r="C164" s="28">
        <v>249</v>
      </c>
      <c r="D164" s="28">
        <v>1922.67</v>
      </c>
    </row>
    <row r="165" spans="1:4" x14ac:dyDescent="0.25">
      <c r="A165" s="27">
        <v>406</v>
      </c>
      <c r="B165" s="28">
        <v>3</v>
      </c>
      <c r="C165" s="28">
        <v>249</v>
      </c>
      <c r="D165" s="28">
        <v>1922.67</v>
      </c>
    </row>
    <row r="166" spans="1:4" x14ac:dyDescent="0.25">
      <c r="A166" s="27">
        <v>407</v>
      </c>
      <c r="B166" s="28">
        <v>3</v>
      </c>
      <c r="C166" s="28">
        <v>249</v>
      </c>
      <c r="D166" s="28">
        <v>1922.67</v>
      </c>
    </row>
    <row r="167" spans="1:4" x14ac:dyDescent="0.25">
      <c r="A167" s="27">
        <v>408</v>
      </c>
      <c r="B167" s="28">
        <v>3</v>
      </c>
      <c r="C167" s="28">
        <v>249</v>
      </c>
      <c r="D167" s="28">
        <v>1922.67</v>
      </c>
    </row>
    <row r="168" spans="1:4" x14ac:dyDescent="0.25">
      <c r="A168" s="27">
        <v>409</v>
      </c>
      <c r="B168" s="28">
        <v>3</v>
      </c>
      <c r="C168" s="28">
        <v>249</v>
      </c>
      <c r="D168" s="28">
        <v>1922.67</v>
      </c>
    </row>
    <row r="169" spans="1:4" x14ac:dyDescent="0.25">
      <c r="A169" s="27">
        <v>410</v>
      </c>
      <c r="B169" s="28">
        <v>3</v>
      </c>
      <c r="C169" s="28">
        <v>249</v>
      </c>
      <c r="D169" s="28">
        <v>1922.67</v>
      </c>
    </row>
    <row r="170" spans="1:4" x14ac:dyDescent="0.25">
      <c r="A170" s="27">
        <v>411</v>
      </c>
      <c r="B170" s="28">
        <v>3</v>
      </c>
      <c r="C170" s="28">
        <v>249</v>
      </c>
      <c r="D170" s="28">
        <v>1922.67</v>
      </c>
    </row>
    <row r="171" spans="1:4" x14ac:dyDescent="0.25">
      <c r="A171" s="27">
        <v>412</v>
      </c>
      <c r="B171" s="28">
        <v>3</v>
      </c>
      <c r="C171" s="28">
        <v>249</v>
      </c>
      <c r="D171" s="28">
        <v>1922.67</v>
      </c>
    </row>
    <row r="172" spans="1:4" x14ac:dyDescent="0.25">
      <c r="A172" s="27">
        <v>413</v>
      </c>
      <c r="B172" s="28">
        <v>3</v>
      </c>
      <c r="C172" s="28">
        <v>249</v>
      </c>
      <c r="D172" s="28">
        <v>1922.67</v>
      </c>
    </row>
    <row r="173" spans="1:4" x14ac:dyDescent="0.25">
      <c r="A173" s="27">
        <v>414</v>
      </c>
      <c r="B173" s="28">
        <v>3</v>
      </c>
      <c r="C173" s="28">
        <v>249</v>
      </c>
      <c r="D173" s="28">
        <v>1922.67</v>
      </c>
    </row>
    <row r="174" spans="1:4" x14ac:dyDescent="0.25">
      <c r="A174" s="27">
        <v>415</v>
      </c>
      <c r="B174" s="28">
        <v>3</v>
      </c>
      <c r="C174" s="28">
        <v>249</v>
      </c>
      <c r="D174" s="28">
        <v>1922.67</v>
      </c>
    </row>
    <row r="175" spans="1:4" x14ac:dyDescent="0.25">
      <c r="A175" s="27">
        <v>416</v>
      </c>
      <c r="B175" s="28">
        <v>3</v>
      </c>
      <c r="C175" s="28">
        <v>299</v>
      </c>
      <c r="D175" s="28">
        <v>2314.1699999999996</v>
      </c>
    </row>
    <row r="176" spans="1:4" x14ac:dyDescent="0.25">
      <c r="A176" s="27">
        <v>417</v>
      </c>
      <c r="B176" s="28">
        <v>3</v>
      </c>
      <c r="C176" s="28">
        <v>249</v>
      </c>
      <c r="D176" s="28">
        <v>1922.67</v>
      </c>
    </row>
    <row r="177" spans="1:4" x14ac:dyDescent="0.25">
      <c r="A177" s="27">
        <v>418</v>
      </c>
      <c r="B177" s="28">
        <v>1</v>
      </c>
      <c r="C177" s="28">
        <v>44</v>
      </c>
      <c r="D177" s="28">
        <v>352</v>
      </c>
    </row>
    <row r="178" spans="1:4" x14ac:dyDescent="0.25">
      <c r="A178" s="27">
        <v>419</v>
      </c>
      <c r="B178" s="28">
        <v>3</v>
      </c>
      <c r="C178" s="28">
        <v>346</v>
      </c>
      <c r="D178" s="28">
        <v>2685.1800000000003</v>
      </c>
    </row>
    <row r="179" spans="1:4" x14ac:dyDescent="0.25">
      <c r="A179" s="27">
        <v>420</v>
      </c>
      <c r="B179" s="28">
        <v>1</v>
      </c>
      <c r="C179" s="28">
        <v>95</v>
      </c>
      <c r="D179" s="28">
        <v>760</v>
      </c>
    </row>
    <row r="180" spans="1:4" x14ac:dyDescent="0.25">
      <c r="A180" s="27">
        <v>421</v>
      </c>
      <c r="B180" s="28">
        <v>3</v>
      </c>
      <c r="C180" s="28">
        <v>301</v>
      </c>
      <c r="D180" s="28">
        <v>2329.83</v>
      </c>
    </row>
    <row r="181" spans="1:4" x14ac:dyDescent="0.25">
      <c r="A181" s="27">
        <v>422</v>
      </c>
      <c r="B181" s="28">
        <v>6</v>
      </c>
      <c r="C181" s="28">
        <v>1156</v>
      </c>
      <c r="D181" s="28">
        <v>10400.26</v>
      </c>
    </row>
    <row r="182" spans="1:4" x14ac:dyDescent="0.25">
      <c r="A182" s="27">
        <v>423</v>
      </c>
      <c r="B182" s="28">
        <v>4</v>
      </c>
      <c r="C182" s="28">
        <v>342</v>
      </c>
      <c r="D182" s="28">
        <v>2650.8599999999997</v>
      </c>
    </row>
    <row r="183" spans="1:4" x14ac:dyDescent="0.25">
      <c r="A183" s="27">
        <v>424</v>
      </c>
      <c r="B183" s="28">
        <v>1</v>
      </c>
      <c r="C183" s="28">
        <v>175</v>
      </c>
      <c r="D183" s="28">
        <v>1370.25</v>
      </c>
    </row>
    <row r="184" spans="1:4" x14ac:dyDescent="0.25">
      <c r="A184" s="27">
        <v>425</v>
      </c>
      <c r="B184" s="28">
        <v>3</v>
      </c>
      <c r="C184" s="28">
        <v>158</v>
      </c>
      <c r="D184" s="28">
        <v>1210.1400000000001</v>
      </c>
    </row>
    <row r="185" spans="1:4" x14ac:dyDescent="0.25">
      <c r="A185" s="27">
        <v>427</v>
      </c>
      <c r="B185" s="28">
        <v>4</v>
      </c>
      <c r="C185" s="28">
        <v>499</v>
      </c>
      <c r="D185" s="28">
        <v>3885.17</v>
      </c>
    </row>
    <row r="186" spans="1:4" x14ac:dyDescent="0.25">
      <c r="A186" s="27">
        <v>428</v>
      </c>
      <c r="B186" s="28">
        <v>3</v>
      </c>
      <c r="C186" s="28">
        <v>209</v>
      </c>
      <c r="D186" s="28">
        <v>1648.8</v>
      </c>
    </row>
    <row r="187" spans="1:4" x14ac:dyDescent="0.25">
      <c r="A187" s="27">
        <v>429</v>
      </c>
      <c r="B187" s="28">
        <v>3</v>
      </c>
      <c r="C187" s="28">
        <v>299</v>
      </c>
      <c r="D187" s="28">
        <v>2319.17</v>
      </c>
    </row>
    <row r="188" spans="1:4" x14ac:dyDescent="0.25">
      <c r="A188" s="27">
        <v>430</v>
      </c>
      <c r="B188" s="28">
        <v>3</v>
      </c>
      <c r="C188" s="28">
        <v>179</v>
      </c>
      <c r="D188" s="28">
        <v>1366.5700000000002</v>
      </c>
    </row>
    <row r="189" spans="1:4" x14ac:dyDescent="0.25">
      <c r="A189" s="27">
        <v>431</v>
      </c>
      <c r="B189" s="28">
        <v>3</v>
      </c>
      <c r="C189" s="28">
        <v>253</v>
      </c>
      <c r="D189" s="28">
        <v>1953.99</v>
      </c>
    </row>
    <row r="190" spans="1:4" x14ac:dyDescent="0.25">
      <c r="A190" s="27">
        <v>432</v>
      </c>
      <c r="B190" s="28">
        <v>3</v>
      </c>
      <c r="C190" s="28">
        <v>249</v>
      </c>
      <c r="D190" s="28">
        <v>1922.67</v>
      </c>
    </row>
    <row r="191" spans="1:4" x14ac:dyDescent="0.25">
      <c r="A191" s="27">
        <v>433</v>
      </c>
      <c r="B191" s="28">
        <v>3</v>
      </c>
      <c r="C191" s="28">
        <v>249</v>
      </c>
      <c r="D191" s="28">
        <v>1922.67</v>
      </c>
    </row>
    <row r="192" spans="1:4" x14ac:dyDescent="0.25">
      <c r="A192" s="27">
        <v>434</v>
      </c>
      <c r="B192" s="28">
        <v>3</v>
      </c>
      <c r="C192" s="28">
        <v>249</v>
      </c>
      <c r="D192" s="28">
        <v>1922.67</v>
      </c>
    </row>
    <row r="193" spans="1:4" x14ac:dyDescent="0.25">
      <c r="A193" s="27">
        <v>435</v>
      </c>
      <c r="B193" s="28">
        <v>3</v>
      </c>
      <c r="C193" s="28">
        <v>249</v>
      </c>
      <c r="D193" s="28">
        <v>1922.67</v>
      </c>
    </row>
    <row r="194" spans="1:4" x14ac:dyDescent="0.25">
      <c r="A194" s="27">
        <v>436</v>
      </c>
      <c r="B194" s="28">
        <v>3</v>
      </c>
      <c r="C194" s="28">
        <v>249</v>
      </c>
      <c r="D194" s="28">
        <v>1922.67</v>
      </c>
    </row>
    <row r="195" spans="1:4" x14ac:dyDescent="0.25">
      <c r="A195" s="27">
        <v>437</v>
      </c>
      <c r="B195" s="28">
        <v>3</v>
      </c>
      <c r="C195" s="28">
        <v>249</v>
      </c>
      <c r="D195" s="28">
        <v>1922.67</v>
      </c>
    </row>
    <row r="196" spans="1:4" x14ac:dyDescent="0.25">
      <c r="A196" s="27">
        <v>438</v>
      </c>
      <c r="B196" s="28">
        <v>3</v>
      </c>
      <c r="C196" s="28">
        <v>249</v>
      </c>
      <c r="D196" s="28">
        <v>1922.67</v>
      </c>
    </row>
    <row r="197" spans="1:4" x14ac:dyDescent="0.25">
      <c r="A197" s="27">
        <v>439</v>
      </c>
      <c r="B197" s="28">
        <v>3</v>
      </c>
      <c r="C197" s="28">
        <v>249</v>
      </c>
      <c r="D197" s="28">
        <v>1922.67</v>
      </c>
    </row>
    <row r="198" spans="1:4" x14ac:dyDescent="0.25">
      <c r="A198" s="27">
        <v>440</v>
      </c>
      <c r="B198" s="28">
        <v>3</v>
      </c>
      <c r="C198" s="28">
        <v>249</v>
      </c>
      <c r="D198" s="28">
        <v>1922.67</v>
      </c>
    </row>
    <row r="199" spans="1:4" x14ac:dyDescent="0.25">
      <c r="A199" s="27">
        <v>441</v>
      </c>
      <c r="B199" s="28">
        <v>3</v>
      </c>
      <c r="C199" s="28">
        <v>249</v>
      </c>
      <c r="D199" s="28">
        <v>1922.67</v>
      </c>
    </row>
    <row r="200" spans="1:4" x14ac:dyDescent="0.25">
      <c r="A200" s="27">
        <v>442</v>
      </c>
      <c r="B200" s="28">
        <v>3</v>
      </c>
      <c r="C200" s="28">
        <v>249</v>
      </c>
      <c r="D200" s="28">
        <v>1922.67</v>
      </c>
    </row>
    <row r="201" spans="1:4" x14ac:dyDescent="0.25">
      <c r="A201" s="27">
        <v>443</v>
      </c>
      <c r="B201" s="28">
        <v>3</v>
      </c>
      <c r="C201" s="28">
        <v>171</v>
      </c>
      <c r="D201" s="28">
        <v>1311.93</v>
      </c>
    </row>
    <row r="202" spans="1:4" x14ac:dyDescent="0.25">
      <c r="A202" s="27">
        <v>444</v>
      </c>
      <c r="B202" s="28">
        <v>3</v>
      </c>
      <c r="C202" s="28">
        <v>307</v>
      </c>
      <c r="D202" s="28">
        <v>2376.81</v>
      </c>
    </row>
    <row r="203" spans="1:4" x14ac:dyDescent="0.25">
      <c r="A203" s="27">
        <v>445</v>
      </c>
      <c r="B203" s="28">
        <v>3</v>
      </c>
      <c r="C203" s="28">
        <v>170</v>
      </c>
      <c r="D203" s="28">
        <v>1304.1000000000001</v>
      </c>
    </row>
    <row r="204" spans="1:4" x14ac:dyDescent="0.25">
      <c r="A204" s="27">
        <v>446</v>
      </c>
      <c r="B204" s="28">
        <v>4</v>
      </c>
      <c r="C204" s="28">
        <v>328</v>
      </c>
      <c r="D204" s="28">
        <v>2523.2400000000002</v>
      </c>
    </row>
    <row r="205" spans="1:4" x14ac:dyDescent="0.25">
      <c r="A205" s="27">
        <v>447</v>
      </c>
      <c r="B205" s="28">
        <v>3</v>
      </c>
      <c r="C205" s="28">
        <v>170</v>
      </c>
      <c r="D205" s="28">
        <v>1304.1000000000001</v>
      </c>
    </row>
    <row r="206" spans="1:4" x14ac:dyDescent="0.25">
      <c r="A206" s="27">
        <v>448</v>
      </c>
      <c r="B206" s="28">
        <v>1</v>
      </c>
      <c r="C206" s="28">
        <v>35</v>
      </c>
      <c r="D206" s="28">
        <v>274.05</v>
      </c>
    </row>
    <row r="207" spans="1:4" x14ac:dyDescent="0.25">
      <c r="A207" s="27">
        <v>449</v>
      </c>
      <c r="B207" s="28">
        <v>1</v>
      </c>
      <c r="C207" s="28">
        <v>42</v>
      </c>
      <c r="D207" s="28">
        <v>328.86</v>
      </c>
    </row>
    <row r="208" spans="1:4" x14ac:dyDescent="0.25">
      <c r="A208" s="27">
        <v>451</v>
      </c>
      <c r="B208" s="28">
        <v>1</v>
      </c>
      <c r="C208" s="28">
        <v>119</v>
      </c>
      <c r="D208" s="28">
        <v>952</v>
      </c>
    </row>
    <row r="209" spans="1:4" x14ac:dyDescent="0.25">
      <c r="A209" s="27">
        <v>453</v>
      </c>
      <c r="B209" s="28">
        <v>1</v>
      </c>
      <c r="C209" s="28">
        <v>143</v>
      </c>
      <c r="D209" s="28">
        <v>1144</v>
      </c>
    </row>
    <row r="210" spans="1:4" x14ac:dyDescent="0.25">
      <c r="A210" s="27">
        <v>501</v>
      </c>
      <c r="B210" s="28">
        <v>2</v>
      </c>
      <c r="C210" s="28">
        <v>168</v>
      </c>
      <c r="D210" s="28">
        <v>1337.37</v>
      </c>
    </row>
    <row r="211" spans="1:4" x14ac:dyDescent="0.25">
      <c r="A211" s="27">
        <v>502</v>
      </c>
      <c r="B211" s="28">
        <v>3</v>
      </c>
      <c r="C211" s="28">
        <v>176</v>
      </c>
      <c r="D211" s="28">
        <v>1351.0800000000002</v>
      </c>
    </row>
    <row r="212" spans="1:4" x14ac:dyDescent="0.25">
      <c r="A212" s="27">
        <v>503</v>
      </c>
      <c r="B212" s="28">
        <v>4</v>
      </c>
      <c r="C212" s="28">
        <v>238</v>
      </c>
      <c r="D212" s="28">
        <v>1863.5400000000002</v>
      </c>
    </row>
    <row r="213" spans="1:4" x14ac:dyDescent="0.25">
      <c r="A213" s="27">
        <v>504</v>
      </c>
      <c r="B213" s="28">
        <v>3</v>
      </c>
      <c r="C213" s="28">
        <v>175</v>
      </c>
      <c r="D213" s="28">
        <v>1343.2500000000002</v>
      </c>
    </row>
    <row r="214" spans="1:4" x14ac:dyDescent="0.25">
      <c r="A214" s="27">
        <v>505</v>
      </c>
      <c r="B214" s="28">
        <v>3</v>
      </c>
      <c r="C214" s="28">
        <v>249</v>
      </c>
      <c r="D214" s="28">
        <v>1922.67</v>
      </c>
    </row>
    <row r="215" spans="1:4" x14ac:dyDescent="0.25">
      <c r="A215" s="27">
        <v>506</v>
      </c>
      <c r="B215" s="28">
        <v>3</v>
      </c>
      <c r="C215" s="28">
        <v>249</v>
      </c>
      <c r="D215" s="28">
        <v>1922.67</v>
      </c>
    </row>
    <row r="216" spans="1:4" x14ac:dyDescent="0.25">
      <c r="A216" s="27">
        <v>507</v>
      </c>
      <c r="B216" s="28">
        <v>3</v>
      </c>
      <c r="C216" s="28">
        <v>249</v>
      </c>
      <c r="D216" s="28">
        <v>1922.67</v>
      </c>
    </row>
    <row r="217" spans="1:4" x14ac:dyDescent="0.25">
      <c r="A217" s="27">
        <v>508</v>
      </c>
      <c r="B217" s="28">
        <v>3</v>
      </c>
      <c r="C217" s="28">
        <v>249</v>
      </c>
      <c r="D217" s="28">
        <v>1922.67</v>
      </c>
    </row>
    <row r="218" spans="1:4" x14ac:dyDescent="0.25">
      <c r="A218" s="27">
        <v>509</v>
      </c>
      <c r="B218" s="28">
        <v>3</v>
      </c>
      <c r="C218" s="28">
        <v>249</v>
      </c>
      <c r="D218" s="28">
        <v>1922.67</v>
      </c>
    </row>
    <row r="219" spans="1:4" x14ac:dyDescent="0.25">
      <c r="A219" s="27">
        <v>510</v>
      </c>
      <c r="B219" s="28">
        <v>3</v>
      </c>
      <c r="C219" s="28">
        <v>249</v>
      </c>
      <c r="D219" s="28">
        <v>1922.67</v>
      </c>
    </row>
    <row r="220" spans="1:4" x14ac:dyDescent="0.25">
      <c r="A220" s="27">
        <v>511</v>
      </c>
      <c r="B220" s="28">
        <v>3</v>
      </c>
      <c r="C220" s="28">
        <v>249</v>
      </c>
      <c r="D220" s="28">
        <v>1922.67</v>
      </c>
    </row>
    <row r="221" spans="1:4" x14ac:dyDescent="0.25">
      <c r="A221" s="27">
        <v>512</v>
      </c>
      <c r="B221" s="28">
        <v>3</v>
      </c>
      <c r="C221" s="28">
        <v>249</v>
      </c>
      <c r="D221" s="28">
        <v>1922.67</v>
      </c>
    </row>
    <row r="222" spans="1:4" x14ac:dyDescent="0.25">
      <c r="A222" s="27">
        <v>513</v>
      </c>
      <c r="B222" s="28">
        <v>3</v>
      </c>
      <c r="C222" s="28">
        <v>249</v>
      </c>
      <c r="D222" s="28">
        <v>1922.67</v>
      </c>
    </row>
    <row r="223" spans="1:4" x14ac:dyDescent="0.25">
      <c r="A223" s="27">
        <v>514</v>
      </c>
      <c r="B223" s="28">
        <v>3</v>
      </c>
      <c r="C223" s="28">
        <v>249</v>
      </c>
      <c r="D223" s="28">
        <v>1922.67</v>
      </c>
    </row>
    <row r="224" spans="1:4" x14ac:dyDescent="0.25">
      <c r="A224" s="27">
        <v>515</v>
      </c>
      <c r="B224" s="28">
        <v>3</v>
      </c>
      <c r="C224" s="28">
        <v>249</v>
      </c>
      <c r="D224" s="28">
        <v>1922.67</v>
      </c>
    </row>
    <row r="225" spans="1:4" x14ac:dyDescent="0.25">
      <c r="A225" s="27">
        <v>516</v>
      </c>
      <c r="B225" s="28">
        <v>3</v>
      </c>
      <c r="C225" s="28">
        <v>299</v>
      </c>
      <c r="D225" s="28">
        <v>2314.1699999999996</v>
      </c>
    </row>
    <row r="226" spans="1:4" x14ac:dyDescent="0.25">
      <c r="A226" s="27">
        <v>517</v>
      </c>
      <c r="B226" s="28">
        <v>3</v>
      </c>
      <c r="C226" s="28">
        <v>249</v>
      </c>
      <c r="D226" s="28">
        <v>1922.67</v>
      </c>
    </row>
    <row r="227" spans="1:4" x14ac:dyDescent="0.25">
      <c r="A227" s="27">
        <v>518</v>
      </c>
      <c r="B227" s="28">
        <v>1</v>
      </c>
      <c r="C227" s="28">
        <v>44</v>
      </c>
      <c r="D227" s="28">
        <v>352</v>
      </c>
    </row>
    <row r="228" spans="1:4" x14ac:dyDescent="0.25">
      <c r="A228" s="27">
        <v>519</v>
      </c>
      <c r="B228" s="28">
        <v>3</v>
      </c>
      <c r="C228" s="28">
        <v>346</v>
      </c>
      <c r="D228" s="28">
        <v>2685.1800000000003</v>
      </c>
    </row>
    <row r="229" spans="1:4" x14ac:dyDescent="0.25">
      <c r="A229" s="27">
        <v>520</v>
      </c>
      <c r="B229" s="28">
        <v>1</v>
      </c>
      <c r="C229" s="28">
        <v>95</v>
      </c>
      <c r="D229" s="28">
        <v>760</v>
      </c>
    </row>
    <row r="230" spans="1:4" x14ac:dyDescent="0.25">
      <c r="A230" s="27">
        <v>521</v>
      </c>
      <c r="B230" s="28">
        <v>3</v>
      </c>
      <c r="C230" s="28">
        <v>301</v>
      </c>
      <c r="D230" s="28">
        <v>2329.83</v>
      </c>
    </row>
    <row r="231" spans="1:4" x14ac:dyDescent="0.25">
      <c r="A231" s="27">
        <v>522</v>
      </c>
      <c r="B231" s="28">
        <v>5</v>
      </c>
      <c r="C231" s="28">
        <v>874</v>
      </c>
      <c r="D231" s="28">
        <v>7983.46</v>
      </c>
    </row>
    <row r="232" spans="1:4" x14ac:dyDescent="0.25">
      <c r="A232" s="27">
        <v>523</v>
      </c>
      <c r="B232" s="28">
        <v>4</v>
      </c>
      <c r="C232" s="28">
        <v>342</v>
      </c>
      <c r="D232" s="28">
        <v>2650.8599999999997</v>
      </c>
    </row>
    <row r="233" spans="1:4" x14ac:dyDescent="0.25">
      <c r="A233" s="27">
        <v>524</v>
      </c>
      <c r="B233" s="28">
        <v>4</v>
      </c>
      <c r="C233" s="28">
        <v>154</v>
      </c>
      <c r="D233" s="28">
        <v>0</v>
      </c>
    </row>
    <row r="234" spans="1:4" x14ac:dyDescent="0.25">
      <c r="A234" s="27">
        <v>525</v>
      </c>
      <c r="B234" s="28">
        <v>3</v>
      </c>
      <c r="C234" s="28">
        <v>158</v>
      </c>
      <c r="D234" s="28">
        <v>1210.1400000000001</v>
      </c>
    </row>
    <row r="235" spans="1:4" x14ac:dyDescent="0.25">
      <c r="A235" s="27">
        <v>527</v>
      </c>
      <c r="B235" s="28">
        <v>4</v>
      </c>
      <c r="C235" s="28">
        <v>499</v>
      </c>
      <c r="D235" s="28">
        <v>3885.17</v>
      </c>
    </row>
    <row r="236" spans="1:4" x14ac:dyDescent="0.25">
      <c r="A236" s="27">
        <v>528</v>
      </c>
      <c r="B236" s="28">
        <v>3</v>
      </c>
      <c r="C236" s="28">
        <v>209</v>
      </c>
      <c r="D236" s="28">
        <v>1648.8</v>
      </c>
    </row>
    <row r="237" spans="1:4" x14ac:dyDescent="0.25">
      <c r="A237" s="27">
        <v>529</v>
      </c>
      <c r="B237" s="28">
        <v>3</v>
      </c>
      <c r="C237" s="28">
        <v>299</v>
      </c>
      <c r="D237" s="28">
        <v>2319.17</v>
      </c>
    </row>
    <row r="238" spans="1:4" x14ac:dyDescent="0.25">
      <c r="A238" s="27">
        <v>530</v>
      </c>
      <c r="B238" s="28">
        <v>3</v>
      </c>
      <c r="C238" s="28">
        <v>179</v>
      </c>
      <c r="D238" s="28">
        <v>1366.5700000000002</v>
      </c>
    </row>
    <row r="239" spans="1:4" x14ac:dyDescent="0.25">
      <c r="A239" s="27">
        <v>531</v>
      </c>
      <c r="B239" s="28">
        <v>3</v>
      </c>
      <c r="C239" s="28">
        <v>253</v>
      </c>
      <c r="D239" s="28">
        <v>1953.99</v>
      </c>
    </row>
    <row r="240" spans="1:4" x14ac:dyDescent="0.25">
      <c r="A240" s="27">
        <v>532</v>
      </c>
      <c r="B240" s="28">
        <v>3</v>
      </c>
      <c r="C240" s="28">
        <v>249</v>
      </c>
      <c r="D240" s="28">
        <v>1922.67</v>
      </c>
    </row>
    <row r="241" spans="1:4" x14ac:dyDescent="0.25">
      <c r="A241" s="27">
        <v>533</v>
      </c>
      <c r="B241" s="28">
        <v>3</v>
      </c>
      <c r="C241" s="28">
        <v>249</v>
      </c>
      <c r="D241" s="28">
        <v>1922.67</v>
      </c>
    </row>
    <row r="242" spans="1:4" x14ac:dyDescent="0.25">
      <c r="A242" s="27">
        <v>534</v>
      </c>
      <c r="B242" s="28">
        <v>3</v>
      </c>
      <c r="C242" s="28">
        <v>249</v>
      </c>
      <c r="D242" s="28">
        <v>1922.67</v>
      </c>
    </row>
    <row r="243" spans="1:4" x14ac:dyDescent="0.25">
      <c r="A243" s="27">
        <v>535</v>
      </c>
      <c r="B243" s="28">
        <v>3</v>
      </c>
      <c r="C243" s="28">
        <v>249</v>
      </c>
      <c r="D243" s="28">
        <v>1922.67</v>
      </c>
    </row>
    <row r="244" spans="1:4" x14ac:dyDescent="0.25">
      <c r="A244" s="27">
        <v>536</v>
      </c>
      <c r="B244" s="28">
        <v>3</v>
      </c>
      <c r="C244" s="28">
        <v>249</v>
      </c>
      <c r="D244" s="28">
        <v>1922.67</v>
      </c>
    </row>
    <row r="245" spans="1:4" x14ac:dyDescent="0.25">
      <c r="A245" s="27">
        <v>537</v>
      </c>
      <c r="B245" s="28">
        <v>3</v>
      </c>
      <c r="C245" s="28">
        <v>249</v>
      </c>
      <c r="D245" s="28">
        <v>1922.67</v>
      </c>
    </row>
    <row r="246" spans="1:4" x14ac:dyDescent="0.25">
      <c r="A246" s="27">
        <v>538</v>
      </c>
      <c r="B246" s="28">
        <v>3</v>
      </c>
      <c r="C246" s="28">
        <v>249</v>
      </c>
      <c r="D246" s="28">
        <v>1922.67</v>
      </c>
    </row>
    <row r="247" spans="1:4" x14ac:dyDescent="0.25">
      <c r="A247" s="27">
        <v>539</v>
      </c>
      <c r="B247" s="28">
        <v>3</v>
      </c>
      <c r="C247" s="28">
        <v>249</v>
      </c>
      <c r="D247" s="28">
        <v>1922.67</v>
      </c>
    </row>
    <row r="248" spans="1:4" x14ac:dyDescent="0.25">
      <c r="A248" s="27">
        <v>540</v>
      </c>
      <c r="B248" s="28">
        <v>3</v>
      </c>
      <c r="C248" s="28">
        <v>249</v>
      </c>
      <c r="D248" s="28">
        <v>1922.67</v>
      </c>
    </row>
    <row r="249" spans="1:4" x14ac:dyDescent="0.25">
      <c r="A249" s="27">
        <v>541</v>
      </c>
      <c r="B249" s="28">
        <v>3</v>
      </c>
      <c r="C249" s="28">
        <v>249</v>
      </c>
      <c r="D249" s="28">
        <v>1922.67</v>
      </c>
    </row>
    <row r="250" spans="1:4" x14ac:dyDescent="0.25">
      <c r="A250" s="27">
        <v>542</v>
      </c>
      <c r="B250" s="28">
        <v>3</v>
      </c>
      <c r="C250" s="28">
        <v>249</v>
      </c>
      <c r="D250" s="28">
        <v>1922.67</v>
      </c>
    </row>
    <row r="251" spans="1:4" x14ac:dyDescent="0.25">
      <c r="A251" s="27">
        <v>543</v>
      </c>
      <c r="B251" s="28">
        <v>3</v>
      </c>
      <c r="C251" s="28">
        <v>171</v>
      </c>
      <c r="D251" s="28">
        <v>1311.93</v>
      </c>
    </row>
    <row r="252" spans="1:4" x14ac:dyDescent="0.25">
      <c r="A252" s="27">
        <v>544</v>
      </c>
      <c r="B252" s="28">
        <v>3</v>
      </c>
      <c r="C252" s="28">
        <v>307</v>
      </c>
      <c r="D252" s="28">
        <v>2376.81</v>
      </c>
    </row>
    <row r="253" spans="1:4" x14ac:dyDescent="0.25">
      <c r="A253" s="27">
        <v>545</v>
      </c>
      <c r="B253" s="28">
        <v>3</v>
      </c>
      <c r="C253" s="28">
        <v>170</v>
      </c>
      <c r="D253" s="28">
        <v>1304.1000000000001</v>
      </c>
    </row>
    <row r="254" spans="1:4" x14ac:dyDescent="0.25">
      <c r="A254" s="27">
        <v>546</v>
      </c>
      <c r="B254" s="28">
        <v>4</v>
      </c>
      <c r="C254" s="28">
        <v>328</v>
      </c>
      <c r="D254" s="28">
        <v>2523.2400000000002</v>
      </c>
    </row>
    <row r="255" spans="1:4" x14ac:dyDescent="0.25">
      <c r="A255" s="27">
        <v>547</v>
      </c>
      <c r="B255" s="28">
        <v>3</v>
      </c>
      <c r="C255" s="28">
        <v>170</v>
      </c>
      <c r="D255" s="28">
        <v>1304.1000000000001</v>
      </c>
    </row>
    <row r="256" spans="1:4" x14ac:dyDescent="0.25">
      <c r="A256" s="27">
        <v>548</v>
      </c>
      <c r="B256" s="28">
        <v>1</v>
      </c>
      <c r="C256" s="28">
        <v>35</v>
      </c>
      <c r="D256" s="28">
        <v>274.05</v>
      </c>
    </row>
    <row r="257" spans="1:4" x14ac:dyDescent="0.25">
      <c r="A257" s="27">
        <v>549</v>
      </c>
      <c r="B257" s="28">
        <v>1</v>
      </c>
      <c r="C257" s="28">
        <v>42</v>
      </c>
      <c r="D257" s="28">
        <v>328.86</v>
      </c>
    </row>
    <row r="258" spans="1:4" x14ac:dyDescent="0.25">
      <c r="A258" s="27">
        <v>551</v>
      </c>
      <c r="B258" s="28">
        <v>1</v>
      </c>
      <c r="C258" s="28">
        <v>119</v>
      </c>
      <c r="D258" s="28">
        <v>952</v>
      </c>
    </row>
    <row r="259" spans="1:4" x14ac:dyDescent="0.25">
      <c r="A259" s="27">
        <v>553</v>
      </c>
      <c r="B259" s="28">
        <v>1</v>
      </c>
      <c r="C259" s="28">
        <v>143</v>
      </c>
      <c r="D259" s="28">
        <v>1144</v>
      </c>
    </row>
    <row r="260" spans="1:4" x14ac:dyDescent="0.25">
      <c r="A260" s="27">
        <v>601</v>
      </c>
      <c r="B260" s="28">
        <v>2</v>
      </c>
      <c r="C260" s="28">
        <v>168</v>
      </c>
      <c r="D260" s="28">
        <v>1337.37</v>
      </c>
    </row>
    <row r="261" spans="1:4" x14ac:dyDescent="0.25">
      <c r="A261" s="27">
        <v>602</v>
      </c>
      <c r="B261" s="28">
        <v>3</v>
      </c>
      <c r="C261" s="28">
        <v>176</v>
      </c>
      <c r="D261" s="28">
        <v>1351.0800000000002</v>
      </c>
    </row>
    <row r="262" spans="1:4" x14ac:dyDescent="0.25">
      <c r="A262" s="27">
        <v>603</v>
      </c>
      <c r="B262" s="28">
        <v>4</v>
      </c>
      <c r="C262" s="28">
        <v>238</v>
      </c>
      <c r="D262" s="28">
        <v>1863.5400000000002</v>
      </c>
    </row>
    <row r="263" spans="1:4" x14ac:dyDescent="0.25">
      <c r="A263" s="27">
        <v>604</v>
      </c>
      <c r="B263" s="28">
        <v>3</v>
      </c>
      <c r="C263" s="28">
        <v>175</v>
      </c>
      <c r="D263" s="28">
        <v>1343.2500000000002</v>
      </c>
    </row>
    <row r="264" spans="1:4" x14ac:dyDescent="0.25">
      <c r="A264" s="27">
        <v>605</v>
      </c>
      <c r="B264" s="28">
        <v>3</v>
      </c>
      <c r="C264" s="28">
        <v>249</v>
      </c>
      <c r="D264" s="28">
        <v>1922.67</v>
      </c>
    </row>
    <row r="265" spans="1:4" x14ac:dyDescent="0.25">
      <c r="A265" s="27">
        <v>606</v>
      </c>
      <c r="B265" s="28">
        <v>3</v>
      </c>
      <c r="C265" s="28">
        <v>249</v>
      </c>
      <c r="D265" s="28">
        <v>1922.67</v>
      </c>
    </row>
    <row r="266" spans="1:4" x14ac:dyDescent="0.25">
      <c r="A266" s="27">
        <v>607</v>
      </c>
      <c r="B266" s="28">
        <v>3</v>
      </c>
      <c r="C266" s="28">
        <v>249</v>
      </c>
      <c r="D266" s="28">
        <v>1922.67</v>
      </c>
    </row>
    <row r="267" spans="1:4" x14ac:dyDescent="0.25">
      <c r="A267" s="27">
        <v>608</v>
      </c>
      <c r="B267" s="28">
        <v>3</v>
      </c>
      <c r="C267" s="28">
        <v>249</v>
      </c>
      <c r="D267" s="28">
        <v>1922.67</v>
      </c>
    </row>
    <row r="268" spans="1:4" x14ac:dyDescent="0.25">
      <c r="A268" s="27">
        <v>609</v>
      </c>
      <c r="B268" s="28">
        <v>3</v>
      </c>
      <c r="C268" s="28">
        <v>249</v>
      </c>
      <c r="D268" s="28">
        <v>1922.67</v>
      </c>
    </row>
    <row r="269" spans="1:4" x14ac:dyDescent="0.25">
      <c r="A269" s="27">
        <v>610</v>
      </c>
      <c r="B269" s="28">
        <v>3</v>
      </c>
      <c r="C269" s="28">
        <v>249</v>
      </c>
      <c r="D269" s="28">
        <v>1922.67</v>
      </c>
    </row>
    <row r="270" spans="1:4" x14ac:dyDescent="0.25">
      <c r="A270" s="27">
        <v>611</v>
      </c>
      <c r="B270" s="28">
        <v>3</v>
      </c>
      <c r="C270" s="28">
        <v>249</v>
      </c>
      <c r="D270" s="28">
        <v>1922.67</v>
      </c>
    </row>
    <row r="271" spans="1:4" x14ac:dyDescent="0.25">
      <c r="A271" s="27">
        <v>612</v>
      </c>
      <c r="B271" s="28">
        <v>3</v>
      </c>
      <c r="C271" s="28">
        <v>249</v>
      </c>
      <c r="D271" s="28">
        <v>1922.67</v>
      </c>
    </row>
    <row r="272" spans="1:4" x14ac:dyDescent="0.25">
      <c r="A272" s="27">
        <v>613</v>
      </c>
      <c r="B272" s="28">
        <v>3</v>
      </c>
      <c r="C272" s="28">
        <v>249</v>
      </c>
      <c r="D272" s="28">
        <v>1922.67</v>
      </c>
    </row>
    <row r="273" spans="1:4" x14ac:dyDescent="0.25">
      <c r="A273" s="27">
        <v>614</v>
      </c>
      <c r="B273" s="28">
        <v>3</v>
      </c>
      <c r="C273" s="28">
        <v>249</v>
      </c>
      <c r="D273" s="28">
        <v>1922.67</v>
      </c>
    </row>
    <row r="274" spans="1:4" x14ac:dyDescent="0.25">
      <c r="A274" s="27">
        <v>615</v>
      </c>
      <c r="B274" s="28">
        <v>3</v>
      </c>
      <c r="C274" s="28">
        <v>249</v>
      </c>
      <c r="D274" s="28">
        <v>1922.67</v>
      </c>
    </row>
    <row r="275" spans="1:4" x14ac:dyDescent="0.25">
      <c r="A275" s="27">
        <v>616</v>
      </c>
      <c r="B275" s="28">
        <v>3</v>
      </c>
      <c r="C275" s="28">
        <v>299</v>
      </c>
      <c r="D275" s="28">
        <v>2314.1699999999996</v>
      </c>
    </row>
    <row r="276" spans="1:4" x14ac:dyDescent="0.25">
      <c r="A276" s="27">
        <v>617</v>
      </c>
      <c r="B276" s="28">
        <v>3</v>
      </c>
      <c r="C276" s="28">
        <v>249</v>
      </c>
      <c r="D276" s="28">
        <v>1922.67</v>
      </c>
    </row>
    <row r="277" spans="1:4" x14ac:dyDescent="0.25">
      <c r="A277" s="27">
        <v>618</v>
      </c>
      <c r="B277" s="28">
        <v>1</v>
      </c>
      <c r="C277" s="28">
        <v>44</v>
      </c>
      <c r="D277" s="28">
        <v>352</v>
      </c>
    </row>
    <row r="278" spans="1:4" x14ac:dyDescent="0.25">
      <c r="A278" s="27">
        <v>619</v>
      </c>
      <c r="B278" s="28">
        <v>3</v>
      </c>
      <c r="C278" s="28">
        <v>346</v>
      </c>
      <c r="D278" s="28">
        <v>2685.1800000000003</v>
      </c>
    </row>
    <row r="279" spans="1:4" x14ac:dyDescent="0.25">
      <c r="A279" s="27">
        <v>620</v>
      </c>
      <c r="B279" s="28">
        <v>1</v>
      </c>
      <c r="C279" s="28">
        <v>95</v>
      </c>
      <c r="D279" s="28">
        <v>760</v>
      </c>
    </row>
    <row r="280" spans="1:4" x14ac:dyDescent="0.25">
      <c r="A280" s="27">
        <v>621</v>
      </c>
      <c r="B280" s="28">
        <v>3</v>
      </c>
      <c r="C280" s="28">
        <v>301</v>
      </c>
      <c r="D280" s="28">
        <v>2329.83</v>
      </c>
    </row>
    <row r="281" spans="1:4" x14ac:dyDescent="0.25">
      <c r="A281" s="27">
        <v>622</v>
      </c>
      <c r="B281" s="28">
        <v>6</v>
      </c>
      <c r="C281" s="28">
        <v>1156</v>
      </c>
      <c r="D281" s="28">
        <v>10400.26</v>
      </c>
    </row>
    <row r="282" spans="1:4" x14ac:dyDescent="0.25">
      <c r="A282" s="27">
        <v>623</v>
      </c>
      <c r="B282" s="28">
        <v>4</v>
      </c>
      <c r="C282" s="28">
        <v>342</v>
      </c>
      <c r="D282" s="28">
        <v>2650.8599999999997</v>
      </c>
    </row>
    <row r="283" spans="1:4" x14ac:dyDescent="0.25">
      <c r="A283" s="27">
        <v>624</v>
      </c>
      <c r="B283" s="28">
        <v>4</v>
      </c>
      <c r="C283" s="28">
        <v>154</v>
      </c>
      <c r="D283" s="28">
        <v>0</v>
      </c>
    </row>
    <row r="284" spans="1:4" x14ac:dyDescent="0.25">
      <c r="A284" s="27">
        <v>625</v>
      </c>
      <c r="B284" s="28">
        <v>3</v>
      </c>
      <c r="C284" s="28">
        <v>158</v>
      </c>
      <c r="D284" s="28">
        <v>1210.1400000000001</v>
      </c>
    </row>
    <row r="285" spans="1:4" x14ac:dyDescent="0.25">
      <c r="A285" s="27">
        <v>627</v>
      </c>
      <c r="B285" s="28">
        <v>4</v>
      </c>
      <c r="C285" s="28">
        <v>499</v>
      </c>
      <c r="D285" s="28">
        <v>3885.17</v>
      </c>
    </row>
    <row r="286" spans="1:4" x14ac:dyDescent="0.25">
      <c r="A286" s="27">
        <v>628</v>
      </c>
      <c r="B286" s="28">
        <v>3</v>
      </c>
      <c r="C286" s="28">
        <v>209</v>
      </c>
      <c r="D286" s="28">
        <v>1648.8</v>
      </c>
    </row>
    <row r="287" spans="1:4" x14ac:dyDescent="0.25">
      <c r="A287" s="27">
        <v>629</v>
      </c>
      <c r="B287" s="28">
        <v>3</v>
      </c>
      <c r="C287" s="28">
        <v>299</v>
      </c>
      <c r="D287" s="28">
        <v>2319.17</v>
      </c>
    </row>
    <row r="288" spans="1:4" x14ac:dyDescent="0.25">
      <c r="A288" s="27">
        <v>630</v>
      </c>
      <c r="B288" s="28">
        <v>3</v>
      </c>
      <c r="C288" s="28">
        <v>179</v>
      </c>
      <c r="D288" s="28">
        <v>1366.5700000000002</v>
      </c>
    </row>
    <row r="289" spans="1:4" x14ac:dyDescent="0.25">
      <c r="A289" s="27">
        <v>631</v>
      </c>
      <c r="B289" s="28">
        <v>3</v>
      </c>
      <c r="C289" s="28">
        <v>253</v>
      </c>
      <c r="D289" s="28">
        <v>1953.99</v>
      </c>
    </row>
    <row r="290" spans="1:4" x14ac:dyDescent="0.25">
      <c r="A290" s="27">
        <v>632</v>
      </c>
      <c r="B290" s="28">
        <v>3</v>
      </c>
      <c r="C290" s="28">
        <v>249</v>
      </c>
      <c r="D290" s="28">
        <v>1922.67</v>
      </c>
    </row>
    <row r="291" spans="1:4" x14ac:dyDescent="0.25">
      <c r="A291" s="27">
        <v>633</v>
      </c>
      <c r="B291" s="28">
        <v>3</v>
      </c>
      <c r="C291" s="28">
        <v>249</v>
      </c>
      <c r="D291" s="28">
        <v>1922.67</v>
      </c>
    </row>
    <row r="292" spans="1:4" x14ac:dyDescent="0.25">
      <c r="A292" s="27">
        <v>634</v>
      </c>
      <c r="B292" s="28">
        <v>3</v>
      </c>
      <c r="C292" s="28">
        <v>249</v>
      </c>
      <c r="D292" s="28">
        <v>1922.67</v>
      </c>
    </row>
    <row r="293" spans="1:4" x14ac:dyDescent="0.25">
      <c r="A293" s="27">
        <v>635</v>
      </c>
      <c r="B293" s="28">
        <v>3</v>
      </c>
      <c r="C293" s="28">
        <v>249</v>
      </c>
      <c r="D293" s="28">
        <v>1922.67</v>
      </c>
    </row>
    <row r="294" spans="1:4" x14ac:dyDescent="0.25">
      <c r="A294" s="27">
        <v>636</v>
      </c>
      <c r="B294" s="28">
        <v>3</v>
      </c>
      <c r="C294" s="28">
        <v>249</v>
      </c>
      <c r="D294" s="28">
        <v>1922.67</v>
      </c>
    </row>
    <row r="295" spans="1:4" x14ac:dyDescent="0.25">
      <c r="A295" s="27">
        <v>637</v>
      </c>
      <c r="B295" s="28">
        <v>3</v>
      </c>
      <c r="C295" s="28">
        <v>249</v>
      </c>
      <c r="D295" s="28">
        <v>1922.67</v>
      </c>
    </row>
    <row r="296" spans="1:4" x14ac:dyDescent="0.25">
      <c r="A296" s="27">
        <v>638</v>
      </c>
      <c r="B296" s="28">
        <v>3</v>
      </c>
      <c r="C296" s="28">
        <v>249</v>
      </c>
      <c r="D296" s="28">
        <v>1922.67</v>
      </c>
    </row>
    <row r="297" spans="1:4" x14ac:dyDescent="0.25">
      <c r="A297" s="27">
        <v>639</v>
      </c>
      <c r="B297" s="28">
        <v>3</v>
      </c>
      <c r="C297" s="28">
        <v>249</v>
      </c>
      <c r="D297" s="28">
        <v>1922.67</v>
      </c>
    </row>
    <row r="298" spans="1:4" x14ac:dyDescent="0.25">
      <c r="A298" s="27">
        <v>640</v>
      </c>
      <c r="B298" s="28">
        <v>3</v>
      </c>
      <c r="C298" s="28">
        <v>249</v>
      </c>
      <c r="D298" s="28">
        <v>1922.67</v>
      </c>
    </row>
    <row r="299" spans="1:4" x14ac:dyDescent="0.25">
      <c r="A299" s="27">
        <v>641</v>
      </c>
      <c r="B299" s="28">
        <v>3</v>
      </c>
      <c r="C299" s="28">
        <v>249</v>
      </c>
      <c r="D299" s="28">
        <v>1922.67</v>
      </c>
    </row>
    <row r="300" spans="1:4" x14ac:dyDescent="0.25">
      <c r="A300" s="27">
        <v>642</v>
      </c>
      <c r="B300" s="28">
        <v>3</v>
      </c>
      <c r="C300" s="28">
        <v>249</v>
      </c>
      <c r="D300" s="28">
        <v>1922.67</v>
      </c>
    </row>
    <row r="301" spans="1:4" x14ac:dyDescent="0.25">
      <c r="A301" s="27">
        <v>643</v>
      </c>
      <c r="B301" s="28">
        <v>3</v>
      </c>
      <c r="C301" s="28">
        <v>171</v>
      </c>
      <c r="D301" s="28">
        <v>1311.93</v>
      </c>
    </row>
    <row r="302" spans="1:4" x14ac:dyDescent="0.25">
      <c r="A302" s="27">
        <v>644</v>
      </c>
      <c r="B302" s="28">
        <v>3</v>
      </c>
      <c r="C302" s="28">
        <v>307</v>
      </c>
      <c r="D302" s="28">
        <v>2376.81</v>
      </c>
    </row>
    <row r="303" spans="1:4" x14ac:dyDescent="0.25">
      <c r="A303" s="27">
        <v>645</v>
      </c>
      <c r="B303" s="28">
        <v>3</v>
      </c>
      <c r="C303" s="28">
        <v>170</v>
      </c>
      <c r="D303" s="28">
        <v>1304.1000000000001</v>
      </c>
    </row>
    <row r="304" spans="1:4" x14ac:dyDescent="0.25">
      <c r="A304" s="27">
        <v>646</v>
      </c>
      <c r="B304" s="28">
        <v>4</v>
      </c>
      <c r="C304" s="28">
        <v>328</v>
      </c>
      <c r="D304" s="28">
        <v>2523.2400000000002</v>
      </c>
    </row>
    <row r="305" spans="1:4" x14ac:dyDescent="0.25">
      <c r="A305" s="27">
        <v>647</v>
      </c>
      <c r="B305" s="28">
        <v>3</v>
      </c>
      <c r="C305" s="28">
        <v>170</v>
      </c>
      <c r="D305" s="28">
        <v>1304.1000000000001</v>
      </c>
    </row>
    <row r="306" spans="1:4" x14ac:dyDescent="0.25">
      <c r="A306" s="27">
        <v>648</v>
      </c>
      <c r="B306" s="28">
        <v>1</v>
      </c>
      <c r="C306" s="28">
        <v>35</v>
      </c>
      <c r="D306" s="28">
        <v>274.05</v>
      </c>
    </row>
    <row r="307" spans="1:4" x14ac:dyDescent="0.25">
      <c r="A307" s="27">
        <v>649</v>
      </c>
      <c r="B307" s="28">
        <v>1</v>
      </c>
      <c r="C307" s="28">
        <v>42</v>
      </c>
      <c r="D307" s="28">
        <v>328.86</v>
      </c>
    </row>
    <row r="308" spans="1:4" x14ac:dyDescent="0.25">
      <c r="A308" s="27">
        <v>651</v>
      </c>
      <c r="B308" s="28">
        <v>1</v>
      </c>
      <c r="C308" s="28">
        <v>119</v>
      </c>
      <c r="D308" s="28">
        <v>952</v>
      </c>
    </row>
    <row r="309" spans="1:4" x14ac:dyDescent="0.25">
      <c r="A309" s="27">
        <v>653</v>
      </c>
      <c r="B309" s="28">
        <v>1</v>
      </c>
      <c r="C309" s="28">
        <v>143</v>
      </c>
      <c r="D309" s="28">
        <v>1144</v>
      </c>
    </row>
    <row r="310" spans="1:4" x14ac:dyDescent="0.25">
      <c r="A310" s="27">
        <v>701</v>
      </c>
      <c r="B310" s="28">
        <v>2</v>
      </c>
      <c r="C310" s="28">
        <v>168</v>
      </c>
      <c r="D310" s="28">
        <v>1337.37</v>
      </c>
    </row>
    <row r="311" spans="1:4" x14ac:dyDescent="0.25">
      <c r="A311" s="27">
        <v>702</v>
      </c>
      <c r="B311" s="28">
        <v>3</v>
      </c>
      <c r="C311" s="28">
        <v>176</v>
      </c>
      <c r="D311" s="28">
        <v>1351.0800000000002</v>
      </c>
    </row>
    <row r="312" spans="1:4" x14ac:dyDescent="0.25">
      <c r="A312" s="27">
        <v>703</v>
      </c>
      <c r="B312" s="28">
        <v>4</v>
      </c>
      <c r="C312" s="28">
        <v>238</v>
      </c>
      <c r="D312" s="28">
        <v>1863.5400000000002</v>
      </c>
    </row>
    <row r="313" spans="1:4" x14ac:dyDescent="0.25">
      <c r="A313" s="27">
        <v>704</v>
      </c>
      <c r="B313" s="28">
        <v>3</v>
      </c>
      <c r="C313" s="28">
        <v>175</v>
      </c>
      <c r="D313" s="28">
        <v>1343.2500000000002</v>
      </c>
    </row>
    <row r="314" spans="1:4" x14ac:dyDescent="0.25">
      <c r="A314" s="27">
        <v>705</v>
      </c>
      <c r="B314" s="28">
        <v>3</v>
      </c>
      <c r="C314" s="28">
        <v>249</v>
      </c>
      <c r="D314" s="28">
        <v>1922.67</v>
      </c>
    </row>
    <row r="315" spans="1:4" x14ac:dyDescent="0.25">
      <c r="A315" s="27">
        <v>706</v>
      </c>
      <c r="B315" s="28">
        <v>3</v>
      </c>
      <c r="C315" s="28">
        <v>249</v>
      </c>
      <c r="D315" s="28">
        <v>1922.67</v>
      </c>
    </row>
    <row r="316" spans="1:4" x14ac:dyDescent="0.25">
      <c r="A316" s="27">
        <v>707</v>
      </c>
      <c r="B316" s="28">
        <v>3</v>
      </c>
      <c r="C316" s="28">
        <v>249</v>
      </c>
      <c r="D316" s="28">
        <v>1922.67</v>
      </c>
    </row>
    <row r="317" spans="1:4" x14ac:dyDescent="0.25">
      <c r="A317" s="27">
        <v>708</v>
      </c>
      <c r="B317" s="28">
        <v>3</v>
      </c>
      <c r="C317" s="28">
        <v>249</v>
      </c>
      <c r="D317" s="28">
        <v>1922.67</v>
      </c>
    </row>
    <row r="318" spans="1:4" x14ac:dyDescent="0.25">
      <c r="A318" s="27">
        <v>709</v>
      </c>
      <c r="B318" s="28">
        <v>3</v>
      </c>
      <c r="C318" s="28">
        <v>249</v>
      </c>
      <c r="D318" s="28">
        <v>1922.67</v>
      </c>
    </row>
    <row r="319" spans="1:4" x14ac:dyDescent="0.25">
      <c r="A319" s="27">
        <v>710</v>
      </c>
      <c r="B319" s="28">
        <v>3</v>
      </c>
      <c r="C319" s="28">
        <v>249</v>
      </c>
      <c r="D319" s="28">
        <v>1922.67</v>
      </c>
    </row>
    <row r="320" spans="1:4" x14ac:dyDescent="0.25">
      <c r="A320" s="27">
        <v>711</v>
      </c>
      <c r="B320" s="28">
        <v>3</v>
      </c>
      <c r="C320" s="28">
        <v>249</v>
      </c>
      <c r="D320" s="28">
        <v>1922.67</v>
      </c>
    </row>
    <row r="321" spans="1:4" x14ac:dyDescent="0.25">
      <c r="A321" s="27">
        <v>712</v>
      </c>
      <c r="B321" s="28">
        <v>3</v>
      </c>
      <c r="C321" s="28">
        <v>249</v>
      </c>
      <c r="D321" s="28">
        <v>1922.67</v>
      </c>
    </row>
    <row r="322" spans="1:4" x14ac:dyDescent="0.25">
      <c r="A322" s="27">
        <v>713</v>
      </c>
      <c r="B322" s="28">
        <v>3</v>
      </c>
      <c r="C322" s="28">
        <v>249</v>
      </c>
      <c r="D322" s="28">
        <v>1922.67</v>
      </c>
    </row>
    <row r="323" spans="1:4" x14ac:dyDescent="0.25">
      <c r="A323" s="27">
        <v>714</v>
      </c>
      <c r="B323" s="28">
        <v>3</v>
      </c>
      <c r="C323" s="28">
        <v>249</v>
      </c>
      <c r="D323" s="28">
        <v>1922.67</v>
      </c>
    </row>
    <row r="324" spans="1:4" x14ac:dyDescent="0.25">
      <c r="A324" s="27">
        <v>715</v>
      </c>
      <c r="B324" s="28">
        <v>3</v>
      </c>
      <c r="C324" s="28">
        <v>249</v>
      </c>
      <c r="D324" s="28">
        <v>1922.67</v>
      </c>
    </row>
    <row r="325" spans="1:4" x14ac:dyDescent="0.25">
      <c r="A325" s="27">
        <v>716</v>
      </c>
      <c r="B325" s="28">
        <v>3</v>
      </c>
      <c r="C325" s="28">
        <v>299</v>
      </c>
      <c r="D325" s="28">
        <v>2314.1699999999996</v>
      </c>
    </row>
    <row r="326" spans="1:4" x14ac:dyDescent="0.25">
      <c r="A326" s="27">
        <v>717</v>
      </c>
      <c r="B326" s="28">
        <v>3</v>
      </c>
      <c r="C326" s="28">
        <v>249</v>
      </c>
      <c r="D326" s="28">
        <v>1922.67</v>
      </c>
    </row>
    <row r="327" spans="1:4" x14ac:dyDescent="0.25">
      <c r="A327" s="27">
        <v>718</v>
      </c>
      <c r="B327" s="28">
        <v>1</v>
      </c>
      <c r="C327" s="28">
        <v>44</v>
      </c>
      <c r="D327" s="28">
        <v>352</v>
      </c>
    </row>
    <row r="328" spans="1:4" x14ac:dyDescent="0.25">
      <c r="A328" s="27">
        <v>719</v>
      </c>
      <c r="B328" s="28">
        <v>3</v>
      </c>
      <c r="C328" s="28">
        <v>346</v>
      </c>
      <c r="D328" s="28">
        <v>2685.1800000000003</v>
      </c>
    </row>
    <row r="329" spans="1:4" x14ac:dyDescent="0.25">
      <c r="A329" s="27">
        <v>720</v>
      </c>
      <c r="B329" s="28">
        <v>1</v>
      </c>
      <c r="C329" s="28">
        <v>95</v>
      </c>
      <c r="D329" s="28">
        <v>760</v>
      </c>
    </row>
    <row r="330" spans="1:4" x14ac:dyDescent="0.25">
      <c r="A330" s="27">
        <v>721</v>
      </c>
      <c r="B330" s="28">
        <v>3</v>
      </c>
      <c r="C330" s="28">
        <v>301</v>
      </c>
      <c r="D330" s="28">
        <v>2329.83</v>
      </c>
    </row>
    <row r="331" spans="1:4" x14ac:dyDescent="0.25">
      <c r="A331" s="27">
        <v>722</v>
      </c>
      <c r="B331" s="28">
        <v>5</v>
      </c>
      <c r="C331" s="28">
        <v>874</v>
      </c>
      <c r="D331" s="28">
        <v>7983.46</v>
      </c>
    </row>
    <row r="332" spans="1:4" x14ac:dyDescent="0.25">
      <c r="A332" s="27">
        <v>723</v>
      </c>
      <c r="B332" s="28">
        <v>4</v>
      </c>
      <c r="C332" s="28">
        <v>342</v>
      </c>
      <c r="D332" s="28">
        <v>2650.8599999999997</v>
      </c>
    </row>
    <row r="333" spans="1:4" x14ac:dyDescent="0.25">
      <c r="A333" s="27">
        <v>724</v>
      </c>
      <c r="B333" s="28">
        <v>2</v>
      </c>
      <c r="C333" s="28">
        <v>172</v>
      </c>
      <c r="D333" s="28">
        <v>1346.76</v>
      </c>
    </row>
    <row r="334" spans="1:4" x14ac:dyDescent="0.25">
      <c r="A334" s="27">
        <v>725</v>
      </c>
      <c r="B334" s="28">
        <v>3</v>
      </c>
      <c r="C334" s="28">
        <v>158</v>
      </c>
      <c r="D334" s="28">
        <v>1210.1400000000001</v>
      </c>
    </row>
    <row r="335" spans="1:4" x14ac:dyDescent="0.25">
      <c r="A335" s="27">
        <v>727</v>
      </c>
      <c r="B335" s="28">
        <v>4</v>
      </c>
      <c r="C335" s="28">
        <v>499</v>
      </c>
      <c r="D335" s="28">
        <v>3885.17</v>
      </c>
    </row>
    <row r="336" spans="1:4" x14ac:dyDescent="0.25">
      <c r="A336" s="27">
        <v>728</v>
      </c>
      <c r="B336" s="28">
        <v>3</v>
      </c>
      <c r="C336" s="28">
        <v>209</v>
      </c>
      <c r="D336" s="28">
        <v>1648.8</v>
      </c>
    </row>
    <row r="337" spans="1:4" x14ac:dyDescent="0.25">
      <c r="A337" s="27">
        <v>729</v>
      </c>
      <c r="B337" s="28">
        <v>3</v>
      </c>
      <c r="C337" s="28">
        <v>299</v>
      </c>
      <c r="D337" s="28">
        <v>2319.17</v>
      </c>
    </row>
    <row r="338" spans="1:4" x14ac:dyDescent="0.25">
      <c r="A338" s="27">
        <v>730</v>
      </c>
      <c r="B338" s="28">
        <v>3</v>
      </c>
      <c r="C338" s="28">
        <v>179</v>
      </c>
      <c r="D338" s="28">
        <v>1366.5700000000002</v>
      </c>
    </row>
    <row r="339" spans="1:4" x14ac:dyDescent="0.25">
      <c r="A339" s="27">
        <v>731</v>
      </c>
      <c r="B339" s="28">
        <v>3</v>
      </c>
      <c r="C339" s="28">
        <v>253</v>
      </c>
      <c r="D339" s="28">
        <v>1953.99</v>
      </c>
    </row>
    <row r="340" spans="1:4" x14ac:dyDescent="0.25">
      <c r="A340" s="27">
        <v>732</v>
      </c>
      <c r="B340" s="28">
        <v>3</v>
      </c>
      <c r="C340" s="28">
        <v>249</v>
      </c>
      <c r="D340" s="28">
        <v>1922.67</v>
      </c>
    </row>
    <row r="341" spans="1:4" x14ac:dyDescent="0.25">
      <c r="A341" s="27">
        <v>733</v>
      </c>
      <c r="B341" s="28">
        <v>3</v>
      </c>
      <c r="C341" s="28">
        <v>249</v>
      </c>
      <c r="D341" s="28">
        <v>1922.67</v>
      </c>
    </row>
    <row r="342" spans="1:4" x14ac:dyDescent="0.25">
      <c r="A342" s="27">
        <v>734</v>
      </c>
      <c r="B342" s="28">
        <v>3</v>
      </c>
      <c r="C342" s="28">
        <v>249</v>
      </c>
      <c r="D342" s="28">
        <v>1922.67</v>
      </c>
    </row>
    <row r="343" spans="1:4" x14ac:dyDescent="0.25">
      <c r="A343" s="27">
        <v>735</v>
      </c>
      <c r="B343" s="28">
        <v>3</v>
      </c>
      <c r="C343" s="28">
        <v>249</v>
      </c>
      <c r="D343" s="28">
        <v>1922.67</v>
      </c>
    </row>
    <row r="344" spans="1:4" x14ac:dyDescent="0.25">
      <c r="A344" s="27">
        <v>736</v>
      </c>
      <c r="B344" s="28">
        <v>3</v>
      </c>
      <c r="C344" s="28">
        <v>249</v>
      </c>
      <c r="D344" s="28">
        <v>1922.67</v>
      </c>
    </row>
    <row r="345" spans="1:4" x14ac:dyDescent="0.25">
      <c r="A345" s="27">
        <v>737</v>
      </c>
      <c r="B345" s="28">
        <v>3</v>
      </c>
      <c r="C345" s="28">
        <v>249</v>
      </c>
      <c r="D345" s="28">
        <v>1922.67</v>
      </c>
    </row>
    <row r="346" spans="1:4" x14ac:dyDescent="0.25">
      <c r="A346" s="27">
        <v>738</v>
      </c>
      <c r="B346" s="28">
        <v>3</v>
      </c>
      <c r="C346" s="28">
        <v>249</v>
      </c>
      <c r="D346" s="28">
        <v>1922.67</v>
      </c>
    </row>
    <row r="347" spans="1:4" x14ac:dyDescent="0.25">
      <c r="A347" s="27">
        <v>739</v>
      </c>
      <c r="B347" s="28">
        <v>3</v>
      </c>
      <c r="C347" s="28">
        <v>249</v>
      </c>
      <c r="D347" s="28">
        <v>1922.67</v>
      </c>
    </row>
    <row r="348" spans="1:4" x14ac:dyDescent="0.25">
      <c r="A348" s="27">
        <v>740</v>
      </c>
      <c r="B348" s="28">
        <v>3</v>
      </c>
      <c r="C348" s="28">
        <v>249</v>
      </c>
      <c r="D348" s="28">
        <v>1922.67</v>
      </c>
    </row>
    <row r="349" spans="1:4" x14ac:dyDescent="0.25">
      <c r="A349" s="27">
        <v>741</v>
      </c>
      <c r="B349" s="28">
        <v>3</v>
      </c>
      <c r="C349" s="28">
        <v>249</v>
      </c>
      <c r="D349" s="28">
        <v>1922.67</v>
      </c>
    </row>
    <row r="350" spans="1:4" x14ac:dyDescent="0.25">
      <c r="A350" s="27">
        <v>742</v>
      </c>
      <c r="B350" s="28">
        <v>3</v>
      </c>
      <c r="C350" s="28">
        <v>249</v>
      </c>
      <c r="D350" s="28">
        <v>1922.67</v>
      </c>
    </row>
    <row r="351" spans="1:4" x14ac:dyDescent="0.25">
      <c r="A351" s="27">
        <v>743</v>
      </c>
      <c r="B351" s="28">
        <v>3</v>
      </c>
      <c r="C351" s="28">
        <v>171</v>
      </c>
      <c r="D351" s="28">
        <v>1311.93</v>
      </c>
    </row>
    <row r="352" spans="1:4" x14ac:dyDescent="0.25">
      <c r="A352" s="27">
        <v>744</v>
      </c>
      <c r="B352" s="28">
        <v>3</v>
      </c>
      <c r="C352" s="28">
        <v>307</v>
      </c>
      <c r="D352" s="28">
        <v>2376.81</v>
      </c>
    </row>
    <row r="353" spans="1:4" x14ac:dyDescent="0.25">
      <c r="A353" s="27">
        <v>745</v>
      </c>
      <c r="B353" s="28">
        <v>3</v>
      </c>
      <c r="C353" s="28">
        <v>170</v>
      </c>
      <c r="D353" s="28">
        <v>1304.1000000000001</v>
      </c>
    </row>
    <row r="354" spans="1:4" x14ac:dyDescent="0.25">
      <c r="A354" s="27">
        <v>746</v>
      </c>
      <c r="B354" s="28">
        <v>4</v>
      </c>
      <c r="C354" s="28">
        <v>328</v>
      </c>
      <c r="D354" s="28">
        <v>2523.2400000000002</v>
      </c>
    </row>
    <row r="355" spans="1:4" x14ac:dyDescent="0.25">
      <c r="A355" s="27">
        <v>747</v>
      </c>
      <c r="B355" s="28">
        <v>3</v>
      </c>
      <c r="C355" s="28">
        <v>170</v>
      </c>
      <c r="D355" s="28">
        <v>1304.1000000000001</v>
      </c>
    </row>
    <row r="356" spans="1:4" x14ac:dyDescent="0.25">
      <c r="A356" s="27">
        <v>748</v>
      </c>
      <c r="B356" s="28">
        <v>1</v>
      </c>
      <c r="C356" s="28">
        <v>35</v>
      </c>
      <c r="D356" s="28">
        <v>274.05</v>
      </c>
    </row>
    <row r="357" spans="1:4" x14ac:dyDescent="0.25">
      <c r="A357" s="27">
        <v>749</v>
      </c>
      <c r="B357" s="28">
        <v>1</v>
      </c>
      <c r="C357" s="28">
        <v>42</v>
      </c>
      <c r="D357" s="28">
        <v>328.86</v>
      </c>
    </row>
    <row r="358" spans="1:4" x14ac:dyDescent="0.25">
      <c r="A358" s="27">
        <v>751</v>
      </c>
      <c r="B358" s="28">
        <v>1</v>
      </c>
      <c r="C358" s="28">
        <v>119</v>
      </c>
      <c r="D358" s="28">
        <v>952</v>
      </c>
    </row>
    <row r="359" spans="1:4" x14ac:dyDescent="0.25">
      <c r="A359" s="27">
        <v>753</v>
      </c>
      <c r="B359" s="28">
        <v>1</v>
      </c>
      <c r="C359" s="28">
        <v>143</v>
      </c>
      <c r="D359" s="28">
        <v>1144</v>
      </c>
    </row>
    <row r="360" spans="1:4" x14ac:dyDescent="0.25">
      <c r="A360" s="27">
        <v>801</v>
      </c>
      <c r="B360" s="28">
        <v>1</v>
      </c>
      <c r="C360" s="28">
        <v>179</v>
      </c>
      <c r="D360" s="28">
        <v>1432</v>
      </c>
    </row>
    <row r="361" spans="1:4" x14ac:dyDescent="0.25">
      <c r="A361" s="27">
        <v>803</v>
      </c>
      <c r="B361" s="28">
        <v>1</v>
      </c>
      <c r="C361" s="28">
        <v>146</v>
      </c>
      <c r="D361" s="28">
        <v>1245.3799999999999</v>
      </c>
    </row>
    <row r="362" spans="1:4" x14ac:dyDescent="0.25">
      <c r="A362" s="27">
        <v>824</v>
      </c>
      <c r="B362" s="28">
        <v>1</v>
      </c>
      <c r="C362" s="28">
        <v>265</v>
      </c>
      <c r="D362" s="28">
        <v>2165.0500000000002</v>
      </c>
    </row>
    <row r="363" spans="1:4" x14ac:dyDescent="0.25">
      <c r="A363" s="27">
        <v>827</v>
      </c>
      <c r="B363" s="28">
        <v>1</v>
      </c>
      <c r="C363" s="28">
        <v>110</v>
      </c>
      <c r="D363" s="28">
        <v>888.8</v>
      </c>
    </row>
    <row r="364" spans="1:4" x14ac:dyDescent="0.25">
      <c r="A364" s="27">
        <v>851</v>
      </c>
      <c r="B364" s="28">
        <v>1</v>
      </c>
      <c r="C364" s="28">
        <v>119</v>
      </c>
      <c r="D364" s="28">
        <v>961.52</v>
      </c>
    </row>
    <row r="365" spans="1:4" x14ac:dyDescent="0.25">
      <c r="A365" s="27">
        <v>853</v>
      </c>
      <c r="B365" s="28">
        <v>1</v>
      </c>
      <c r="C365" s="28">
        <v>143</v>
      </c>
      <c r="D365" s="28">
        <v>1144</v>
      </c>
    </row>
    <row r="366" spans="1:4" x14ac:dyDescent="0.25">
      <c r="A366" s="27" t="s">
        <v>93</v>
      </c>
      <c r="B366" s="28">
        <v>1</v>
      </c>
      <c r="C366" s="28">
        <v>59</v>
      </c>
      <c r="D366" s="28">
        <v>472</v>
      </c>
    </row>
    <row r="367" spans="1:4" x14ac:dyDescent="0.25">
      <c r="A367" s="27" t="s">
        <v>94</v>
      </c>
      <c r="B367" s="28">
        <v>1</v>
      </c>
      <c r="C367" s="28">
        <v>478</v>
      </c>
      <c r="D367" s="28">
        <v>4421.5</v>
      </c>
    </row>
    <row r="368" spans="1:4" x14ac:dyDescent="0.25">
      <c r="A368" s="27" t="s">
        <v>95</v>
      </c>
      <c r="B368" s="28">
        <v>1</v>
      </c>
      <c r="C368" s="28">
        <v>73</v>
      </c>
      <c r="D368" s="28">
        <v>492.75</v>
      </c>
    </row>
    <row r="369" spans="1:4" x14ac:dyDescent="0.25">
      <c r="A369" s="27" t="s">
        <v>96</v>
      </c>
      <c r="B369" s="28">
        <v>1</v>
      </c>
      <c r="C369" s="28">
        <v>68</v>
      </c>
      <c r="D369" s="28">
        <v>532.44000000000005</v>
      </c>
    </row>
    <row r="370" spans="1:4" x14ac:dyDescent="0.25">
      <c r="A370" s="27" t="s">
        <v>97</v>
      </c>
      <c r="B370" s="28">
        <v>1</v>
      </c>
      <c r="C370" s="28">
        <v>96</v>
      </c>
      <c r="D370" s="28">
        <v>751.68000000000006</v>
      </c>
    </row>
    <row r="371" spans="1:4" x14ac:dyDescent="0.25">
      <c r="A371" s="27" t="s">
        <v>98</v>
      </c>
      <c r="B371" s="28">
        <v>1</v>
      </c>
      <c r="C371" s="28">
        <v>138</v>
      </c>
      <c r="D371" s="28">
        <v>1080.54</v>
      </c>
    </row>
    <row r="372" spans="1:4" x14ac:dyDescent="0.25">
      <c r="A372" s="27" t="s">
        <v>99</v>
      </c>
      <c r="B372" s="28">
        <v>1</v>
      </c>
      <c r="C372" s="28">
        <v>861</v>
      </c>
      <c r="D372" s="28">
        <v>6741.63</v>
      </c>
    </row>
    <row r="373" spans="1:4" x14ac:dyDescent="0.25">
      <c r="A373" s="27" t="s">
        <v>100</v>
      </c>
      <c r="B373" s="28">
        <v>1</v>
      </c>
      <c r="C373" s="28">
        <v>97</v>
      </c>
      <c r="D373" s="28">
        <v>759.51</v>
      </c>
    </row>
    <row r="374" spans="1:4" x14ac:dyDescent="0.25">
      <c r="A374" s="27" t="s">
        <v>101</v>
      </c>
      <c r="B374" s="28">
        <v>1</v>
      </c>
      <c r="C374" s="28">
        <v>692</v>
      </c>
      <c r="D374" s="28">
        <v>5418.36</v>
      </c>
    </row>
    <row r="375" spans="1:4" x14ac:dyDescent="0.25">
      <c r="A375" s="27" t="s">
        <v>102</v>
      </c>
      <c r="B375" s="28">
        <v>1</v>
      </c>
      <c r="C375" s="28">
        <v>233</v>
      </c>
      <c r="D375" s="28">
        <v>1824.39</v>
      </c>
    </row>
    <row r="376" spans="1:4" x14ac:dyDescent="0.25">
      <c r="A376" s="27" t="s">
        <v>103</v>
      </c>
      <c r="B376" s="28">
        <v>1</v>
      </c>
      <c r="C376" s="28">
        <v>861</v>
      </c>
      <c r="D376" s="28">
        <v>6741.63</v>
      </c>
    </row>
    <row r="377" spans="1:4" x14ac:dyDescent="0.25">
      <c r="A377" s="27" t="s">
        <v>104</v>
      </c>
      <c r="B377" s="28">
        <v>1</v>
      </c>
      <c r="C377" s="28">
        <v>97</v>
      </c>
      <c r="D377" s="28">
        <v>759.51</v>
      </c>
    </row>
    <row r="378" spans="1:4" x14ac:dyDescent="0.25">
      <c r="A378" s="27" t="s">
        <v>105</v>
      </c>
      <c r="B378" s="28">
        <v>1</v>
      </c>
      <c r="C378" s="28">
        <v>692</v>
      </c>
      <c r="D378" s="28">
        <v>5418.36</v>
      </c>
    </row>
    <row r="379" spans="1:4" x14ac:dyDescent="0.25">
      <c r="A379" s="27" t="s">
        <v>106</v>
      </c>
      <c r="B379" s="28">
        <v>1</v>
      </c>
      <c r="C379" s="28">
        <v>109</v>
      </c>
      <c r="D379" s="28">
        <v>962.47</v>
      </c>
    </row>
    <row r="380" spans="1:4" x14ac:dyDescent="0.25">
      <c r="A380" s="27" t="s">
        <v>107</v>
      </c>
      <c r="B380" s="28">
        <v>1</v>
      </c>
      <c r="C380" s="28">
        <v>840</v>
      </c>
      <c r="D380" s="28">
        <v>6577.2</v>
      </c>
    </row>
    <row r="381" spans="1:4" x14ac:dyDescent="0.25">
      <c r="A381" s="27" t="s">
        <v>108</v>
      </c>
      <c r="B381" s="28">
        <v>1</v>
      </c>
      <c r="C381" s="28">
        <v>97</v>
      </c>
      <c r="D381" s="28">
        <v>759.51</v>
      </c>
    </row>
    <row r="382" spans="1:4" x14ac:dyDescent="0.25">
      <c r="A382" s="27" t="s">
        <v>109</v>
      </c>
      <c r="B382" s="28">
        <v>1</v>
      </c>
      <c r="C382" s="28">
        <v>692</v>
      </c>
      <c r="D382" s="28">
        <v>5418.36</v>
      </c>
    </row>
    <row r="383" spans="1:4" x14ac:dyDescent="0.25">
      <c r="A383" s="27" t="s">
        <v>110</v>
      </c>
      <c r="B383" s="28">
        <v>1</v>
      </c>
      <c r="C383" s="28">
        <v>828</v>
      </c>
      <c r="D383" s="28">
        <v>16560</v>
      </c>
    </row>
    <row r="384" spans="1:4" x14ac:dyDescent="0.25">
      <c r="A384" s="27" t="s">
        <v>111</v>
      </c>
      <c r="B384" s="28">
        <v>1</v>
      </c>
      <c r="C384" s="28">
        <v>840</v>
      </c>
      <c r="D384" s="28">
        <v>6577.2</v>
      </c>
    </row>
    <row r="385" spans="1:4" x14ac:dyDescent="0.25">
      <c r="A385" s="27" t="s">
        <v>112</v>
      </c>
      <c r="B385" s="28">
        <v>1</v>
      </c>
      <c r="C385" s="28">
        <v>97</v>
      </c>
      <c r="D385" s="28">
        <v>759.51</v>
      </c>
    </row>
    <row r="386" spans="1:4" x14ac:dyDescent="0.25">
      <c r="A386" s="27" t="s">
        <v>113</v>
      </c>
      <c r="B386" s="28">
        <v>1</v>
      </c>
      <c r="C386" s="28">
        <v>692</v>
      </c>
      <c r="D386" s="28">
        <v>5418.36</v>
      </c>
    </row>
    <row r="387" spans="1:4" x14ac:dyDescent="0.25">
      <c r="A387" s="27" t="s">
        <v>114</v>
      </c>
      <c r="B387" s="28">
        <v>1</v>
      </c>
      <c r="C387" s="28">
        <v>840</v>
      </c>
      <c r="D387" s="28">
        <v>6577.2</v>
      </c>
    </row>
    <row r="388" spans="1:4" x14ac:dyDescent="0.25">
      <c r="A388" s="27" t="s">
        <v>115</v>
      </c>
      <c r="B388" s="28">
        <v>1</v>
      </c>
      <c r="C388" s="28">
        <v>97</v>
      </c>
      <c r="D388" s="28">
        <v>759.51</v>
      </c>
    </row>
    <row r="389" spans="1:4" x14ac:dyDescent="0.25">
      <c r="A389" s="27" t="s">
        <v>116</v>
      </c>
      <c r="B389" s="28">
        <v>1</v>
      </c>
      <c r="C389" s="28">
        <v>692</v>
      </c>
      <c r="D389" s="28">
        <v>5418.36</v>
      </c>
    </row>
    <row r="390" spans="1:4" x14ac:dyDescent="0.25">
      <c r="A390" s="27" t="s">
        <v>117</v>
      </c>
      <c r="B390" s="28">
        <v>1</v>
      </c>
      <c r="C390" s="28">
        <v>840</v>
      </c>
      <c r="D390" s="28">
        <v>6577.2</v>
      </c>
    </row>
    <row r="391" spans="1:4" x14ac:dyDescent="0.25">
      <c r="A391" s="27" t="s">
        <v>118</v>
      </c>
      <c r="B391" s="28">
        <v>1</v>
      </c>
      <c r="C391" s="28">
        <v>97</v>
      </c>
      <c r="D391" s="28">
        <v>759.51</v>
      </c>
    </row>
    <row r="392" spans="1:4" x14ac:dyDescent="0.25">
      <c r="A392" s="27" t="s">
        <v>119</v>
      </c>
      <c r="B392" s="28">
        <v>1</v>
      </c>
      <c r="C392" s="28">
        <v>692</v>
      </c>
      <c r="D392" s="28">
        <v>5418.36</v>
      </c>
    </row>
    <row r="393" spans="1:4" x14ac:dyDescent="0.25">
      <c r="A393" s="27" t="s">
        <v>120</v>
      </c>
      <c r="B393" s="28">
        <v>1003</v>
      </c>
      <c r="C393" s="28">
        <v>103737</v>
      </c>
      <c r="D393" s="28">
        <v>868595.63000000268</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ABBA6-3A93-C84B-A4CD-8196C519F2E1}">
  <dimension ref="A1:O1027"/>
  <sheetViews>
    <sheetView workbookViewId="0">
      <pane xSplit="11160" ySplit="5145" topLeftCell="A555"/>
      <selection activeCell="H4" sqref="H4"/>
      <selection pane="topRight" activeCell="I4" sqref="I4"/>
      <selection pane="bottomLeft" activeCell="A570" sqref="A567:XFD570"/>
      <selection pane="bottomRight" activeCell="L392" sqref="L392"/>
    </sheetView>
  </sheetViews>
  <sheetFormatPr defaultColWidth="7.5" defaultRowHeight="12.75" x14ac:dyDescent="0.25"/>
  <cols>
    <col min="1" max="1" width="10.125" style="5" customWidth="1"/>
    <col min="2" max="2" width="16.625" style="5" customWidth="1"/>
    <col min="3" max="3" width="9" style="5" customWidth="1"/>
    <col min="4" max="4" width="10.125" style="5" customWidth="1"/>
    <col min="5" max="5" width="9.875" style="5" customWidth="1"/>
    <col min="6" max="6" width="7.625" style="5" bestFit="1" customWidth="1"/>
    <col min="7" max="7" width="10.125" style="5" bestFit="1" customWidth="1"/>
    <col min="8" max="9" width="12.125" style="5" customWidth="1"/>
    <col min="10" max="10" width="5" style="5" customWidth="1"/>
    <col min="11" max="12" width="7.5" style="5"/>
    <col min="13" max="13" width="14" style="5" customWidth="1"/>
    <col min="14" max="14" width="11.875" style="5" customWidth="1"/>
    <col min="15" max="16384" width="7.5" style="5"/>
  </cols>
  <sheetData>
    <row r="1" spans="1:15" ht="27.75" customHeight="1" x14ac:dyDescent="0.25">
      <c r="A1" s="4"/>
      <c r="B1" s="4"/>
      <c r="C1" s="4"/>
      <c r="D1" s="4"/>
      <c r="E1" s="4"/>
      <c r="F1" s="4"/>
      <c r="G1" s="4"/>
      <c r="H1" s="4"/>
      <c r="I1" s="4"/>
      <c r="J1" s="4"/>
      <c r="L1" s="5" t="s">
        <v>121</v>
      </c>
    </row>
    <row r="2" spans="1:15" ht="12.75" customHeight="1" x14ac:dyDescent="0.25">
      <c r="A2" s="6"/>
      <c r="B2" s="6"/>
      <c r="C2" s="6"/>
      <c r="D2" s="6"/>
      <c r="E2" s="6"/>
      <c r="F2" s="6"/>
      <c r="G2" s="6" t="s">
        <v>122</v>
      </c>
      <c r="H2" s="6" t="s">
        <v>122</v>
      </c>
      <c r="I2" s="6"/>
      <c r="J2" s="6"/>
      <c r="N2" s="5" t="s">
        <v>123</v>
      </c>
      <c r="O2" s="5" t="s">
        <v>124</v>
      </c>
    </row>
    <row r="3" spans="1:15" ht="15.75" customHeight="1" x14ac:dyDescent="0.25">
      <c r="A3" s="7" t="s">
        <v>125</v>
      </c>
      <c r="B3" s="6" t="s">
        <v>126</v>
      </c>
      <c r="C3" s="6" t="s">
        <v>127</v>
      </c>
      <c r="D3" s="8" t="s">
        <v>128</v>
      </c>
      <c r="E3" s="6" t="s">
        <v>129</v>
      </c>
      <c r="F3" s="9" t="s">
        <v>130</v>
      </c>
      <c r="G3" s="10" t="s">
        <v>131</v>
      </c>
      <c r="H3" s="11" t="s">
        <v>132</v>
      </c>
      <c r="I3" s="11" t="s">
        <v>133</v>
      </c>
      <c r="J3" s="10"/>
      <c r="L3" s="5" t="s">
        <v>89</v>
      </c>
      <c r="M3" s="5" t="s">
        <v>90</v>
      </c>
      <c r="N3" s="5" t="s">
        <v>91</v>
      </c>
      <c r="O3" s="5" t="s">
        <v>92</v>
      </c>
    </row>
    <row r="4" spans="1:15" ht="15.75" customHeight="1" x14ac:dyDescent="0.25">
      <c r="A4" s="12">
        <v>1</v>
      </c>
      <c r="B4" s="6" t="s">
        <v>134</v>
      </c>
      <c r="C4" s="13">
        <v>20.48</v>
      </c>
      <c r="D4" s="14">
        <v>7.92</v>
      </c>
      <c r="E4" s="13">
        <v>10</v>
      </c>
      <c r="F4" s="15">
        <v>110</v>
      </c>
      <c r="G4" s="10">
        <f t="shared" ref="G4:G67" si="0">C4*D4</f>
        <v>162.20160000000001</v>
      </c>
      <c r="H4" s="10">
        <f t="shared" ref="H4:H67" si="1">F4*E4</f>
        <v>1100</v>
      </c>
      <c r="I4" s="12">
        <v>1</v>
      </c>
      <c r="J4" s="10">
        <v>1</v>
      </c>
      <c r="L4" s="5">
        <v>1</v>
      </c>
      <c r="M4" s="5">
        <v>2</v>
      </c>
      <c r="N4" s="5">
        <v>131</v>
      </c>
      <c r="O4" s="5">
        <v>1310</v>
      </c>
    </row>
    <row r="5" spans="1:15" ht="12.95" customHeight="1" x14ac:dyDescent="0.25">
      <c r="A5" s="12">
        <v>1</v>
      </c>
      <c r="B5" s="6" t="s">
        <v>135</v>
      </c>
      <c r="C5" s="13">
        <v>5.52</v>
      </c>
      <c r="D5" s="14">
        <v>3.77</v>
      </c>
      <c r="E5" s="13">
        <v>10</v>
      </c>
      <c r="F5" s="15">
        <v>21</v>
      </c>
      <c r="G5" s="10">
        <f t="shared" si="0"/>
        <v>20.810399999999998</v>
      </c>
      <c r="H5" s="10">
        <f t="shared" si="1"/>
        <v>210</v>
      </c>
      <c r="I5" s="12">
        <v>1</v>
      </c>
      <c r="J5" s="10">
        <v>2</v>
      </c>
      <c r="L5" s="5">
        <v>3</v>
      </c>
      <c r="M5" s="5">
        <v>2</v>
      </c>
      <c r="N5" s="5">
        <v>131</v>
      </c>
      <c r="O5" s="5">
        <v>1310</v>
      </c>
    </row>
    <row r="6" spans="1:15" ht="15.75" customHeight="1" x14ac:dyDescent="0.25">
      <c r="A6" s="12">
        <v>3</v>
      </c>
      <c r="B6" s="6" t="s">
        <v>134</v>
      </c>
      <c r="C6" s="13">
        <v>20.48</v>
      </c>
      <c r="D6" s="14">
        <v>7.92</v>
      </c>
      <c r="E6" s="13">
        <v>10</v>
      </c>
      <c r="F6" s="15">
        <v>110</v>
      </c>
      <c r="G6" s="10">
        <f t="shared" si="0"/>
        <v>162.20160000000001</v>
      </c>
      <c r="H6" s="10">
        <f t="shared" si="1"/>
        <v>1100</v>
      </c>
      <c r="I6" s="12">
        <v>3</v>
      </c>
      <c r="J6" s="10">
        <v>3</v>
      </c>
      <c r="L6" s="5">
        <v>10</v>
      </c>
      <c r="M6" s="5">
        <v>2</v>
      </c>
      <c r="N6" s="5">
        <v>630</v>
      </c>
      <c r="O6" s="5">
        <v>6507.9000000000005</v>
      </c>
    </row>
    <row r="7" spans="1:15" ht="13.7" customHeight="1" x14ac:dyDescent="0.25">
      <c r="A7" s="12">
        <v>3</v>
      </c>
      <c r="B7" s="6" t="s">
        <v>135</v>
      </c>
      <c r="C7" s="13">
        <v>5.52</v>
      </c>
      <c r="D7" s="14">
        <v>3.77</v>
      </c>
      <c r="E7" s="13">
        <v>10</v>
      </c>
      <c r="F7" s="15">
        <v>21</v>
      </c>
      <c r="G7" s="10">
        <f t="shared" si="0"/>
        <v>20.810399999999998</v>
      </c>
      <c r="H7" s="10">
        <f t="shared" si="1"/>
        <v>210</v>
      </c>
      <c r="I7" s="12">
        <v>3</v>
      </c>
      <c r="J7" s="10">
        <v>4</v>
      </c>
      <c r="L7" s="5">
        <v>20</v>
      </c>
      <c r="M7" s="5">
        <v>1</v>
      </c>
      <c r="N7" s="5">
        <v>722</v>
      </c>
      <c r="O7" s="5">
        <v>12996</v>
      </c>
    </row>
    <row r="8" spans="1:15" ht="13.35" customHeight="1" x14ac:dyDescent="0.25">
      <c r="A8" s="12">
        <v>10</v>
      </c>
      <c r="B8" s="6" t="s">
        <v>136</v>
      </c>
      <c r="C8" s="13">
        <v>30.28</v>
      </c>
      <c r="D8" s="14">
        <v>19.89</v>
      </c>
      <c r="E8" s="13">
        <v>10.33</v>
      </c>
      <c r="F8" s="15">
        <v>431</v>
      </c>
      <c r="G8" s="10">
        <f t="shared" si="0"/>
        <v>602.26920000000007</v>
      </c>
      <c r="H8" s="10">
        <f t="shared" si="1"/>
        <v>4452.2300000000005</v>
      </c>
      <c r="I8" s="12">
        <v>10</v>
      </c>
      <c r="J8" s="10">
        <v>5</v>
      </c>
      <c r="L8" s="5">
        <v>21</v>
      </c>
      <c r="M8" s="5">
        <v>2</v>
      </c>
      <c r="N8" s="5">
        <v>916</v>
      </c>
      <c r="O8" s="5">
        <v>16488</v>
      </c>
    </row>
    <row r="9" spans="1:15" ht="15.75" customHeight="1" x14ac:dyDescent="0.25">
      <c r="A9" s="12">
        <v>10</v>
      </c>
      <c r="B9" s="6" t="s">
        <v>137</v>
      </c>
      <c r="C9" s="13">
        <v>17.57</v>
      </c>
      <c r="D9" s="14">
        <v>11.33</v>
      </c>
      <c r="E9" s="13">
        <v>10.33</v>
      </c>
      <c r="F9" s="15">
        <v>199</v>
      </c>
      <c r="G9" s="10">
        <f t="shared" si="0"/>
        <v>199.06810000000002</v>
      </c>
      <c r="H9" s="10">
        <f t="shared" si="1"/>
        <v>2055.67</v>
      </c>
      <c r="I9" s="12">
        <v>10</v>
      </c>
      <c r="J9" s="10">
        <v>6</v>
      </c>
      <c r="L9" s="5">
        <v>22</v>
      </c>
      <c r="M9" s="5">
        <v>3</v>
      </c>
      <c r="N9" s="5">
        <v>908</v>
      </c>
      <c r="O9" s="5">
        <v>7584.05</v>
      </c>
    </row>
    <row r="10" spans="1:15" ht="12.95" customHeight="1" x14ac:dyDescent="0.25">
      <c r="A10" s="12">
        <v>20</v>
      </c>
      <c r="B10" s="6" t="s">
        <v>138</v>
      </c>
      <c r="C10" s="13">
        <v>16.829999999999998</v>
      </c>
      <c r="D10" s="14">
        <v>8.19</v>
      </c>
      <c r="E10" s="13">
        <v>7.83</v>
      </c>
      <c r="F10" s="15">
        <v>138</v>
      </c>
      <c r="G10" s="10">
        <f t="shared" si="0"/>
        <v>137.83769999999998</v>
      </c>
      <c r="H10" s="10">
        <f t="shared" si="1"/>
        <v>1080.54</v>
      </c>
      <c r="I10" s="12" t="s">
        <v>98</v>
      </c>
      <c r="J10" s="10">
        <v>7</v>
      </c>
      <c r="L10" s="5">
        <v>23</v>
      </c>
      <c r="M10" s="5">
        <v>1</v>
      </c>
      <c r="N10" s="5">
        <v>35</v>
      </c>
      <c r="O10" s="5">
        <v>274.05</v>
      </c>
    </row>
    <row r="11" spans="1:15" ht="15.75" customHeight="1" x14ac:dyDescent="0.25">
      <c r="A11" s="12">
        <v>20</v>
      </c>
      <c r="B11" s="6" t="s">
        <v>139</v>
      </c>
      <c r="C11" s="13">
        <v>32.35</v>
      </c>
      <c r="D11" s="14">
        <v>22.35</v>
      </c>
      <c r="E11" s="13">
        <v>18</v>
      </c>
      <c r="F11" s="15">
        <v>722</v>
      </c>
      <c r="G11" s="10">
        <f t="shared" si="0"/>
        <v>723.02250000000004</v>
      </c>
      <c r="H11" s="10">
        <f t="shared" si="1"/>
        <v>12996</v>
      </c>
      <c r="I11" s="12">
        <v>20</v>
      </c>
      <c r="J11" s="10">
        <v>8</v>
      </c>
      <c r="L11" s="5">
        <v>24</v>
      </c>
      <c r="M11" s="5">
        <v>1</v>
      </c>
      <c r="N11" s="5">
        <v>42</v>
      </c>
      <c r="O11" s="5">
        <v>433.86</v>
      </c>
    </row>
    <row r="12" spans="1:15" ht="12.95" customHeight="1" x14ac:dyDescent="0.25">
      <c r="A12" s="12">
        <v>21</v>
      </c>
      <c r="B12" s="6" t="s">
        <v>140</v>
      </c>
      <c r="C12" s="13">
        <v>4.83</v>
      </c>
      <c r="D12" s="14">
        <v>1.98</v>
      </c>
      <c r="E12" s="13">
        <v>18</v>
      </c>
      <c r="F12" s="15">
        <v>10</v>
      </c>
      <c r="G12" s="10">
        <f t="shared" si="0"/>
        <v>9.5633999999999997</v>
      </c>
      <c r="H12" s="10">
        <f t="shared" si="1"/>
        <v>180</v>
      </c>
      <c r="I12" s="12">
        <v>21</v>
      </c>
      <c r="J12" s="10">
        <v>9</v>
      </c>
      <c r="L12" s="5">
        <v>25</v>
      </c>
      <c r="M12" s="5">
        <v>2</v>
      </c>
      <c r="N12" s="5">
        <v>184</v>
      </c>
      <c r="O12" s="5">
        <v>1472</v>
      </c>
    </row>
    <row r="13" spans="1:15" ht="15.75" customHeight="1" x14ac:dyDescent="0.25">
      <c r="A13" s="12">
        <v>21</v>
      </c>
      <c r="B13" s="6" t="s">
        <v>139</v>
      </c>
      <c r="C13" s="13">
        <v>42.75</v>
      </c>
      <c r="D13" s="14">
        <v>25.09</v>
      </c>
      <c r="E13" s="13">
        <v>18</v>
      </c>
      <c r="F13" s="15">
        <v>906</v>
      </c>
      <c r="G13" s="10">
        <f t="shared" si="0"/>
        <v>1072.5975000000001</v>
      </c>
      <c r="H13" s="10">
        <f t="shared" si="1"/>
        <v>16308</v>
      </c>
      <c r="I13" s="12">
        <v>21</v>
      </c>
      <c r="J13" s="10">
        <v>10</v>
      </c>
      <c r="L13" s="5">
        <v>26</v>
      </c>
      <c r="M13" s="5">
        <v>1</v>
      </c>
      <c r="N13" s="5">
        <v>295</v>
      </c>
      <c r="O13" s="5">
        <v>2336.4</v>
      </c>
    </row>
    <row r="14" spans="1:15" ht="12.95" customHeight="1" x14ac:dyDescent="0.25">
      <c r="A14" s="12">
        <v>22</v>
      </c>
      <c r="B14" s="6" t="s">
        <v>141</v>
      </c>
      <c r="C14" s="13">
        <v>7</v>
      </c>
      <c r="D14" s="14">
        <v>5</v>
      </c>
      <c r="E14" s="13">
        <v>7.83</v>
      </c>
      <c r="F14" s="15">
        <v>35</v>
      </c>
      <c r="G14" s="10">
        <f t="shared" si="0"/>
        <v>35</v>
      </c>
      <c r="H14" s="10">
        <f t="shared" si="1"/>
        <v>274.05</v>
      </c>
      <c r="I14" s="12">
        <v>22</v>
      </c>
      <c r="J14" s="10">
        <v>11</v>
      </c>
      <c r="L14" s="5">
        <v>28</v>
      </c>
      <c r="M14" s="5">
        <v>1</v>
      </c>
      <c r="N14" s="5">
        <v>171</v>
      </c>
      <c r="O14" s="5">
        <v>1368</v>
      </c>
    </row>
    <row r="15" spans="1:15" ht="15.75" customHeight="1" x14ac:dyDescent="0.25">
      <c r="A15" s="12">
        <v>22</v>
      </c>
      <c r="B15" s="6" t="s">
        <v>142</v>
      </c>
      <c r="C15" s="13">
        <v>44.44</v>
      </c>
      <c r="D15" s="14">
        <v>22.04</v>
      </c>
      <c r="E15" s="13">
        <v>8</v>
      </c>
      <c r="F15" s="15">
        <v>710</v>
      </c>
      <c r="G15" s="10">
        <f t="shared" si="0"/>
        <v>979.45759999999996</v>
      </c>
      <c r="H15" s="10">
        <f t="shared" si="1"/>
        <v>5680</v>
      </c>
      <c r="I15" s="12">
        <v>22</v>
      </c>
      <c r="J15" s="10">
        <v>12</v>
      </c>
      <c r="L15" s="5">
        <v>29</v>
      </c>
      <c r="M15" s="5">
        <v>2</v>
      </c>
      <c r="N15" s="5">
        <v>80</v>
      </c>
      <c r="O15" s="5">
        <v>640</v>
      </c>
    </row>
    <row r="16" spans="1:15" ht="15.75" customHeight="1" x14ac:dyDescent="0.25">
      <c r="A16" s="12">
        <v>22</v>
      </c>
      <c r="B16" s="6" t="s">
        <v>134</v>
      </c>
      <c r="C16" s="13">
        <v>21.02</v>
      </c>
      <c r="D16" s="14">
        <v>8.19</v>
      </c>
      <c r="E16" s="13">
        <v>10</v>
      </c>
      <c r="F16" s="15">
        <v>163</v>
      </c>
      <c r="G16" s="10">
        <f t="shared" si="0"/>
        <v>172.15379999999999</v>
      </c>
      <c r="H16" s="10">
        <f t="shared" si="1"/>
        <v>1630</v>
      </c>
      <c r="I16" s="12">
        <v>22</v>
      </c>
      <c r="J16" s="10">
        <v>13</v>
      </c>
      <c r="L16" s="5">
        <v>30</v>
      </c>
      <c r="M16" s="5">
        <v>1</v>
      </c>
      <c r="N16" s="5">
        <v>315</v>
      </c>
      <c r="O16" s="5">
        <v>2781.45</v>
      </c>
    </row>
    <row r="17" spans="1:15" ht="13.7" customHeight="1" x14ac:dyDescent="0.25">
      <c r="A17" s="12">
        <v>23</v>
      </c>
      <c r="B17" s="6" t="s">
        <v>141</v>
      </c>
      <c r="C17" s="13">
        <v>7</v>
      </c>
      <c r="D17" s="14">
        <v>5</v>
      </c>
      <c r="E17" s="13">
        <v>7.83</v>
      </c>
      <c r="F17" s="15">
        <v>35</v>
      </c>
      <c r="G17" s="10">
        <f t="shared" si="0"/>
        <v>35</v>
      </c>
      <c r="H17" s="10">
        <f t="shared" si="1"/>
        <v>274.05</v>
      </c>
      <c r="I17" s="12">
        <v>23</v>
      </c>
      <c r="J17" s="10">
        <v>14</v>
      </c>
      <c r="L17" s="5">
        <v>32</v>
      </c>
      <c r="M17" s="5">
        <v>1</v>
      </c>
      <c r="N17" s="5">
        <v>574</v>
      </c>
      <c r="O17" s="5">
        <v>5068.42</v>
      </c>
    </row>
    <row r="18" spans="1:15" ht="14.1" customHeight="1" x14ac:dyDescent="0.25">
      <c r="A18" s="12">
        <v>24</v>
      </c>
      <c r="B18" s="6" t="s">
        <v>143</v>
      </c>
      <c r="C18" s="13">
        <v>7.68</v>
      </c>
      <c r="D18" s="14">
        <v>5.44</v>
      </c>
      <c r="E18" s="13">
        <v>10.33</v>
      </c>
      <c r="F18" s="15">
        <v>42</v>
      </c>
      <c r="G18" s="10">
        <f t="shared" si="0"/>
        <v>41.779200000000003</v>
      </c>
      <c r="H18" s="10">
        <f t="shared" si="1"/>
        <v>433.86</v>
      </c>
      <c r="I18" s="12">
        <v>24</v>
      </c>
      <c r="J18" s="10">
        <v>15</v>
      </c>
      <c r="L18" s="5">
        <v>40</v>
      </c>
      <c r="M18" s="5">
        <v>1</v>
      </c>
      <c r="N18" s="5">
        <v>893</v>
      </c>
      <c r="O18" s="5">
        <v>9224.69</v>
      </c>
    </row>
    <row r="19" spans="1:15" ht="13.35" customHeight="1" x14ac:dyDescent="0.25">
      <c r="A19" s="12">
        <v>25</v>
      </c>
      <c r="B19" s="6" t="s">
        <v>144</v>
      </c>
      <c r="C19" s="13">
        <v>16.54</v>
      </c>
      <c r="D19" s="14">
        <v>14.54</v>
      </c>
      <c r="E19" s="13">
        <v>8</v>
      </c>
      <c r="F19" s="15">
        <v>170</v>
      </c>
      <c r="G19" s="10">
        <f t="shared" si="0"/>
        <v>240.49159999999998</v>
      </c>
      <c r="H19" s="10">
        <f t="shared" si="1"/>
        <v>1360</v>
      </c>
      <c r="I19" s="12">
        <v>25</v>
      </c>
      <c r="J19" s="10">
        <v>16</v>
      </c>
      <c r="L19" s="5">
        <v>41</v>
      </c>
      <c r="M19" s="5">
        <v>4</v>
      </c>
      <c r="N19" s="5">
        <v>591</v>
      </c>
      <c r="O19" s="5">
        <v>4722.6000000000004</v>
      </c>
    </row>
    <row r="20" spans="1:15" ht="15.75" customHeight="1" x14ac:dyDescent="0.25">
      <c r="A20" s="12">
        <v>25</v>
      </c>
      <c r="B20" s="6" t="s">
        <v>135</v>
      </c>
      <c r="C20" s="13">
        <v>5.52</v>
      </c>
      <c r="D20" s="14">
        <v>2.5</v>
      </c>
      <c r="E20" s="13">
        <v>8</v>
      </c>
      <c r="F20" s="15">
        <v>14</v>
      </c>
      <c r="G20" s="10">
        <f t="shared" si="0"/>
        <v>13.799999999999999</v>
      </c>
      <c r="H20" s="10">
        <f t="shared" si="1"/>
        <v>112</v>
      </c>
      <c r="I20" s="12">
        <v>25</v>
      </c>
      <c r="J20" s="10">
        <v>17</v>
      </c>
      <c r="L20" s="5">
        <v>42</v>
      </c>
      <c r="M20" s="5">
        <v>1</v>
      </c>
      <c r="N20" s="5">
        <v>78</v>
      </c>
      <c r="O20" s="5">
        <v>688.74</v>
      </c>
    </row>
    <row r="21" spans="1:15" ht="15.75" customHeight="1" x14ac:dyDescent="0.25">
      <c r="A21" s="12">
        <v>26</v>
      </c>
      <c r="B21" s="6" t="s">
        <v>144</v>
      </c>
      <c r="C21" s="13">
        <v>27.14</v>
      </c>
      <c r="D21" s="14">
        <v>13.71</v>
      </c>
      <c r="E21" s="13">
        <v>7.92</v>
      </c>
      <c r="F21" s="15">
        <v>295</v>
      </c>
      <c r="G21" s="10">
        <f t="shared" si="0"/>
        <v>372.08940000000001</v>
      </c>
      <c r="H21" s="10">
        <f t="shared" si="1"/>
        <v>2336.4</v>
      </c>
      <c r="I21" s="12">
        <v>26</v>
      </c>
      <c r="J21" s="10">
        <v>18</v>
      </c>
      <c r="L21" s="5">
        <v>43</v>
      </c>
      <c r="M21" s="5">
        <v>1</v>
      </c>
      <c r="N21" s="5">
        <v>266</v>
      </c>
      <c r="O21" s="5">
        <v>2128</v>
      </c>
    </row>
    <row r="22" spans="1:15" ht="15.75" customHeight="1" x14ac:dyDescent="0.25">
      <c r="A22" s="12">
        <v>28</v>
      </c>
      <c r="B22" s="6" t="s">
        <v>145</v>
      </c>
      <c r="C22" s="13">
        <v>29</v>
      </c>
      <c r="D22" s="14">
        <v>6.81</v>
      </c>
      <c r="E22" s="13">
        <v>8</v>
      </c>
      <c r="F22" s="15">
        <v>171</v>
      </c>
      <c r="G22" s="10">
        <f t="shared" si="0"/>
        <v>197.48999999999998</v>
      </c>
      <c r="H22" s="10">
        <f t="shared" si="1"/>
        <v>1368</v>
      </c>
      <c r="I22" s="12">
        <v>28</v>
      </c>
      <c r="J22" s="10">
        <v>19</v>
      </c>
      <c r="L22" s="5">
        <v>44</v>
      </c>
      <c r="M22" s="5">
        <v>1</v>
      </c>
      <c r="N22" s="5">
        <v>103</v>
      </c>
      <c r="O22" s="5">
        <v>909.49</v>
      </c>
    </row>
    <row r="23" spans="1:15" ht="12.95" customHeight="1" x14ac:dyDescent="0.25">
      <c r="A23" s="12">
        <v>29</v>
      </c>
      <c r="B23" s="6" t="s">
        <v>146</v>
      </c>
      <c r="C23" s="13">
        <v>12.29</v>
      </c>
      <c r="D23" s="14">
        <v>7.6</v>
      </c>
      <c r="E23" s="13">
        <v>8</v>
      </c>
      <c r="F23" s="15">
        <v>65</v>
      </c>
      <c r="G23" s="10">
        <f t="shared" si="0"/>
        <v>93.403999999999982</v>
      </c>
      <c r="H23" s="10">
        <f t="shared" si="1"/>
        <v>520</v>
      </c>
      <c r="I23" s="12">
        <v>29</v>
      </c>
      <c r="J23" s="10">
        <v>20</v>
      </c>
      <c r="L23" s="5">
        <v>45</v>
      </c>
      <c r="M23" s="5">
        <v>6</v>
      </c>
      <c r="N23" s="5">
        <v>469</v>
      </c>
      <c r="O23" s="5">
        <v>3752</v>
      </c>
    </row>
    <row r="24" spans="1:15" ht="15.75" customHeight="1" x14ac:dyDescent="0.25">
      <c r="A24" s="12">
        <v>29</v>
      </c>
      <c r="B24" s="6" t="s">
        <v>147</v>
      </c>
      <c r="C24" s="13">
        <v>4.04</v>
      </c>
      <c r="D24" s="14">
        <v>3.83</v>
      </c>
      <c r="E24" s="13">
        <v>8</v>
      </c>
      <c r="F24" s="15">
        <v>15</v>
      </c>
      <c r="G24" s="10">
        <f t="shared" si="0"/>
        <v>15.4732</v>
      </c>
      <c r="H24" s="10">
        <f t="shared" si="1"/>
        <v>120</v>
      </c>
      <c r="I24" s="12">
        <v>29</v>
      </c>
      <c r="J24" s="10">
        <v>21</v>
      </c>
      <c r="L24" s="5">
        <v>46</v>
      </c>
      <c r="M24" s="5">
        <v>3</v>
      </c>
      <c r="N24" s="5">
        <v>1541</v>
      </c>
      <c r="O24" s="5">
        <v>29266</v>
      </c>
    </row>
    <row r="25" spans="1:15" ht="15.75" customHeight="1" x14ac:dyDescent="0.25">
      <c r="A25" s="12">
        <v>30</v>
      </c>
      <c r="B25" s="6" t="s">
        <v>148</v>
      </c>
      <c r="C25" s="13">
        <v>19.27</v>
      </c>
      <c r="D25" s="14">
        <v>18.079999999999998</v>
      </c>
      <c r="E25" s="13">
        <v>8.83</v>
      </c>
      <c r="F25" s="15">
        <v>315</v>
      </c>
      <c r="G25" s="10">
        <f t="shared" si="0"/>
        <v>348.40159999999997</v>
      </c>
      <c r="H25" s="10">
        <f t="shared" si="1"/>
        <v>2781.45</v>
      </c>
      <c r="I25" s="12">
        <v>30</v>
      </c>
      <c r="J25" s="10">
        <v>22</v>
      </c>
      <c r="L25" s="5">
        <v>47</v>
      </c>
      <c r="M25" s="5">
        <v>1</v>
      </c>
      <c r="N25" s="5">
        <v>140</v>
      </c>
      <c r="O25" s="5">
        <v>2800</v>
      </c>
    </row>
    <row r="26" spans="1:15" ht="15.75" customHeight="1" x14ac:dyDescent="0.25">
      <c r="A26" s="12">
        <v>30</v>
      </c>
      <c r="B26" s="6" t="s">
        <v>138</v>
      </c>
      <c r="C26" s="13">
        <v>19.12</v>
      </c>
      <c r="D26" s="14">
        <v>16.02</v>
      </c>
      <c r="E26" s="13">
        <v>7.83</v>
      </c>
      <c r="F26" s="15">
        <v>233</v>
      </c>
      <c r="G26" s="10">
        <f t="shared" si="0"/>
        <v>306.30240000000003</v>
      </c>
      <c r="H26" s="10">
        <f t="shared" si="1"/>
        <v>1824.39</v>
      </c>
      <c r="I26" s="12" t="s">
        <v>102</v>
      </c>
      <c r="J26" s="10">
        <v>23</v>
      </c>
      <c r="L26" s="5">
        <v>51</v>
      </c>
      <c r="M26" s="5">
        <v>1</v>
      </c>
      <c r="N26" s="5">
        <v>115</v>
      </c>
      <c r="O26" s="5">
        <v>1150</v>
      </c>
    </row>
    <row r="27" spans="1:15" ht="15.75" customHeight="1" x14ac:dyDescent="0.25">
      <c r="A27" s="12">
        <v>32</v>
      </c>
      <c r="B27" s="6" t="s">
        <v>149</v>
      </c>
      <c r="C27" s="13">
        <v>32.46</v>
      </c>
      <c r="D27" s="14">
        <v>22.89</v>
      </c>
      <c r="E27" s="13">
        <v>8.83</v>
      </c>
      <c r="F27" s="15">
        <v>574</v>
      </c>
      <c r="G27" s="10">
        <f t="shared" si="0"/>
        <v>743.00940000000003</v>
      </c>
      <c r="H27" s="10">
        <f t="shared" si="1"/>
        <v>5068.42</v>
      </c>
      <c r="I27" s="12">
        <v>32</v>
      </c>
      <c r="J27" s="10">
        <v>24</v>
      </c>
      <c r="L27" s="5">
        <v>53</v>
      </c>
      <c r="M27" s="5">
        <v>1</v>
      </c>
      <c r="N27" s="5">
        <v>115</v>
      </c>
      <c r="O27" s="5">
        <v>1150</v>
      </c>
    </row>
    <row r="28" spans="1:15" ht="15.75" customHeight="1" x14ac:dyDescent="0.25">
      <c r="A28" s="12">
        <v>40</v>
      </c>
      <c r="B28" s="6" t="s">
        <v>138</v>
      </c>
      <c r="C28" s="13">
        <v>24.04</v>
      </c>
      <c r="D28" s="14">
        <v>4.62</v>
      </c>
      <c r="E28" s="13">
        <v>8.83</v>
      </c>
      <c r="F28" s="15">
        <v>109</v>
      </c>
      <c r="G28" s="10">
        <f t="shared" si="0"/>
        <v>111.06480000000001</v>
      </c>
      <c r="H28" s="10">
        <f t="shared" si="1"/>
        <v>962.47</v>
      </c>
      <c r="I28" s="12" t="s">
        <v>106</v>
      </c>
      <c r="J28" s="10">
        <v>25</v>
      </c>
      <c r="L28" s="5">
        <v>101</v>
      </c>
      <c r="M28" s="5">
        <v>5</v>
      </c>
      <c r="N28" s="5">
        <v>422</v>
      </c>
      <c r="O28" s="5">
        <v>3644.89</v>
      </c>
    </row>
    <row r="29" spans="1:15" ht="15.75" customHeight="1" x14ac:dyDescent="0.25">
      <c r="A29" s="12">
        <v>40</v>
      </c>
      <c r="B29" s="6" t="s">
        <v>150</v>
      </c>
      <c r="C29" s="13">
        <v>37.619999999999997</v>
      </c>
      <c r="D29" s="14">
        <v>24.27</v>
      </c>
      <c r="E29" s="13">
        <v>10.33</v>
      </c>
      <c r="F29" s="15">
        <v>893</v>
      </c>
      <c r="G29" s="10">
        <f t="shared" si="0"/>
        <v>913.03739999999993</v>
      </c>
      <c r="H29" s="10">
        <f t="shared" si="1"/>
        <v>9224.69</v>
      </c>
      <c r="I29" s="12">
        <v>40</v>
      </c>
      <c r="J29" s="10">
        <v>26</v>
      </c>
      <c r="L29" s="5">
        <v>102</v>
      </c>
      <c r="M29" s="5">
        <v>1</v>
      </c>
      <c r="N29" s="5">
        <v>264</v>
      </c>
      <c r="O29" s="5">
        <v>2442</v>
      </c>
    </row>
    <row r="30" spans="1:15" ht="13.7" customHeight="1" x14ac:dyDescent="0.25">
      <c r="A30" s="12">
        <v>41</v>
      </c>
      <c r="B30" s="6" t="s">
        <v>151</v>
      </c>
      <c r="C30" s="13">
        <v>14.73</v>
      </c>
      <c r="D30" s="14">
        <v>8.77</v>
      </c>
      <c r="E30" s="13">
        <v>7</v>
      </c>
      <c r="F30" s="15">
        <v>129</v>
      </c>
      <c r="G30" s="10">
        <f t="shared" si="0"/>
        <v>129.18209999999999</v>
      </c>
      <c r="H30" s="10">
        <f t="shared" si="1"/>
        <v>903</v>
      </c>
      <c r="I30" s="12">
        <v>41</v>
      </c>
      <c r="J30" s="10">
        <v>27</v>
      </c>
      <c r="L30" s="5">
        <v>103</v>
      </c>
      <c r="M30" s="5">
        <v>1</v>
      </c>
      <c r="N30" s="5">
        <v>129</v>
      </c>
      <c r="O30" s="5">
        <v>1032</v>
      </c>
    </row>
    <row r="31" spans="1:15" ht="14.1" customHeight="1" x14ac:dyDescent="0.25">
      <c r="A31" s="12">
        <v>41</v>
      </c>
      <c r="B31" s="6" t="s">
        <v>152</v>
      </c>
      <c r="C31" s="13">
        <v>9.74</v>
      </c>
      <c r="D31" s="14">
        <v>7.32</v>
      </c>
      <c r="E31" s="13">
        <v>7</v>
      </c>
      <c r="F31" s="15">
        <v>71</v>
      </c>
      <c r="G31" s="10">
        <f t="shared" si="0"/>
        <v>71.296800000000005</v>
      </c>
      <c r="H31" s="10">
        <f t="shared" si="1"/>
        <v>497</v>
      </c>
      <c r="I31" s="12">
        <v>41</v>
      </c>
      <c r="J31" s="10">
        <v>28</v>
      </c>
      <c r="L31" s="5">
        <v>105</v>
      </c>
      <c r="M31" s="5">
        <v>4</v>
      </c>
      <c r="N31" s="5">
        <v>230</v>
      </c>
      <c r="O31" s="5">
        <v>2050.7999999999997</v>
      </c>
    </row>
    <row r="32" spans="1:15" ht="13.35" customHeight="1" x14ac:dyDescent="0.25">
      <c r="A32" s="12">
        <v>41</v>
      </c>
      <c r="B32" s="6" t="s">
        <v>152</v>
      </c>
      <c r="C32" s="13">
        <v>9.74</v>
      </c>
      <c r="D32" s="14">
        <v>7.32</v>
      </c>
      <c r="E32" s="13">
        <v>7</v>
      </c>
      <c r="F32" s="15">
        <v>71</v>
      </c>
      <c r="G32" s="10">
        <f t="shared" si="0"/>
        <v>71.296800000000005</v>
      </c>
      <c r="H32" s="10">
        <f t="shared" si="1"/>
        <v>497</v>
      </c>
      <c r="I32" s="12">
        <v>41</v>
      </c>
      <c r="J32" s="10">
        <v>29</v>
      </c>
      <c r="L32" s="5">
        <v>106</v>
      </c>
      <c r="M32" s="5">
        <v>3</v>
      </c>
      <c r="N32" s="5">
        <v>222</v>
      </c>
      <c r="O32" s="5">
        <v>2053.5</v>
      </c>
    </row>
    <row r="33" spans="1:15" ht="15.75" customHeight="1" x14ac:dyDescent="0.25">
      <c r="A33" s="12">
        <v>41</v>
      </c>
      <c r="B33" s="6" t="s">
        <v>135</v>
      </c>
      <c r="C33" s="13">
        <v>19.87</v>
      </c>
      <c r="D33" s="14">
        <v>16.21</v>
      </c>
      <c r="E33" s="13">
        <v>8.83</v>
      </c>
      <c r="F33" s="15">
        <v>320</v>
      </c>
      <c r="G33" s="10">
        <f t="shared" si="0"/>
        <v>322.09270000000004</v>
      </c>
      <c r="H33" s="10">
        <f t="shared" si="1"/>
        <v>2825.6</v>
      </c>
      <c r="I33" s="12">
        <v>41</v>
      </c>
      <c r="J33" s="10">
        <v>30</v>
      </c>
      <c r="L33" s="5">
        <v>107</v>
      </c>
      <c r="M33" s="5">
        <v>3</v>
      </c>
      <c r="N33" s="5">
        <v>249</v>
      </c>
      <c r="O33" s="5">
        <v>1922.67</v>
      </c>
    </row>
    <row r="34" spans="1:15" ht="15.75" customHeight="1" x14ac:dyDescent="0.25">
      <c r="A34" s="12">
        <v>42</v>
      </c>
      <c r="B34" s="6" t="s">
        <v>144</v>
      </c>
      <c r="C34" s="13">
        <v>11.5</v>
      </c>
      <c r="D34" s="14">
        <v>6.84</v>
      </c>
      <c r="E34" s="13">
        <v>8.83</v>
      </c>
      <c r="F34" s="15">
        <v>78</v>
      </c>
      <c r="G34" s="10">
        <f t="shared" si="0"/>
        <v>78.66</v>
      </c>
      <c r="H34" s="10">
        <f t="shared" si="1"/>
        <v>688.74</v>
      </c>
      <c r="I34" s="12">
        <v>42</v>
      </c>
      <c r="J34" s="10">
        <v>31</v>
      </c>
      <c r="L34" s="5">
        <v>108</v>
      </c>
      <c r="M34" s="5">
        <v>3</v>
      </c>
      <c r="N34" s="5">
        <v>255</v>
      </c>
      <c r="O34" s="5">
        <v>2358.75</v>
      </c>
    </row>
    <row r="35" spans="1:15" ht="15.75" customHeight="1" x14ac:dyDescent="0.25">
      <c r="A35" s="12">
        <v>43</v>
      </c>
      <c r="B35" s="6" t="s">
        <v>153</v>
      </c>
      <c r="C35" s="13">
        <v>16.420000000000002</v>
      </c>
      <c r="D35" s="14">
        <v>16.329999999999998</v>
      </c>
      <c r="E35" s="13">
        <v>8</v>
      </c>
      <c r="F35" s="15">
        <v>266</v>
      </c>
      <c r="G35" s="10">
        <f t="shared" si="0"/>
        <v>268.1386</v>
      </c>
      <c r="H35" s="10">
        <f t="shared" si="1"/>
        <v>2128</v>
      </c>
      <c r="I35" s="12">
        <v>43</v>
      </c>
      <c r="J35" s="10">
        <v>32</v>
      </c>
      <c r="L35" s="5">
        <v>109</v>
      </c>
      <c r="M35" s="5">
        <v>3</v>
      </c>
      <c r="N35" s="5">
        <v>249</v>
      </c>
      <c r="O35" s="5">
        <v>1922.67</v>
      </c>
    </row>
    <row r="36" spans="1:15" ht="12.95" customHeight="1" x14ac:dyDescent="0.25">
      <c r="A36" s="12">
        <v>44</v>
      </c>
      <c r="B36" s="6" t="s">
        <v>154</v>
      </c>
      <c r="C36" s="13">
        <v>11.5</v>
      </c>
      <c r="D36" s="14">
        <v>8.9600000000000009</v>
      </c>
      <c r="E36" s="13">
        <v>8.83</v>
      </c>
      <c r="F36" s="15">
        <v>103</v>
      </c>
      <c r="G36" s="10">
        <f t="shared" si="0"/>
        <v>103.04</v>
      </c>
      <c r="H36" s="10">
        <f t="shared" si="1"/>
        <v>909.49</v>
      </c>
      <c r="I36" s="12">
        <v>44</v>
      </c>
      <c r="J36" s="10">
        <v>33</v>
      </c>
      <c r="L36" s="5">
        <v>110</v>
      </c>
      <c r="M36" s="5">
        <v>3</v>
      </c>
      <c r="N36" s="5">
        <v>249</v>
      </c>
      <c r="O36" s="5">
        <v>1922.67</v>
      </c>
    </row>
    <row r="37" spans="1:15" ht="15.75" customHeight="1" x14ac:dyDescent="0.25">
      <c r="A37" s="12">
        <v>45</v>
      </c>
      <c r="B37" s="6" t="s">
        <v>140</v>
      </c>
      <c r="C37" s="13">
        <v>5.0999999999999996</v>
      </c>
      <c r="D37" s="14">
        <v>4.0599999999999996</v>
      </c>
      <c r="E37" s="13">
        <v>8</v>
      </c>
      <c r="F37" s="15">
        <v>21</v>
      </c>
      <c r="G37" s="10">
        <f t="shared" si="0"/>
        <v>20.705999999999996</v>
      </c>
      <c r="H37" s="10">
        <f t="shared" si="1"/>
        <v>168</v>
      </c>
      <c r="I37" s="12">
        <v>45</v>
      </c>
      <c r="J37" s="10">
        <v>34</v>
      </c>
      <c r="L37" s="5">
        <v>111</v>
      </c>
      <c r="M37" s="5">
        <v>3</v>
      </c>
      <c r="N37" s="5">
        <v>249</v>
      </c>
      <c r="O37" s="5">
        <v>1922.67</v>
      </c>
    </row>
    <row r="38" spans="1:15" ht="12.95" customHeight="1" x14ac:dyDescent="0.25">
      <c r="A38" s="12">
        <v>45</v>
      </c>
      <c r="B38" s="6" t="s">
        <v>155</v>
      </c>
      <c r="C38" s="13">
        <v>11.98</v>
      </c>
      <c r="D38" s="14">
        <v>4.7699999999999996</v>
      </c>
      <c r="E38" s="13">
        <v>8</v>
      </c>
      <c r="F38" s="15">
        <v>53</v>
      </c>
      <c r="G38" s="10">
        <f t="shared" si="0"/>
        <v>57.144599999999997</v>
      </c>
      <c r="H38" s="10">
        <f t="shared" si="1"/>
        <v>424</v>
      </c>
      <c r="I38" s="12">
        <v>45</v>
      </c>
      <c r="J38" s="10">
        <v>35</v>
      </c>
      <c r="L38" s="5">
        <v>112</v>
      </c>
      <c r="M38" s="5">
        <v>3</v>
      </c>
      <c r="N38" s="5">
        <v>249</v>
      </c>
      <c r="O38" s="5">
        <v>1922.67</v>
      </c>
    </row>
    <row r="39" spans="1:15" ht="15.75" customHeight="1" x14ac:dyDescent="0.25">
      <c r="A39" s="12">
        <v>45</v>
      </c>
      <c r="B39" s="6" t="s">
        <v>155</v>
      </c>
      <c r="C39" s="13">
        <v>6.46</v>
      </c>
      <c r="D39" s="14">
        <v>4.0599999999999996</v>
      </c>
      <c r="E39" s="13">
        <v>8</v>
      </c>
      <c r="F39" s="15">
        <v>26</v>
      </c>
      <c r="G39" s="10">
        <f t="shared" si="0"/>
        <v>26.227599999999999</v>
      </c>
      <c r="H39" s="10">
        <f t="shared" si="1"/>
        <v>208</v>
      </c>
      <c r="I39" s="12">
        <v>45</v>
      </c>
      <c r="J39" s="10">
        <v>36</v>
      </c>
      <c r="L39" s="5">
        <v>113</v>
      </c>
      <c r="M39" s="5">
        <v>3</v>
      </c>
      <c r="N39" s="5">
        <v>249</v>
      </c>
      <c r="O39" s="5">
        <v>1922.67</v>
      </c>
    </row>
    <row r="40" spans="1:15" ht="12.95" customHeight="1" x14ac:dyDescent="0.25">
      <c r="A40" s="12">
        <v>45</v>
      </c>
      <c r="B40" s="6" t="s">
        <v>156</v>
      </c>
      <c r="C40" s="13">
        <v>14.87</v>
      </c>
      <c r="D40" s="14">
        <v>12.69</v>
      </c>
      <c r="E40" s="13">
        <v>8</v>
      </c>
      <c r="F40" s="15">
        <v>185</v>
      </c>
      <c r="G40" s="10">
        <f t="shared" si="0"/>
        <v>188.70029999999997</v>
      </c>
      <c r="H40" s="10">
        <f t="shared" si="1"/>
        <v>1480</v>
      </c>
      <c r="I40" s="12">
        <v>45</v>
      </c>
      <c r="J40" s="10">
        <v>37</v>
      </c>
      <c r="L40" s="5">
        <v>114</v>
      </c>
      <c r="M40" s="5">
        <v>3</v>
      </c>
      <c r="N40" s="5">
        <v>249</v>
      </c>
      <c r="O40" s="5">
        <v>1922.67</v>
      </c>
    </row>
    <row r="41" spans="1:15" ht="15.75" customHeight="1" x14ac:dyDescent="0.25">
      <c r="A41" s="12">
        <v>45</v>
      </c>
      <c r="B41" s="6" t="s">
        <v>157</v>
      </c>
      <c r="C41" s="13">
        <v>22.49</v>
      </c>
      <c r="D41" s="14">
        <v>8.2100000000000009</v>
      </c>
      <c r="E41" s="13">
        <v>8</v>
      </c>
      <c r="F41" s="15">
        <v>130</v>
      </c>
      <c r="G41" s="10">
        <f t="shared" si="0"/>
        <v>184.6429</v>
      </c>
      <c r="H41" s="10">
        <f t="shared" si="1"/>
        <v>1040</v>
      </c>
      <c r="I41" s="12">
        <v>45</v>
      </c>
      <c r="J41" s="10">
        <v>38</v>
      </c>
      <c r="L41" s="5">
        <v>115</v>
      </c>
      <c r="M41" s="5">
        <v>3</v>
      </c>
      <c r="N41" s="5">
        <v>249</v>
      </c>
      <c r="O41" s="5">
        <v>1922.67</v>
      </c>
    </row>
    <row r="42" spans="1:15" ht="15.75" customHeight="1" x14ac:dyDescent="0.25">
      <c r="A42" s="12">
        <v>45</v>
      </c>
      <c r="B42" s="6" t="s">
        <v>147</v>
      </c>
      <c r="C42" s="13">
        <v>9.2899999999999991</v>
      </c>
      <c r="D42" s="14">
        <v>5.85</v>
      </c>
      <c r="E42" s="13">
        <v>8</v>
      </c>
      <c r="F42" s="15">
        <v>54</v>
      </c>
      <c r="G42" s="10">
        <f t="shared" si="0"/>
        <v>54.346499999999992</v>
      </c>
      <c r="H42" s="10">
        <f t="shared" si="1"/>
        <v>432</v>
      </c>
      <c r="I42" s="12">
        <v>45</v>
      </c>
      <c r="J42" s="10">
        <v>39</v>
      </c>
      <c r="L42" s="5">
        <v>116</v>
      </c>
      <c r="M42" s="5">
        <v>3</v>
      </c>
      <c r="N42" s="5">
        <v>299</v>
      </c>
      <c r="O42" s="5">
        <v>2314.1699999999996</v>
      </c>
    </row>
    <row r="43" spans="1:15" ht="15.75" customHeight="1" x14ac:dyDescent="0.25">
      <c r="A43" s="12">
        <v>46</v>
      </c>
      <c r="B43" s="6" t="s">
        <v>158</v>
      </c>
      <c r="C43" s="13">
        <v>50.34</v>
      </c>
      <c r="D43" s="14">
        <v>36.24</v>
      </c>
      <c r="E43" s="13">
        <v>20</v>
      </c>
      <c r="F43" s="16">
        <v>1400</v>
      </c>
      <c r="G43" s="10">
        <f t="shared" si="0"/>
        <v>1824.3216000000002</v>
      </c>
      <c r="H43" s="10">
        <f t="shared" si="1"/>
        <v>28000</v>
      </c>
      <c r="I43" s="12">
        <v>46</v>
      </c>
      <c r="J43" s="10">
        <v>40</v>
      </c>
      <c r="L43" s="5">
        <v>117</v>
      </c>
      <c r="M43" s="5">
        <v>3</v>
      </c>
      <c r="N43" s="5">
        <v>249</v>
      </c>
      <c r="O43" s="5">
        <v>1922.67</v>
      </c>
    </row>
    <row r="44" spans="1:15" ht="15.75" customHeight="1" x14ac:dyDescent="0.25">
      <c r="A44" s="12">
        <v>46</v>
      </c>
      <c r="B44" s="6" t="s">
        <v>138</v>
      </c>
      <c r="C44" s="13">
        <v>73.599999999999994</v>
      </c>
      <c r="D44" s="14">
        <v>14.08</v>
      </c>
      <c r="E44" s="13">
        <v>20</v>
      </c>
      <c r="F44" s="15">
        <v>828</v>
      </c>
      <c r="G44" s="10">
        <f t="shared" si="0"/>
        <v>1036.288</v>
      </c>
      <c r="H44" s="10">
        <f t="shared" si="1"/>
        <v>16560</v>
      </c>
      <c r="I44" s="12" t="s">
        <v>110</v>
      </c>
      <c r="J44" s="10">
        <v>41</v>
      </c>
      <c r="L44" s="5">
        <v>118</v>
      </c>
      <c r="M44" s="5">
        <v>1</v>
      </c>
      <c r="N44" s="5">
        <v>44</v>
      </c>
      <c r="O44" s="5">
        <v>352</v>
      </c>
    </row>
    <row r="45" spans="1:15" ht="15.75" customHeight="1" x14ac:dyDescent="0.25">
      <c r="A45" s="12">
        <v>46</v>
      </c>
      <c r="B45" s="6" t="s">
        <v>134</v>
      </c>
      <c r="C45" s="13">
        <v>19.649999999999999</v>
      </c>
      <c r="D45" s="14">
        <v>5.46</v>
      </c>
      <c r="E45" s="13">
        <v>10</v>
      </c>
      <c r="F45" s="15">
        <v>93</v>
      </c>
      <c r="G45" s="10">
        <f t="shared" si="0"/>
        <v>107.28899999999999</v>
      </c>
      <c r="H45" s="10">
        <f t="shared" si="1"/>
        <v>930</v>
      </c>
      <c r="I45" s="12">
        <v>46</v>
      </c>
      <c r="J45" s="10">
        <v>42</v>
      </c>
      <c r="L45" s="5">
        <v>119</v>
      </c>
      <c r="M45" s="5">
        <v>3</v>
      </c>
      <c r="N45" s="5">
        <v>249</v>
      </c>
      <c r="O45" s="5">
        <v>1922.67</v>
      </c>
    </row>
    <row r="46" spans="1:15" ht="15.75" customHeight="1" x14ac:dyDescent="0.25">
      <c r="A46" s="12">
        <v>46</v>
      </c>
      <c r="B46" s="6" t="s">
        <v>135</v>
      </c>
      <c r="C46" s="13">
        <v>11.06</v>
      </c>
      <c r="D46" s="14">
        <v>5.46</v>
      </c>
      <c r="E46" s="13">
        <v>7</v>
      </c>
      <c r="F46" s="15">
        <v>48</v>
      </c>
      <c r="G46" s="10">
        <f t="shared" si="0"/>
        <v>60.387599999999999</v>
      </c>
      <c r="H46" s="10">
        <f t="shared" si="1"/>
        <v>336</v>
      </c>
      <c r="I46" s="12">
        <v>46</v>
      </c>
      <c r="J46" s="10">
        <v>43</v>
      </c>
      <c r="L46" s="5">
        <v>120</v>
      </c>
      <c r="M46" s="5">
        <v>1</v>
      </c>
      <c r="N46" s="5">
        <v>62</v>
      </c>
      <c r="O46" s="5">
        <v>573.5</v>
      </c>
    </row>
    <row r="47" spans="1:15" ht="15.75" customHeight="1" x14ac:dyDescent="0.25">
      <c r="A47" s="12">
        <v>47</v>
      </c>
      <c r="B47" s="6" t="s">
        <v>135</v>
      </c>
      <c r="C47" s="13">
        <v>24.44</v>
      </c>
      <c r="D47" s="14">
        <v>11.46</v>
      </c>
      <c r="E47" s="13">
        <v>20</v>
      </c>
      <c r="F47" s="15">
        <v>140</v>
      </c>
      <c r="G47" s="10">
        <f t="shared" si="0"/>
        <v>280.08240000000006</v>
      </c>
      <c r="H47" s="10">
        <f t="shared" si="1"/>
        <v>2800</v>
      </c>
      <c r="I47" s="12">
        <v>47</v>
      </c>
      <c r="J47" s="10">
        <v>44</v>
      </c>
      <c r="L47" s="5">
        <v>121</v>
      </c>
      <c r="M47" s="5">
        <v>1</v>
      </c>
      <c r="N47" s="5">
        <v>57</v>
      </c>
      <c r="O47" s="5">
        <v>527.25</v>
      </c>
    </row>
    <row r="48" spans="1:15" ht="15.75" customHeight="1" x14ac:dyDescent="0.25">
      <c r="A48" s="12">
        <v>51</v>
      </c>
      <c r="B48" s="6" t="s">
        <v>134</v>
      </c>
      <c r="C48" s="13">
        <v>16.329999999999998</v>
      </c>
      <c r="D48" s="14">
        <v>8</v>
      </c>
      <c r="E48" s="13">
        <v>10</v>
      </c>
      <c r="F48" s="15">
        <v>115</v>
      </c>
      <c r="G48" s="10">
        <f t="shared" si="0"/>
        <v>130.63999999999999</v>
      </c>
      <c r="H48" s="10">
        <f t="shared" si="1"/>
        <v>1150</v>
      </c>
      <c r="I48" s="12">
        <v>51</v>
      </c>
      <c r="J48" s="10">
        <v>45</v>
      </c>
      <c r="L48" s="5">
        <v>122</v>
      </c>
      <c r="M48" s="5">
        <v>5</v>
      </c>
      <c r="N48" s="5">
        <v>1511</v>
      </c>
      <c r="O48" s="5">
        <v>13559.69</v>
      </c>
    </row>
    <row r="49" spans="1:15" ht="15.75" customHeight="1" x14ac:dyDescent="0.25">
      <c r="A49" s="12">
        <v>53</v>
      </c>
      <c r="B49" s="6" t="s">
        <v>134</v>
      </c>
      <c r="C49" s="13">
        <v>16.329999999999998</v>
      </c>
      <c r="D49" s="14">
        <v>8</v>
      </c>
      <c r="E49" s="13">
        <v>10</v>
      </c>
      <c r="F49" s="15">
        <v>115</v>
      </c>
      <c r="G49" s="10">
        <f t="shared" si="0"/>
        <v>130.63999999999999</v>
      </c>
      <c r="H49" s="10">
        <f t="shared" si="1"/>
        <v>1150</v>
      </c>
      <c r="I49" s="12">
        <v>53</v>
      </c>
      <c r="J49" s="10">
        <v>46</v>
      </c>
      <c r="L49" s="5">
        <v>123</v>
      </c>
      <c r="M49" s="5">
        <v>1</v>
      </c>
      <c r="N49" s="5">
        <v>35</v>
      </c>
      <c r="O49" s="5">
        <v>274.05</v>
      </c>
    </row>
    <row r="50" spans="1:15" ht="15.75" customHeight="1" x14ac:dyDescent="0.25">
      <c r="A50" s="12">
        <v>101</v>
      </c>
      <c r="B50" s="6" t="s">
        <v>159</v>
      </c>
      <c r="C50" s="13">
        <v>12.21</v>
      </c>
      <c r="D50" s="14">
        <v>11.82</v>
      </c>
      <c r="E50" s="13">
        <v>9.25</v>
      </c>
      <c r="F50" s="15">
        <v>116</v>
      </c>
      <c r="G50" s="10">
        <f t="shared" si="0"/>
        <v>144.32220000000001</v>
      </c>
      <c r="H50" s="10">
        <f t="shared" si="1"/>
        <v>1073</v>
      </c>
      <c r="I50" s="12">
        <v>101</v>
      </c>
      <c r="J50" s="10">
        <v>47</v>
      </c>
      <c r="L50" s="5">
        <v>128</v>
      </c>
      <c r="M50" s="5">
        <v>2</v>
      </c>
      <c r="N50" s="5">
        <v>137</v>
      </c>
      <c r="O50" s="5">
        <v>1085.04</v>
      </c>
    </row>
    <row r="51" spans="1:15" ht="13.7" customHeight="1" x14ac:dyDescent="0.25">
      <c r="A51" s="12">
        <v>101</v>
      </c>
      <c r="B51" s="6" t="s">
        <v>160</v>
      </c>
      <c r="C51" s="13">
        <v>15.83</v>
      </c>
      <c r="D51" s="14">
        <v>8.4600000000000009</v>
      </c>
      <c r="E51" s="13">
        <v>9.25</v>
      </c>
      <c r="F51" s="15">
        <v>130</v>
      </c>
      <c r="G51" s="10">
        <f t="shared" si="0"/>
        <v>133.92180000000002</v>
      </c>
      <c r="H51" s="10">
        <f t="shared" si="1"/>
        <v>1202.5</v>
      </c>
      <c r="I51" s="12">
        <v>101</v>
      </c>
      <c r="J51" s="10">
        <v>48</v>
      </c>
      <c r="L51" s="5">
        <v>129</v>
      </c>
      <c r="M51" s="5">
        <v>1</v>
      </c>
      <c r="N51" s="5">
        <v>9</v>
      </c>
      <c r="O51" s="5">
        <v>70.47</v>
      </c>
    </row>
    <row r="52" spans="1:15" ht="13.35" customHeight="1" x14ac:dyDescent="0.25">
      <c r="A52" s="12">
        <v>101</v>
      </c>
      <c r="B52" s="6" t="s">
        <v>161</v>
      </c>
      <c r="C52" s="13">
        <v>7.75</v>
      </c>
      <c r="D52" s="14">
        <v>5.25</v>
      </c>
      <c r="E52" s="13">
        <v>6.83</v>
      </c>
      <c r="F52" s="15">
        <v>33</v>
      </c>
      <c r="G52" s="10">
        <f t="shared" si="0"/>
        <v>40.6875</v>
      </c>
      <c r="H52" s="10">
        <f t="shared" si="1"/>
        <v>225.39000000000001</v>
      </c>
      <c r="I52" s="12">
        <v>101</v>
      </c>
      <c r="J52" s="10">
        <v>49</v>
      </c>
      <c r="L52" s="5">
        <v>130</v>
      </c>
      <c r="M52" s="5">
        <v>1</v>
      </c>
      <c r="N52" s="5">
        <v>35</v>
      </c>
      <c r="O52" s="5">
        <v>274.05</v>
      </c>
    </row>
    <row r="53" spans="1:15" ht="15.75" customHeight="1" x14ac:dyDescent="0.25">
      <c r="A53" s="12">
        <v>101</v>
      </c>
      <c r="B53" s="6" t="s">
        <v>138</v>
      </c>
      <c r="C53" s="13">
        <v>12.87</v>
      </c>
      <c r="D53" s="14">
        <v>5.97</v>
      </c>
      <c r="E53" s="13">
        <v>8</v>
      </c>
      <c r="F53" s="15">
        <v>59</v>
      </c>
      <c r="G53" s="10">
        <f t="shared" si="0"/>
        <v>76.833899999999986</v>
      </c>
      <c r="H53" s="10">
        <f t="shared" si="1"/>
        <v>472</v>
      </c>
      <c r="I53" s="12" t="s">
        <v>93</v>
      </c>
      <c r="J53" s="10">
        <v>50</v>
      </c>
      <c r="L53" s="5">
        <v>131</v>
      </c>
      <c r="M53" s="5">
        <v>1</v>
      </c>
      <c r="N53" s="5">
        <v>105</v>
      </c>
      <c r="O53" s="5">
        <v>822.15</v>
      </c>
    </row>
    <row r="54" spans="1:15" ht="15.75" customHeight="1" x14ac:dyDescent="0.25">
      <c r="A54" s="12">
        <v>101</v>
      </c>
      <c r="B54" s="6" t="s">
        <v>134</v>
      </c>
      <c r="C54" s="13">
        <v>16.329999999999998</v>
      </c>
      <c r="D54" s="14">
        <v>7.93</v>
      </c>
      <c r="E54" s="13">
        <v>8</v>
      </c>
      <c r="F54" s="15">
        <v>129</v>
      </c>
      <c r="G54" s="10">
        <f t="shared" si="0"/>
        <v>129.49689999999998</v>
      </c>
      <c r="H54" s="10">
        <f t="shared" si="1"/>
        <v>1032</v>
      </c>
      <c r="I54" s="12">
        <v>101</v>
      </c>
      <c r="J54" s="10">
        <v>51</v>
      </c>
      <c r="L54" s="5">
        <v>132</v>
      </c>
      <c r="M54" s="5">
        <v>1</v>
      </c>
      <c r="N54" s="5">
        <v>15</v>
      </c>
      <c r="O54" s="5">
        <v>117.45</v>
      </c>
    </row>
    <row r="55" spans="1:15" ht="15.75" customHeight="1" x14ac:dyDescent="0.25">
      <c r="A55" s="12">
        <v>101</v>
      </c>
      <c r="B55" s="6" t="s">
        <v>147</v>
      </c>
      <c r="C55" s="13">
        <v>4.0599999999999996</v>
      </c>
      <c r="D55" s="14">
        <v>3.48</v>
      </c>
      <c r="E55" s="13">
        <v>8</v>
      </c>
      <c r="F55" s="15">
        <v>14</v>
      </c>
      <c r="G55" s="10">
        <f t="shared" si="0"/>
        <v>14.128799999999998</v>
      </c>
      <c r="H55" s="10">
        <f t="shared" si="1"/>
        <v>112</v>
      </c>
      <c r="I55" s="12">
        <v>101</v>
      </c>
      <c r="J55" s="10">
        <v>52</v>
      </c>
      <c r="L55" s="5">
        <v>133</v>
      </c>
      <c r="M55" s="5">
        <v>2</v>
      </c>
      <c r="N55" s="5">
        <v>82</v>
      </c>
      <c r="O55" s="5">
        <v>642.05999999999995</v>
      </c>
    </row>
    <row r="56" spans="1:15" ht="15.75" customHeight="1" x14ac:dyDescent="0.25">
      <c r="A56" s="12">
        <v>102</v>
      </c>
      <c r="B56" s="6" t="s">
        <v>162</v>
      </c>
      <c r="C56" s="13">
        <v>18.3</v>
      </c>
      <c r="D56" s="14">
        <v>14</v>
      </c>
      <c r="E56" s="13">
        <v>9.25</v>
      </c>
      <c r="F56" s="15">
        <v>264</v>
      </c>
      <c r="G56" s="10">
        <f t="shared" si="0"/>
        <v>256.2</v>
      </c>
      <c r="H56" s="10">
        <f t="shared" si="1"/>
        <v>2442</v>
      </c>
      <c r="I56" s="12">
        <v>102</v>
      </c>
      <c r="J56" s="10">
        <v>53</v>
      </c>
      <c r="L56" s="5">
        <v>134</v>
      </c>
      <c r="M56" s="5">
        <v>1</v>
      </c>
      <c r="N56" s="5">
        <v>49</v>
      </c>
      <c r="O56" s="5">
        <v>383.67</v>
      </c>
    </row>
    <row r="57" spans="1:15" ht="15.75" customHeight="1" x14ac:dyDescent="0.25">
      <c r="A57" s="12">
        <v>102</v>
      </c>
      <c r="B57" s="6" t="s">
        <v>138</v>
      </c>
      <c r="C57" s="13">
        <v>97.85</v>
      </c>
      <c r="D57" s="14">
        <v>6.46</v>
      </c>
      <c r="E57" s="13">
        <v>9.25</v>
      </c>
      <c r="F57" s="15">
        <v>478</v>
      </c>
      <c r="G57" s="10">
        <f t="shared" si="0"/>
        <v>632.11099999999999</v>
      </c>
      <c r="H57" s="10">
        <f t="shared" si="1"/>
        <v>4421.5</v>
      </c>
      <c r="I57" s="12" t="s">
        <v>94</v>
      </c>
      <c r="J57" s="10">
        <v>54</v>
      </c>
      <c r="L57" s="5">
        <v>135</v>
      </c>
      <c r="M57" s="5">
        <v>1</v>
      </c>
      <c r="N57" s="5">
        <v>100</v>
      </c>
      <c r="O57" s="5">
        <v>783</v>
      </c>
    </row>
    <row r="58" spans="1:15" ht="15.75" customHeight="1" x14ac:dyDescent="0.25">
      <c r="A58" s="12">
        <v>103</v>
      </c>
      <c r="B58" s="6" t="s">
        <v>134</v>
      </c>
      <c r="C58" s="13">
        <v>16.329999999999998</v>
      </c>
      <c r="D58" s="14">
        <v>7.93</v>
      </c>
      <c r="E58" s="13">
        <v>8</v>
      </c>
      <c r="F58" s="15">
        <v>129</v>
      </c>
      <c r="G58" s="10">
        <f t="shared" si="0"/>
        <v>129.49689999999998</v>
      </c>
      <c r="H58" s="10">
        <f t="shared" si="1"/>
        <v>1032</v>
      </c>
      <c r="I58" s="12">
        <v>103</v>
      </c>
      <c r="J58" s="10">
        <v>55</v>
      </c>
      <c r="L58" s="5">
        <v>136</v>
      </c>
      <c r="M58" s="5">
        <v>2</v>
      </c>
      <c r="N58" s="5">
        <v>1600</v>
      </c>
      <c r="O58" s="5">
        <v>12528</v>
      </c>
    </row>
    <row r="59" spans="1:15" ht="12.95" customHeight="1" x14ac:dyDescent="0.25">
      <c r="A59" s="12">
        <v>105</v>
      </c>
      <c r="B59" s="6" t="s">
        <v>163</v>
      </c>
      <c r="C59" s="13">
        <v>3.94</v>
      </c>
      <c r="D59" s="14">
        <v>2</v>
      </c>
      <c r="E59" s="13">
        <v>7.83</v>
      </c>
      <c r="F59" s="15">
        <v>8</v>
      </c>
      <c r="G59" s="10">
        <f t="shared" si="0"/>
        <v>7.88</v>
      </c>
      <c r="H59" s="10">
        <f t="shared" si="1"/>
        <v>62.64</v>
      </c>
      <c r="I59" s="12">
        <v>105</v>
      </c>
      <c r="J59" s="10">
        <v>56</v>
      </c>
      <c r="L59" s="5">
        <v>146</v>
      </c>
      <c r="M59" s="5">
        <v>1</v>
      </c>
      <c r="N59" s="5">
        <v>83</v>
      </c>
      <c r="O59" s="5">
        <v>830</v>
      </c>
    </row>
    <row r="60" spans="1:15" ht="15.75" customHeight="1" x14ac:dyDescent="0.25">
      <c r="A60" s="12">
        <v>105</v>
      </c>
      <c r="B60" s="6" t="s">
        <v>135</v>
      </c>
      <c r="C60" s="13">
        <v>6.19</v>
      </c>
      <c r="D60" s="14">
        <v>4.9400000000000004</v>
      </c>
      <c r="E60" s="13">
        <v>9.25</v>
      </c>
      <c r="F60" s="15">
        <v>31</v>
      </c>
      <c r="G60" s="10">
        <f t="shared" si="0"/>
        <v>30.578600000000005</v>
      </c>
      <c r="H60" s="10">
        <f t="shared" si="1"/>
        <v>286.75</v>
      </c>
      <c r="I60" s="12">
        <v>105</v>
      </c>
      <c r="J60" s="10">
        <v>57</v>
      </c>
      <c r="L60" s="5">
        <v>151</v>
      </c>
      <c r="M60" s="5">
        <v>1</v>
      </c>
      <c r="N60" s="5">
        <v>131</v>
      </c>
      <c r="O60" s="5">
        <v>1048</v>
      </c>
    </row>
    <row r="61" spans="1:15" ht="12.95" customHeight="1" x14ac:dyDescent="0.25">
      <c r="A61" s="12">
        <v>105</v>
      </c>
      <c r="B61" s="6" t="s">
        <v>164</v>
      </c>
      <c r="C61" s="13">
        <v>21.27</v>
      </c>
      <c r="D61" s="14">
        <v>11.94</v>
      </c>
      <c r="E61" s="13">
        <v>9.25</v>
      </c>
      <c r="F61" s="15">
        <v>164</v>
      </c>
      <c r="G61" s="10">
        <f t="shared" si="0"/>
        <v>253.96379999999999</v>
      </c>
      <c r="H61" s="10">
        <f t="shared" si="1"/>
        <v>1517</v>
      </c>
      <c r="I61" s="12">
        <v>105</v>
      </c>
      <c r="J61" s="10">
        <v>58</v>
      </c>
      <c r="L61" s="5">
        <v>153</v>
      </c>
      <c r="M61" s="5">
        <v>1</v>
      </c>
      <c r="N61" s="5">
        <v>131</v>
      </c>
      <c r="O61" s="5">
        <v>1048</v>
      </c>
    </row>
    <row r="62" spans="1:15" ht="15.75" customHeight="1" x14ac:dyDescent="0.25">
      <c r="A62" s="12">
        <v>105</v>
      </c>
      <c r="B62" s="6" t="s">
        <v>165</v>
      </c>
      <c r="C62" s="13">
        <v>8.02</v>
      </c>
      <c r="D62" s="14">
        <v>3.92</v>
      </c>
      <c r="E62" s="13">
        <v>6.83</v>
      </c>
      <c r="F62" s="15">
        <v>27</v>
      </c>
      <c r="G62" s="10">
        <f t="shared" si="0"/>
        <v>31.438399999999998</v>
      </c>
      <c r="H62" s="10">
        <f t="shared" si="1"/>
        <v>184.41</v>
      </c>
      <c r="I62" s="12">
        <v>105</v>
      </c>
      <c r="J62" s="10">
        <v>59</v>
      </c>
      <c r="L62" s="5">
        <v>201</v>
      </c>
      <c r="M62" s="5">
        <v>2</v>
      </c>
      <c r="N62" s="5">
        <v>142</v>
      </c>
      <c r="O62" s="5">
        <v>1133.79</v>
      </c>
    </row>
    <row r="63" spans="1:15" ht="15.75" customHeight="1" x14ac:dyDescent="0.25">
      <c r="A63" s="12">
        <v>106</v>
      </c>
      <c r="B63" s="6" t="s">
        <v>166</v>
      </c>
      <c r="C63" s="13">
        <v>22.36</v>
      </c>
      <c r="D63" s="14">
        <v>11.95</v>
      </c>
      <c r="E63" s="13">
        <v>9.25</v>
      </c>
      <c r="F63" s="15">
        <v>170</v>
      </c>
      <c r="G63" s="10">
        <f t="shared" si="0"/>
        <v>267.202</v>
      </c>
      <c r="H63" s="10">
        <f t="shared" si="1"/>
        <v>1572.5</v>
      </c>
      <c r="I63" s="12">
        <v>106</v>
      </c>
      <c r="J63" s="10">
        <v>60</v>
      </c>
      <c r="L63" s="5">
        <v>202</v>
      </c>
      <c r="M63" s="5">
        <v>3</v>
      </c>
      <c r="N63" s="5">
        <v>176</v>
      </c>
      <c r="O63" s="5">
        <v>1351.0800000000002</v>
      </c>
    </row>
    <row r="64" spans="1:15" ht="15.75" customHeight="1" x14ac:dyDescent="0.25">
      <c r="A64" s="12">
        <v>106</v>
      </c>
      <c r="B64" s="6" t="s">
        <v>167</v>
      </c>
      <c r="C64" s="13">
        <v>7.78</v>
      </c>
      <c r="D64" s="14">
        <v>4.5999999999999996</v>
      </c>
      <c r="E64" s="13">
        <v>9.25</v>
      </c>
      <c r="F64" s="15">
        <v>26</v>
      </c>
      <c r="G64" s="10">
        <f t="shared" si="0"/>
        <v>35.787999999999997</v>
      </c>
      <c r="H64" s="10">
        <f t="shared" si="1"/>
        <v>240.5</v>
      </c>
      <c r="I64" s="12">
        <v>106</v>
      </c>
      <c r="J64" s="10">
        <v>61</v>
      </c>
      <c r="L64" s="5">
        <v>203</v>
      </c>
      <c r="M64" s="5">
        <v>3</v>
      </c>
      <c r="N64" s="5">
        <v>206</v>
      </c>
      <c r="O64" s="5">
        <v>1635.08</v>
      </c>
    </row>
    <row r="65" spans="1:15" ht="15.75" customHeight="1" x14ac:dyDescent="0.25">
      <c r="A65" s="12">
        <v>106</v>
      </c>
      <c r="B65" s="6" t="s">
        <v>161</v>
      </c>
      <c r="C65" s="13">
        <v>8.58</v>
      </c>
      <c r="D65" s="14">
        <v>3.98</v>
      </c>
      <c r="E65" s="13">
        <v>9.25</v>
      </c>
      <c r="F65" s="15">
        <v>26</v>
      </c>
      <c r="G65" s="10">
        <f t="shared" si="0"/>
        <v>34.148400000000002</v>
      </c>
      <c r="H65" s="10">
        <f t="shared" si="1"/>
        <v>240.5</v>
      </c>
      <c r="I65" s="12">
        <v>106</v>
      </c>
      <c r="J65" s="10">
        <v>62</v>
      </c>
      <c r="L65" s="5">
        <v>204</v>
      </c>
      <c r="M65" s="5">
        <v>3</v>
      </c>
      <c r="N65" s="5">
        <v>175</v>
      </c>
      <c r="O65" s="5">
        <v>1343.2500000000002</v>
      </c>
    </row>
    <row r="66" spans="1:15" ht="15.75" customHeight="1" x14ac:dyDescent="0.25">
      <c r="A66" s="12">
        <v>107</v>
      </c>
      <c r="B66" s="6" t="s">
        <v>163</v>
      </c>
      <c r="C66" s="13">
        <v>8.0399999999999991</v>
      </c>
      <c r="D66" s="14">
        <v>3.99</v>
      </c>
      <c r="E66" s="13">
        <v>7.83</v>
      </c>
      <c r="F66" s="15">
        <v>31</v>
      </c>
      <c r="G66" s="10">
        <f t="shared" si="0"/>
        <v>32.079599999999999</v>
      </c>
      <c r="H66" s="10">
        <f t="shared" si="1"/>
        <v>242.73</v>
      </c>
      <c r="I66" s="12">
        <v>107</v>
      </c>
      <c r="J66" s="10">
        <v>63</v>
      </c>
      <c r="L66" s="5">
        <v>205</v>
      </c>
      <c r="M66" s="5">
        <v>3</v>
      </c>
      <c r="N66" s="5">
        <v>249</v>
      </c>
      <c r="O66" s="5">
        <v>1922.67</v>
      </c>
    </row>
    <row r="67" spans="1:15" ht="15.75" customHeight="1" x14ac:dyDescent="0.25">
      <c r="A67" s="12">
        <v>107</v>
      </c>
      <c r="B67" s="6" t="s">
        <v>164</v>
      </c>
      <c r="C67" s="13">
        <v>21.27</v>
      </c>
      <c r="D67" s="14">
        <v>11.94</v>
      </c>
      <c r="E67" s="13">
        <v>7.83</v>
      </c>
      <c r="F67" s="15">
        <v>191</v>
      </c>
      <c r="G67" s="10">
        <f t="shared" si="0"/>
        <v>253.96379999999999</v>
      </c>
      <c r="H67" s="10">
        <f t="shared" si="1"/>
        <v>1495.53</v>
      </c>
      <c r="I67" s="12">
        <v>107</v>
      </c>
      <c r="J67" s="10">
        <v>64</v>
      </c>
      <c r="L67" s="5">
        <v>206</v>
      </c>
      <c r="M67" s="5">
        <v>3</v>
      </c>
      <c r="N67" s="5">
        <v>249</v>
      </c>
      <c r="O67" s="5">
        <v>1922.67</v>
      </c>
    </row>
    <row r="68" spans="1:15" ht="15.75" customHeight="1" x14ac:dyDescent="0.25">
      <c r="A68" s="12">
        <v>107</v>
      </c>
      <c r="B68" s="6" t="s">
        <v>165</v>
      </c>
      <c r="C68" s="13">
        <v>8.02</v>
      </c>
      <c r="D68" s="14">
        <v>3.92</v>
      </c>
      <c r="E68" s="13">
        <v>6.83</v>
      </c>
      <c r="F68" s="15">
        <v>27</v>
      </c>
      <c r="G68" s="10">
        <f t="shared" ref="G68:G131" si="2">C68*D68</f>
        <v>31.438399999999998</v>
      </c>
      <c r="H68" s="10">
        <f t="shared" ref="H68:H131" si="3">F68*E68</f>
        <v>184.41</v>
      </c>
      <c r="I68" s="12">
        <v>107</v>
      </c>
      <c r="J68" s="10">
        <v>65</v>
      </c>
      <c r="L68" s="5">
        <v>207</v>
      </c>
      <c r="M68" s="5">
        <v>3</v>
      </c>
      <c r="N68" s="5">
        <v>249</v>
      </c>
      <c r="O68" s="5">
        <v>1922.67</v>
      </c>
    </row>
    <row r="69" spans="1:15" ht="15.75" customHeight="1" x14ac:dyDescent="0.25">
      <c r="A69" s="12">
        <v>108</v>
      </c>
      <c r="B69" s="6" t="s">
        <v>166</v>
      </c>
      <c r="C69" s="13">
        <v>22.35</v>
      </c>
      <c r="D69" s="14">
        <v>11.94</v>
      </c>
      <c r="E69" s="13">
        <v>9.25</v>
      </c>
      <c r="F69" s="15">
        <v>197</v>
      </c>
      <c r="G69" s="10">
        <f t="shared" si="2"/>
        <v>266.85899999999998</v>
      </c>
      <c r="H69" s="10">
        <f t="shared" si="3"/>
        <v>1822.25</v>
      </c>
      <c r="I69" s="12">
        <v>108</v>
      </c>
      <c r="J69" s="10">
        <v>66</v>
      </c>
      <c r="L69" s="5">
        <v>208</v>
      </c>
      <c r="M69" s="5">
        <v>3</v>
      </c>
      <c r="N69" s="5">
        <v>249</v>
      </c>
      <c r="O69" s="5">
        <v>1922.67</v>
      </c>
    </row>
    <row r="70" spans="1:15" ht="12.95" customHeight="1" x14ac:dyDescent="0.25">
      <c r="A70" s="12">
        <v>108</v>
      </c>
      <c r="B70" s="6" t="s">
        <v>167</v>
      </c>
      <c r="C70" s="13">
        <v>7.85</v>
      </c>
      <c r="D70" s="14">
        <v>2.17</v>
      </c>
      <c r="E70" s="13">
        <v>9.25</v>
      </c>
      <c r="F70" s="15">
        <v>16</v>
      </c>
      <c r="G70" s="10">
        <f t="shared" si="2"/>
        <v>17.034499999999998</v>
      </c>
      <c r="H70" s="10">
        <f t="shared" si="3"/>
        <v>148</v>
      </c>
      <c r="I70" s="12">
        <v>108</v>
      </c>
      <c r="J70" s="10">
        <v>67</v>
      </c>
      <c r="L70" s="5">
        <v>209</v>
      </c>
      <c r="M70" s="5">
        <v>3</v>
      </c>
      <c r="N70" s="5">
        <v>249</v>
      </c>
      <c r="O70" s="5">
        <v>1922.67</v>
      </c>
    </row>
    <row r="71" spans="1:15" ht="15.75" customHeight="1" x14ac:dyDescent="0.25">
      <c r="A71" s="12">
        <v>108</v>
      </c>
      <c r="B71" s="6" t="s">
        <v>168</v>
      </c>
      <c r="C71" s="13">
        <v>7.85</v>
      </c>
      <c r="D71" s="14">
        <v>5.37</v>
      </c>
      <c r="E71" s="13">
        <v>9.25</v>
      </c>
      <c r="F71" s="15">
        <v>42</v>
      </c>
      <c r="G71" s="10">
        <f t="shared" si="2"/>
        <v>42.154499999999999</v>
      </c>
      <c r="H71" s="10">
        <f t="shared" si="3"/>
        <v>388.5</v>
      </c>
      <c r="I71" s="12">
        <v>108</v>
      </c>
      <c r="J71" s="10">
        <v>68</v>
      </c>
      <c r="L71" s="5">
        <v>210</v>
      </c>
      <c r="M71" s="5">
        <v>3</v>
      </c>
      <c r="N71" s="5">
        <v>249</v>
      </c>
      <c r="O71" s="5">
        <v>1922.67</v>
      </c>
    </row>
    <row r="72" spans="1:15" ht="15.75" customHeight="1" x14ac:dyDescent="0.25">
      <c r="A72" s="12">
        <v>108</v>
      </c>
      <c r="B72" s="6" t="s">
        <v>138</v>
      </c>
      <c r="C72" s="13">
        <v>12.02</v>
      </c>
      <c r="D72" s="14">
        <v>10.49</v>
      </c>
      <c r="E72" s="13">
        <v>6.75</v>
      </c>
      <c r="F72" s="15">
        <v>73</v>
      </c>
      <c r="G72" s="10">
        <f t="shared" si="2"/>
        <v>126.0898</v>
      </c>
      <c r="H72" s="10">
        <f t="shared" si="3"/>
        <v>492.75</v>
      </c>
      <c r="I72" s="12" t="s">
        <v>95</v>
      </c>
      <c r="J72" s="10">
        <v>69</v>
      </c>
      <c r="L72" s="5">
        <v>211</v>
      </c>
      <c r="M72" s="5">
        <v>3</v>
      </c>
      <c r="N72" s="5">
        <v>249</v>
      </c>
      <c r="O72" s="5">
        <v>1922.67</v>
      </c>
    </row>
    <row r="73" spans="1:15" ht="15.75" customHeight="1" x14ac:dyDescent="0.25">
      <c r="A73" s="12">
        <v>109</v>
      </c>
      <c r="B73" s="6" t="s">
        <v>163</v>
      </c>
      <c r="C73" s="13">
        <v>8.0399999999999991</v>
      </c>
      <c r="D73" s="14">
        <v>3.99</v>
      </c>
      <c r="E73" s="13">
        <v>7.83</v>
      </c>
      <c r="F73" s="15">
        <v>31</v>
      </c>
      <c r="G73" s="10">
        <f t="shared" si="2"/>
        <v>32.079599999999999</v>
      </c>
      <c r="H73" s="10">
        <f t="shared" si="3"/>
        <v>242.73</v>
      </c>
      <c r="I73" s="12">
        <v>109</v>
      </c>
      <c r="J73" s="10">
        <v>70</v>
      </c>
      <c r="L73" s="5">
        <v>212</v>
      </c>
      <c r="M73" s="5">
        <v>3</v>
      </c>
      <c r="N73" s="5">
        <v>249</v>
      </c>
      <c r="O73" s="5">
        <v>1922.67</v>
      </c>
    </row>
    <row r="74" spans="1:15" ht="15.75" customHeight="1" x14ac:dyDescent="0.25">
      <c r="A74" s="12">
        <v>109</v>
      </c>
      <c r="B74" s="6" t="s">
        <v>164</v>
      </c>
      <c r="C74" s="13">
        <v>21.27</v>
      </c>
      <c r="D74" s="14">
        <v>11.94</v>
      </c>
      <c r="E74" s="13">
        <v>7.83</v>
      </c>
      <c r="F74" s="15">
        <v>191</v>
      </c>
      <c r="G74" s="10">
        <f t="shared" si="2"/>
        <v>253.96379999999999</v>
      </c>
      <c r="H74" s="10">
        <f t="shared" si="3"/>
        <v>1495.53</v>
      </c>
      <c r="I74" s="12">
        <v>109</v>
      </c>
      <c r="J74" s="10">
        <v>71</v>
      </c>
      <c r="L74" s="5">
        <v>213</v>
      </c>
      <c r="M74" s="5">
        <v>3</v>
      </c>
      <c r="N74" s="5">
        <v>249</v>
      </c>
      <c r="O74" s="5">
        <v>1922.67</v>
      </c>
    </row>
    <row r="75" spans="1:15" ht="15.75" customHeight="1" x14ac:dyDescent="0.25">
      <c r="A75" s="12">
        <v>109</v>
      </c>
      <c r="B75" s="6" t="s">
        <v>165</v>
      </c>
      <c r="C75" s="13">
        <v>8.02</v>
      </c>
      <c r="D75" s="14">
        <v>3.92</v>
      </c>
      <c r="E75" s="13">
        <v>6.83</v>
      </c>
      <c r="F75" s="15">
        <v>27</v>
      </c>
      <c r="G75" s="10">
        <f t="shared" si="2"/>
        <v>31.438399999999998</v>
      </c>
      <c r="H75" s="10">
        <f t="shared" si="3"/>
        <v>184.41</v>
      </c>
      <c r="I75" s="12">
        <v>109</v>
      </c>
      <c r="J75" s="10">
        <v>72</v>
      </c>
      <c r="L75" s="5">
        <v>214</v>
      </c>
      <c r="M75" s="5">
        <v>3</v>
      </c>
      <c r="N75" s="5">
        <v>249</v>
      </c>
      <c r="O75" s="5">
        <v>1922.67</v>
      </c>
    </row>
    <row r="76" spans="1:15" ht="15.75" customHeight="1" x14ac:dyDescent="0.25">
      <c r="A76" s="12">
        <v>110</v>
      </c>
      <c r="B76" s="6" t="s">
        <v>163</v>
      </c>
      <c r="C76" s="13">
        <v>8.0399999999999991</v>
      </c>
      <c r="D76" s="14">
        <v>3.99</v>
      </c>
      <c r="E76" s="13">
        <v>7.83</v>
      </c>
      <c r="F76" s="15">
        <v>31</v>
      </c>
      <c r="G76" s="10">
        <f t="shared" si="2"/>
        <v>32.079599999999999</v>
      </c>
      <c r="H76" s="10">
        <f t="shared" si="3"/>
        <v>242.73</v>
      </c>
      <c r="I76" s="12">
        <v>110</v>
      </c>
      <c r="J76" s="10">
        <v>73</v>
      </c>
      <c r="L76" s="5">
        <v>215</v>
      </c>
      <c r="M76" s="5">
        <v>3</v>
      </c>
      <c r="N76" s="5">
        <v>249</v>
      </c>
      <c r="O76" s="5">
        <v>1922.67</v>
      </c>
    </row>
    <row r="77" spans="1:15" ht="15.75" customHeight="1" x14ac:dyDescent="0.25">
      <c r="A77" s="12">
        <v>110</v>
      </c>
      <c r="B77" s="6" t="s">
        <v>164</v>
      </c>
      <c r="C77" s="13">
        <v>21.27</v>
      </c>
      <c r="D77" s="14">
        <v>11.94</v>
      </c>
      <c r="E77" s="13">
        <v>7.83</v>
      </c>
      <c r="F77" s="15">
        <v>191</v>
      </c>
      <c r="G77" s="10">
        <f t="shared" si="2"/>
        <v>253.96379999999999</v>
      </c>
      <c r="H77" s="10">
        <f t="shared" si="3"/>
        <v>1495.53</v>
      </c>
      <c r="I77" s="12">
        <v>110</v>
      </c>
      <c r="J77" s="10">
        <v>74</v>
      </c>
      <c r="L77" s="5">
        <v>216</v>
      </c>
      <c r="M77" s="5">
        <v>3</v>
      </c>
      <c r="N77" s="5">
        <v>299</v>
      </c>
      <c r="O77" s="5">
        <v>2314.1699999999996</v>
      </c>
    </row>
    <row r="78" spans="1:15" ht="15.75" customHeight="1" x14ac:dyDescent="0.25">
      <c r="A78" s="12">
        <v>110</v>
      </c>
      <c r="B78" s="6" t="s">
        <v>165</v>
      </c>
      <c r="C78" s="13">
        <v>8.02</v>
      </c>
      <c r="D78" s="14">
        <v>3.92</v>
      </c>
      <c r="E78" s="13">
        <v>6.83</v>
      </c>
      <c r="F78" s="15">
        <v>27</v>
      </c>
      <c r="G78" s="10">
        <f t="shared" si="2"/>
        <v>31.438399999999998</v>
      </c>
      <c r="H78" s="10">
        <f t="shared" si="3"/>
        <v>184.41</v>
      </c>
      <c r="I78" s="12">
        <v>110</v>
      </c>
      <c r="J78" s="10">
        <v>75</v>
      </c>
      <c r="L78" s="5">
        <v>217</v>
      </c>
      <c r="M78" s="5">
        <v>3</v>
      </c>
      <c r="N78" s="5">
        <v>249</v>
      </c>
      <c r="O78" s="5">
        <v>1922.67</v>
      </c>
    </row>
    <row r="79" spans="1:15" ht="15.75" customHeight="1" x14ac:dyDescent="0.25">
      <c r="A79" s="17">
        <v>111</v>
      </c>
      <c r="B79" s="6" t="s">
        <v>163</v>
      </c>
      <c r="C79" s="18">
        <v>8.0399999999999991</v>
      </c>
      <c r="D79" s="13">
        <v>3.99</v>
      </c>
      <c r="E79" s="13">
        <v>7.83</v>
      </c>
      <c r="F79" s="15">
        <v>31</v>
      </c>
      <c r="G79" s="10">
        <f t="shared" si="2"/>
        <v>32.079599999999999</v>
      </c>
      <c r="H79" s="10">
        <f t="shared" si="3"/>
        <v>242.73</v>
      </c>
      <c r="I79" s="17">
        <v>111</v>
      </c>
      <c r="J79" s="10">
        <v>76</v>
      </c>
      <c r="L79" s="5">
        <v>218</v>
      </c>
      <c r="M79" s="5">
        <v>1</v>
      </c>
      <c r="N79" s="5">
        <v>44</v>
      </c>
      <c r="O79" s="5">
        <v>352</v>
      </c>
    </row>
    <row r="80" spans="1:15" ht="15.75" customHeight="1" x14ac:dyDescent="0.25">
      <c r="A80" s="17">
        <v>111</v>
      </c>
      <c r="B80" s="6" t="s">
        <v>164</v>
      </c>
      <c r="C80" s="18">
        <v>21.27</v>
      </c>
      <c r="D80" s="13">
        <v>11.94</v>
      </c>
      <c r="E80" s="13">
        <v>7.83</v>
      </c>
      <c r="F80" s="15">
        <v>191</v>
      </c>
      <c r="G80" s="10">
        <f t="shared" si="2"/>
        <v>253.96379999999999</v>
      </c>
      <c r="H80" s="10">
        <f t="shared" si="3"/>
        <v>1495.53</v>
      </c>
      <c r="I80" s="17">
        <v>111</v>
      </c>
      <c r="J80" s="10">
        <v>77</v>
      </c>
      <c r="L80" s="5">
        <v>219</v>
      </c>
      <c r="M80" s="5">
        <v>3</v>
      </c>
      <c r="N80" s="5">
        <v>346</v>
      </c>
      <c r="O80" s="5">
        <v>2685.1800000000003</v>
      </c>
    </row>
    <row r="81" spans="1:15" ht="15.75" customHeight="1" x14ac:dyDescent="0.25">
      <c r="A81" s="12">
        <v>111</v>
      </c>
      <c r="B81" s="6" t="s">
        <v>165</v>
      </c>
      <c r="C81" s="13">
        <v>8.02</v>
      </c>
      <c r="D81" s="14">
        <v>3.92</v>
      </c>
      <c r="E81" s="13">
        <v>6.83</v>
      </c>
      <c r="F81" s="15">
        <v>27</v>
      </c>
      <c r="G81" s="10">
        <f t="shared" si="2"/>
        <v>31.438399999999998</v>
      </c>
      <c r="H81" s="10">
        <f t="shared" si="3"/>
        <v>184.41</v>
      </c>
      <c r="I81" s="12">
        <v>111</v>
      </c>
      <c r="J81" s="10">
        <v>78</v>
      </c>
      <c r="L81" s="5">
        <v>220</v>
      </c>
      <c r="M81" s="5">
        <v>1</v>
      </c>
      <c r="N81" s="5">
        <v>95</v>
      </c>
      <c r="O81" s="5">
        <v>760</v>
      </c>
    </row>
    <row r="82" spans="1:15" ht="15.75" customHeight="1" x14ac:dyDescent="0.25">
      <c r="A82" s="17">
        <v>112</v>
      </c>
      <c r="B82" s="6" t="s">
        <v>163</v>
      </c>
      <c r="C82" s="18">
        <v>8.0399999999999991</v>
      </c>
      <c r="D82" s="13">
        <v>3.99</v>
      </c>
      <c r="E82" s="13">
        <v>7.83</v>
      </c>
      <c r="F82" s="15">
        <v>31</v>
      </c>
      <c r="G82" s="10">
        <f t="shared" si="2"/>
        <v>32.079599999999999</v>
      </c>
      <c r="H82" s="10">
        <f t="shared" si="3"/>
        <v>242.73</v>
      </c>
      <c r="I82" s="17">
        <v>112</v>
      </c>
      <c r="J82" s="10">
        <v>79</v>
      </c>
      <c r="L82" s="5">
        <v>221</v>
      </c>
      <c r="M82" s="5">
        <v>3</v>
      </c>
      <c r="N82" s="5">
        <v>301</v>
      </c>
      <c r="O82" s="5">
        <v>2329.83</v>
      </c>
    </row>
    <row r="83" spans="1:15" ht="15.75" customHeight="1" x14ac:dyDescent="0.25">
      <c r="A83" s="17">
        <v>112</v>
      </c>
      <c r="B83" s="6" t="s">
        <v>164</v>
      </c>
      <c r="C83" s="18">
        <v>21.27</v>
      </c>
      <c r="D83" s="13">
        <v>11.94</v>
      </c>
      <c r="E83" s="13">
        <v>7.83</v>
      </c>
      <c r="F83" s="15">
        <v>191</v>
      </c>
      <c r="G83" s="10">
        <f t="shared" si="2"/>
        <v>253.96379999999999</v>
      </c>
      <c r="H83" s="10">
        <f t="shared" si="3"/>
        <v>1495.53</v>
      </c>
      <c r="I83" s="17">
        <v>112</v>
      </c>
      <c r="J83" s="10">
        <v>80</v>
      </c>
      <c r="L83" s="5">
        <v>222</v>
      </c>
      <c r="M83" s="5">
        <v>7</v>
      </c>
      <c r="N83" s="5">
        <v>1331</v>
      </c>
      <c r="O83" s="5">
        <v>11770.51</v>
      </c>
    </row>
    <row r="84" spans="1:15" ht="15.75" customHeight="1" x14ac:dyDescent="0.25">
      <c r="A84" s="17">
        <v>112</v>
      </c>
      <c r="B84" s="6" t="s">
        <v>165</v>
      </c>
      <c r="C84" s="18">
        <v>8.02</v>
      </c>
      <c r="D84" s="13">
        <v>3.92</v>
      </c>
      <c r="E84" s="13">
        <v>6.83</v>
      </c>
      <c r="F84" s="15">
        <v>27</v>
      </c>
      <c r="G84" s="10">
        <f t="shared" si="2"/>
        <v>31.438399999999998</v>
      </c>
      <c r="H84" s="10">
        <f t="shared" si="3"/>
        <v>184.41</v>
      </c>
      <c r="I84" s="17">
        <v>112</v>
      </c>
      <c r="J84" s="10">
        <v>81</v>
      </c>
      <c r="L84" s="5">
        <v>223</v>
      </c>
      <c r="M84" s="5">
        <v>4</v>
      </c>
      <c r="N84" s="5">
        <v>342</v>
      </c>
      <c r="O84" s="5">
        <v>2650.8599999999997</v>
      </c>
    </row>
    <row r="85" spans="1:15" ht="15.75" customHeight="1" x14ac:dyDescent="0.25">
      <c r="A85" s="17">
        <v>113</v>
      </c>
      <c r="B85" s="6" t="s">
        <v>163</v>
      </c>
      <c r="C85" s="18">
        <v>8.0399999999999991</v>
      </c>
      <c r="D85" s="13">
        <v>3.99</v>
      </c>
      <c r="E85" s="13">
        <v>7.83</v>
      </c>
      <c r="F85" s="15">
        <v>31</v>
      </c>
      <c r="G85" s="10">
        <f t="shared" si="2"/>
        <v>32.079599999999999</v>
      </c>
      <c r="H85" s="10">
        <f t="shared" si="3"/>
        <v>242.73</v>
      </c>
      <c r="I85" s="17">
        <v>113</v>
      </c>
      <c r="J85" s="10">
        <v>82</v>
      </c>
      <c r="L85" s="5">
        <v>225</v>
      </c>
      <c r="M85" s="5">
        <v>3</v>
      </c>
      <c r="N85" s="5">
        <v>158</v>
      </c>
      <c r="O85" s="5">
        <v>1210.1400000000001</v>
      </c>
    </row>
    <row r="86" spans="1:15" ht="15.75" customHeight="1" x14ac:dyDescent="0.25">
      <c r="A86" s="17">
        <v>113</v>
      </c>
      <c r="B86" s="6" t="s">
        <v>164</v>
      </c>
      <c r="C86" s="18">
        <v>21.27</v>
      </c>
      <c r="D86" s="13">
        <v>11.94</v>
      </c>
      <c r="E86" s="13">
        <v>7.83</v>
      </c>
      <c r="F86" s="15">
        <v>191</v>
      </c>
      <c r="G86" s="10">
        <f t="shared" si="2"/>
        <v>253.96379999999999</v>
      </c>
      <c r="H86" s="10">
        <f t="shared" si="3"/>
        <v>1495.53</v>
      </c>
      <c r="I86" s="17">
        <v>113</v>
      </c>
      <c r="J86" s="10">
        <v>83</v>
      </c>
      <c r="L86" s="5">
        <v>227</v>
      </c>
      <c r="M86" s="5">
        <v>4</v>
      </c>
      <c r="N86" s="5">
        <v>499</v>
      </c>
      <c r="O86" s="5">
        <v>3885.17</v>
      </c>
    </row>
    <row r="87" spans="1:15" ht="15.75" customHeight="1" x14ac:dyDescent="0.25">
      <c r="A87" s="17">
        <v>113</v>
      </c>
      <c r="B87" s="6" t="s">
        <v>165</v>
      </c>
      <c r="C87" s="18">
        <v>8.02</v>
      </c>
      <c r="D87" s="13">
        <v>3.92</v>
      </c>
      <c r="E87" s="13">
        <v>6.83</v>
      </c>
      <c r="F87" s="15">
        <v>27</v>
      </c>
      <c r="G87" s="10">
        <f t="shared" si="2"/>
        <v>31.438399999999998</v>
      </c>
      <c r="H87" s="10">
        <f t="shared" si="3"/>
        <v>184.41</v>
      </c>
      <c r="I87" s="17">
        <v>113</v>
      </c>
      <c r="J87" s="10">
        <v>84</v>
      </c>
      <c r="L87" s="5">
        <v>228</v>
      </c>
      <c r="M87" s="5">
        <v>3</v>
      </c>
      <c r="N87" s="5">
        <v>209</v>
      </c>
      <c r="O87" s="5">
        <v>1648.8</v>
      </c>
    </row>
    <row r="88" spans="1:15" ht="15.75" customHeight="1" x14ac:dyDescent="0.25">
      <c r="A88" s="17">
        <v>114</v>
      </c>
      <c r="B88" s="6" t="s">
        <v>163</v>
      </c>
      <c r="C88" s="18">
        <v>8.0399999999999991</v>
      </c>
      <c r="D88" s="13">
        <v>3.99</v>
      </c>
      <c r="E88" s="13">
        <v>7.83</v>
      </c>
      <c r="F88" s="15">
        <v>31</v>
      </c>
      <c r="G88" s="10">
        <f t="shared" si="2"/>
        <v>32.079599999999999</v>
      </c>
      <c r="H88" s="10">
        <f t="shared" si="3"/>
        <v>242.73</v>
      </c>
      <c r="I88" s="17">
        <v>114</v>
      </c>
      <c r="J88" s="10">
        <v>85</v>
      </c>
      <c r="L88" s="5">
        <v>229</v>
      </c>
      <c r="M88" s="5">
        <v>3</v>
      </c>
      <c r="N88" s="5">
        <v>299</v>
      </c>
      <c r="O88" s="5">
        <v>2319.17</v>
      </c>
    </row>
    <row r="89" spans="1:15" ht="15.75" customHeight="1" x14ac:dyDescent="0.25">
      <c r="A89" s="17">
        <v>114</v>
      </c>
      <c r="B89" s="6" t="s">
        <v>164</v>
      </c>
      <c r="C89" s="18">
        <v>21.27</v>
      </c>
      <c r="D89" s="13">
        <v>11.94</v>
      </c>
      <c r="E89" s="13">
        <v>7.83</v>
      </c>
      <c r="F89" s="15">
        <v>191</v>
      </c>
      <c r="G89" s="10">
        <f t="shared" si="2"/>
        <v>253.96379999999999</v>
      </c>
      <c r="H89" s="10">
        <f t="shared" si="3"/>
        <v>1495.53</v>
      </c>
      <c r="I89" s="17">
        <v>114</v>
      </c>
      <c r="J89" s="10">
        <v>86</v>
      </c>
      <c r="L89" s="5">
        <v>230</v>
      </c>
      <c r="M89" s="5">
        <v>3</v>
      </c>
      <c r="N89" s="5">
        <v>179</v>
      </c>
      <c r="O89" s="5">
        <v>1366.5700000000002</v>
      </c>
    </row>
    <row r="90" spans="1:15" ht="15.75" customHeight="1" x14ac:dyDescent="0.25">
      <c r="A90" s="17">
        <v>114</v>
      </c>
      <c r="B90" s="6" t="s">
        <v>165</v>
      </c>
      <c r="C90" s="18">
        <v>8.02</v>
      </c>
      <c r="D90" s="13">
        <v>3.92</v>
      </c>
      <c r="E90" s="13">
        <v>6.83</v>
      </c>
      <c r="F90" s="15">
        <v>27</v>
      </c>
      <c r="G90" s="10">
        <f t="shared" si="2"/>
        <v>31.438399999999998</v>
      </c>
      <c r="H90" s="10">
        <f t="shared" si="3"/>
        <v>184.41</v>
      </c>
      <c r="I90" s="17">
        <v>114</v>
      </c>
      <c r="J90" s="10">
        <v>87</v>
      </c>
      <c r="L90" s="5">
        <v>231</v>
      </c>
      <c r="M90" s="5">
        <v>3</v>
      </c>
      <c r="N90" s="5">
        <v>253</v>
      </c>
      <c r="O90" s="5">
        <v>1953.99</v>
      </c>
    </row>
    <row r="91" spans="1:15" ht="15.75" customHeight="1" x14ac:dyDescent="0.25">
      <c r="A91" s="17">
        <v>115</v>
      </c>
      <c r="B91" s="6" t="s">
        <v>163</v>
      </c>
      <c r="C91" s="18">
        <v>8.0399999999999991</v>
      </c>
      <c r="D91" s="13">
        <v>3.99</v>
      </c>
      <c r="E91" s="13">
        <v>7.83</v>
      </c>
      <c r="F91" s="15">
        <v>31</v>
      </c>
      <c r="G91" s="10">
        <f t="shared" si="2"/>
        <v>32.079599999999999</v>
      </c>
      <c r="H91" s="10">
        <f t="shared" si="3"/>
        <v>242.73</v>
      </c>
      <c r="I91" s="17">
        <v>115</v>
      </c>
      <c r="J91" s="10">
        <v>88</v>
      </c>
      <c r="L91" s="5">
        <v>232</v>
      </c>
      <c r="M91" s="5">
        <v>3</v>
      </c>
      <c r="N91" s="5">
        <v>249</v>
      </c>
      <c r="O91" s="5">
        <v>1922.67</v>
      </c>
    </row>
    <row r="92" spans="1:15" ht="15.75" customHeight="1" x14ac:dyDescent="0.25">
      <c r="A92" s="17">
        <v>115</v>
      </c>
      <c r="B92" s="6" t="s">
        <v>164</v>
      </c>
      <c r="C92" s="18">
        <v>21.27</v>
      </c>
      <c r="D92" s="13">
        <v>11.94</v>
      </c>
      <c r="E92" s="13">
        <v>7.83</v>
      </c>
      <c r="F92" s="15">
        <v>191</v>
      </c>
      <c r="G92" s="10">
        <f t="shared" si="2"/>
        <v>253.96379999999999</v>
      </c>
      <c r="H92" s="10">
        <f t="shared" si="3"/>
        <v>1495.53</v>
      </c>
      <c r="I92" s="17">
        <v>115</v>
      </c>
      <c r="J92" s="10">
        <v>89</v>
      </c>
      <c r="L92" s="5">
        <v>233</v>
      </c>
      <c r="M92" s="5">
        <v>3</v>
      </c>
      <c r="N92" s="5">
        <v>249</v>
      </c>
      <c r="O92" s="5">
        <v>1922.67</v>
      </c>
    </row>
    <row r="93" spans="1:15" ht="15.75" customHeight="1" x14ac:dyDescent="0.25">
      <c r="A93" s="17">
        <v>115</v>
      </c>
      <c r="B93" s="6" t="s">
        <v>165</v>
      </c>
      <c r="C93" s="18">
        <v>8.02</v>
      </c>
      <c r="D93" s="13">
        <v>3.92</v>
      </c>
      <c r="E93" s="13">
        <v>6.83</v>
      </c>
      <c r="F93" s="15">
        <v>27</v>
      </c>
      <c r="G93" s="10">
        <f t="shared" si="2"/>
        <v>31.438399999999998</v>
      </c>
      <c r="H93" s="10">
        <f t="shared" si="3"/>
        <v>184.41</v>
      </c>
      <c r="I93" s="17">
        <v>115</v>
      </c>
      <c r="J93" s="10">
        <v>90</v>
      </c>
      <c r="L93" s="5">
        <v>234</v>
      </c>
      <c r="M93" s="5">
        <v>3</v>
      </c>
      <c r="N93" s="5">
        <v>249</v>
      </c>
      <c r="O93" s="5">
        <v>1922.67</v>
      </c>
    </row>
    <row r="94" spans="1:15" ht="15.75" customHeight="1" x14ac:dyDescent="0.25">
      <c r="A94" s="17">
        <v>116</v>
      </c>
      <c r="B94" s="6" t="s">
        <v>163</v>
      </c>
      <c r="C94" s="18">
        <v>8.0399999999999991</v>
      </c>
      <c r="D94" s="13">
        <v>3.99</v>
      </c>
      <c r="E94" s="13">
        <v>7.83</v>
      </c>
      <c r="F94" s="15">
        <v>31</v>
      </c>
      <c r="G94" s="10">
        <f t="shared" si="2"/>
        <v>32.079599999999999</v>
      </c>
      <c r="H94" s="10">
        <f t="shared" si="3"/>
        <v>242.73</v>
      </c>
      <c r="I94" s="17">
        <v>116</v>
      </c>
      <c r="J94" s="10">
        <v>91</v>
      </c>
      <c r="L94" s="5">
        <v>235</v>
      </c>
      <c r="M94" s="5">
        <v>3</v>
      </c>
      <c r="N94" s="5">
        <v>249</v>
      </c>
      <c r="O94" s="5">
        <v>1922.67</v>
      </c>
    </row>
    <row r="95" spans="1:15" ht="15.75" customHeight="1" x14ac:dyDescent="0.25">
      <c r="A95" s="17">
        <v>116</v>
      </c>
      <c r="B95" s="6" t="s">
        <v>164</v>
      </c>
      <c r="C95" s="18">
        <v>26.23</v>
      </c>
      <c r="D95" s="13">
        <v>11.94</v>
      </c>
      <c r="E95" s="13">
        <v>7.83</v>
      </c>
      <c r="F95" s="15">
        <v>241</v>
      </c>
      <c r="G95" s="10">
        <f t="shared" si="2"/>
        <v>313.18619999999999</v>
      </c>
      <c r="H95" s="10">
        <f t="shared" si="3"/>
        <v>1887.03</v>
      </c>
      <c r="I95" s="17">
        <v>116</v>
      </c>
      <c r="J95" s="10">
        <v>92</v>
      </c>
      <c r="L95" s="5">
        <v>236</v>
      </c>
      <c r="M95" s="5">
        <v>3</v>
      </c>
      <c r="N95" s="5">
        <v>249</v>
      </c>
      <c r="O95" s="5">
        <v>1922.67</v>
      </c>
    </row>
    <row r="96" spans="1:15" ht="15.75" customHeight="1" x14ac:dyDescent="0.25">
      <c r="A96" s="17">
        <v>116</v>
      </c>
      <c r="B96" s="6" t="s">
        <v>165</v>
      </c>
      <c r="C96" s="18">
        <v>8.02</v>
      </c>
      <c r="D96" s="13">
        <v>3.92</v>
      </c>
      <c r="E96" s="13">
        <v>6.83</v>
      </c>
      <c r="F96" s="15">
        <v>27</v>
      </c>
      <c r="G96" s="10">
        <f t="shared" si="2"/>
        <v>31.438399999999998</v>
      </c>
      <c r="H96" s="10">
        <f t="shared" si="3"/>
        <v>184.41</v>
      </c>
      <c r="I96" s="17">
        <v>116</v>
      </c>
      <c r="J96" s="10">
        <v>93</v>
      </c>
      <c r="L96" s="5">
        <v>237</v>
      </c>
      <c r="M96" s="5">
        <v>3</v>
      </c>
      <c r="N96" s="5">
        <v>249</v>
      </c>
      <c r="O96" s="5">
        <v>1922.67</v>
      </c>
    </row>
    <row r="97" spans="1:15" ht="15.75" customHeight="1" x14ac:dyDescent="0.25">
      <c r="A97" s="17">
        <v>117</v>
      </c>
      <c r="B97" s="6" t="s">
        <v>163</v>
      </c>
      <c r="C97" s="18">
        <v>8.0399999999999991</v>
      </c>
      <c r="D97" s="13">
        <v>3.99</v>
      </c>
      <c r="E97" s="13">
        <v>7.83</v>
      </c>
      <c r="F97" s="15">
        <v>31</v>
      </c>
      <c r="G97" s="10">
        <f t="shared" si="2"/>
        <v>32.079599999999999</v>
      </c>
      <c r="H97" s="10">
        <f t="shared" si="3"/>
        <v>242.73</v>
      </c>
      <c r="I97" s="17">
        <v>117</v>
      </c>
      <c r="J97" s="10">
        <v>94</v>
      </c>
      <c r="L97" s="5">
        <v>238</v>
      </c>
      <c r="M97" s="5">
        <v>3</v>
      </c>
      <c r="N97" s="5">
        <v>249</v>
      </c>
      <c r="O97" s="5">
        <v>1922.67</v>
      </c>
    </row>
    <row r="98" spans="1:15" ht="15.75" customHeight="1" x14ac:dyDescent="0.25">
      <c r="A98" s="17">
        <v>117</v>
      </c>
      <c r="B98" s="6" t="s">
        <v>164</v>
      </c>
      <c r="C98" s="18">
        <v>21.27</v>
      </c>
      <c r="D98" s="13">
        <v>11.94</v>
      </c>
      <c r="E98" s="13">
        <v>7.83</v>
      </c>
      <c r="F98" s="15">
        <v>191</v>
      </c>
      <c r="G98" s="10">
        <f t="shared" si="2"/>
        <v>253.96379999999999</v>
      </c>
      <c r="H98" s="10">
        <f t="shared" si="3"/>
        <v>1495.53</v>
      </c>
      <c r="I98" s="17">
        <v>117</v>
      </c>
      <c r="J98" s="10">
        <v>95</v>
      </c>
      <c r="L98" s="5">
        <v>239</v>
      </c>
      <c r="M98" s="5">
        <v>3</v>
      </c>
      <c r="N98" s="5">
        <v>249</v>
      </c>
      <c r="O98" s="5">
        <v>1922.67</v>
      </c>
    </row>
    <row r="99" spans="1:15" ht="15.75" customHeight="1" x14ac:dyDescent="0.25">
      <c r="A99" s="17">
        <v>117</v>
      </c>
      <c r="B99" s="6" t="s">
        <v>165</v>
      </c>
      <c r="C99" s="18">
        <v>8.02</v>
      </c>
      <c r="D99" s="13">
        <v>3.92</v>
      </c>
      <c r="E99" s="13">
        <v>6.83</v>
      </c>
      <c r="F99" s="15">
        <v>27</v>
      </c>
      <c r="G99" s="10">
        <f t="shared" si="2"/>
        <v>31.438399999999998</v>
      </c>
      <c r="H99" s="10">
        <f t="shared" si="3"/>
        <v>184.41</v>
      </c>
      <c r="I99" s="17">
        <v>117</v>
      </c>
      <c r="J99" s="10">
        <v>96</v>
      </c>
      <c r="L99" s="5">
        <v>240</v>
      </c>
      <c r="M99" s="5">
        <v>3</v>
      </c>
      <c r="N99" s="5">
        <v>249</v>
      </c>
      <c r="O99" s="5">
        <v>1922.67</v>
      </c>
    </row>
    <row r="100" spans="1:15" ht="15.75" customHeight="1" x14ac:dyDescent="0.25">
      <c r="A100" s="17">
        <v>118</v>
      </c>
      <c r="B100" s="6" t="s">
        <v>169</v>
      </c>
      <c r="C100" s="18">
        <v>8.0399999999999991</v>
      </c>
      <c r="D100" s="13">
        <v>5.75</v>
      </c>
      <c r="E100" s="13">
        <v>8</v>
      </c>
      <c r="F100" s="15">
        <v>44</v>
      </c>
      <c r="G100" s="10">
        <f t="shared" si="2"/>
        <v>46.23</v>
      </c>
      <c r="H100" s="10">
        <f t="shared" si="3"/>
        <v>352</v>
      </c>
      <c r="I100" s="17">
        <v>118</v>
      </c>
      <c r="J100" s="10">
        <v>97</v>
      </c>
      <c r="L100" s="5">
        <v>241</v>
      </c>
      <c r="M100" s="5">
        <v>3</v>
      </c>
      <c r="N100" s="5">
        <v>249</v>
      </c>
      <c r="O100" s="5">
        <v>1922.67</v>
      </c>
    </row>
    <row r="101" spans="1:15" ht="15.75" customHeight="1" x14ac:dyDescent="0.25">
      <c r="A101" s="17">
        <v>119</v>
      </c>
      <c r="B101" s="6" t="s">
        <v>163</v>
      </c>
      <c r="C101" s="18">
        <v>8.0399999999999991</v>
      </c>
      <c r="D101" s="13">
        <v>3.99</v>
      </c>
      <c r="E101" s="13">
        <v>7.83</v>
      </c>
      <c r="F101" s="15">
        <v>31</v>
      </c>
      <c r="G101" s="10">
        <f t="shared" si="2"/>
        <v>32.079599999999999</v>
      </c>
      <c r="H101" s="10">
        <f t="shared" si="3"/>
        <v>242.73</v>
      </c>
      <c r="I101" s="17">
        <v>119</v>
      </c>
      <c r="J101" s="10">
        <v>98</v>
      </c>
      <c r="L101" s="5">
        <v>242</v>
      </c>
      <c r="M101" s="5">
        <v>3</v>
      </c>
      <c r="N101" s="5">
        <v>249</v>
      </c>
      <c r="O101" s="5">
        <v>1922.67</v>
      </c>
    </row>
    <row r="102" spans="1:15" ht="15.75" customHeight="1" x14ac:dyDescent="0.25">
      <c r="A102" s="17">
        <v>119</v>
      </c>
      <c r="B102" s="6" t="s">
        <v>164</v>
      </c>
      <c r="C102" s="18">
        <v>21.27</v>
      </c>
      <c r="D102" s="13">
        <v>11.94</v>
      </c>
      <c r="E102" s="13">
        <v>7.83</v>
      </c>
      <c r="F102" s="15">
        <v>191</v>
      </c>
      <c r="G102" s="10">
        <f t="shared" si="2"/>
        <v>253.96379999999999</v>
      </c>
      <c r="H102" s="10">
        <f t="shared" si="3"/>
        <v>1495.53</v>
      </c>
      <c r="I102" s="17">
        <v>119</v>
      </c>
      <c r="J102" s="10">
        <v>99</v>
      </c>
      <c r="L102" s="5">
        <v>243</v>
      </c>
      <c r="M102" s="5">
        <v>3</v>
      </c>
      <c r="N102" s="5">
        <v>171</v>
      </c>
      <c r="O102" s="5">
        <v>1311.93</v>
      </c>
    </row>
    <row r="103" spans="1:15" ht="15.75" customHeight="1" x14ac:dyDescent="0.25">
      <c r="A103" s="17">
        <v>119</v>
      </c>
      <c r="B103" s="6" t="s">
        <v>165</v>
      </c>
      <c r="C103" s="18">
        <v>8.02</v>
      </c>
      <c r="D103" s="13">
        <v>3.92</v>
      </c>
      <c r="E103" s="13">
        <v>6.83</v>
      </c>
      <c r="F103" s="15">
        <v>27</v>
      </c>
      <c r="G103" s="10">
        <f t="shared" si="2"/>
        <v>31.438399999999998</v>
      </c>
      <c r="H103" s="10">
        <f t="shared" si="3"/>
        <v>184.41</v>
      </c>
      <c r="I103" s="17">
        <v>119</v>
      </c>
      <c r="J103" s="10">
        <v>100</v>
      </c>
      <c r="L103" s="5">
        <v>244</v>
      </c>
      <c r="M103" s="5">
        <v>3</v>
      </c>
      <c r="N103" s="5">
        <v>307</v>
      </c>
      <c r="O103" s="5">
        <v>2376.81</v>
      </c>
    </row>
    <row r="104" spans="1:15" ht="15.75" customHeight="1" x14ac:dyDescent="0.25">
      <c r="A104" s="17">
        <v>120</v>
      </c>
      <c r="B104" s="6" t="s">
        <v>170</v>
      </c>
      <c r="C104" s="18">
        <v>7.92</v>
      </c>
      <c r="D104" s="13">
        <v>7.83</v>
      </c>
      <c r="E104" s="13">
        <v>9.25</v>
      </c>
      <c r="F104" s="15">
        <v>62</v>
      </c>
      <c r="G104" s="10">
        <f t="shared" si="2"/>
        <v>62.013599999999997</v>
      </c>
      <c r="H104" s="10">
        <f t="shared" si="3"/>
        <v>573.5</v>
      </c>
      <c r="I104" s="17">
        <v>120</v>
      </c>
      <c r="J104" s="10">
        <v>101</v>
      </c>
      <c r="L104" s="5">
        <v>245</v>
      </c>
      <c r="M104" s="5">
        <v>3</v>
      </c>
      <c r="N104" s="5">
        <v>170</v>
      </c>
      <c r="O104" s="5">
        <v>1304.1000000000001</v>
      </c>
    </row>
    <row r="105" spans="1:15" ht="15.75" customHeight="1" x14ac:dyDescent="0.25">
      <c r="A105" s="17">
        <v>121</v>
      </c>
      <c r="B105" s="6" t="s">
        <v>154</v>
      </c>
      <c r="C105" s="18">
        <v>8.0399999999999991</v>
      </c>
      <c r="D105" s="13">
        <v>7.5</v>
      </c>
      <c r="E105" s="13">
        <v>9.25</v>
      </c>
      <c r="F105" s="15">
        <v>57</v>
      </c>
      <c r="G105" s="10">
        <f t="shared" si="2"/>
        <v>60.3</v>
      </c>
      <c r="H105" s="10">
        <f t="shared" si="3"/>
        <v>527.25</v>
      </c>
      <c r="I105" s="17">
        <v>121</v>
      </c>
      <c r="J105" s="10">
        <v>102</v>
      </c>
      <c r="L105" s="5">
        <v>246</v>
      </c>
      <c r="M105" s="5">
        <v>4</v>
      </c>
      <c r="N105" s="5">
        <v>328</v>
      </c>
      <c r="O105" s="5">
        <v>2523.2400000000002</v>
      </c>
    </row>
    <row r="106" spans="1:15" ht="15.75" customHeight="1" x14ac:dyDescent="0.25">
      <c r="A106" s="17">
        <v>122</v>
      </c>
      <c r="B106" s="6" t="s">
        <v>171</v>
      </c>
      <c r="C106" s="18">
        <v>12.5</v>
      </c>
      <c r="D106" s="13">
        <v>6.46</v>
      </c>
      <c r="E106" s="13">
        <v>7.83</v>
      </c>
      <c r="F106" s="15">
        <v>58</v>
      </c>
      <c r="G106" s="10">
        <f t="shared" si="2"/>
        <v>80.75</v>
      </c>
      <c r="H106" s="10">
        <f t="shared" si="3"/>
        <v>454.14</v>
      </c>
      <c r="I106" s="17">
        <v>122</v>
      </c>
      <c r="J106" s="10">
        <v>103</v>
      </c>
      <c r="L106" s="5">
        <v>247</v>
      </c>
      <c r="M106" s="5">
        <v>3</v>
      </c>
      <c r="N106" s="5">
        <v>170</v>
      </c>
      <c r="O106" s="5">
        <v>1304.1000000000001</v>
      </c>
    </row>
    <row r="107" spans="1:15" ht="12.95" customHeight="1" x14ac:dyDescent="0.25">
      <c r="A107" s="17">
        <v>122</v>
      </c>
      <c r="B107" s="6" t="s">
        <v>172</v>
      </c>
      <c r="C107" s="18">
        <v>5.76</v>
      </c>
      <c r="D107" s="13">
        <v>5.74</v>
      </c>
      <c r="E107" s="13">
        <v>9.25</v>
      </c>
      <c r="F107" s="15">
        <v>27</v>
      </c>
      <c r="G107" s="10">
        <f t="shared" si="2"/>
        <v>33.062399999999997</v>
      </c>
      <c r="H107" s="10">
        <f t="shared" si="3"/>
        <v>249.75</v>
      </c>
      <c r="I107" s="17">
        <v>122</v>
      </c>
      <c r="J107" s="10">
        <v>104</v>
      </c>
      <c r="L107" s="5">
        <v>248</v>
      </c>
      <c r="M107" s="5">
        <v>1</v>
      </c>
      <c r="N107" s="5">
        <v>35</v>
      </c>
      <c r="O107" s="5">
        <v>274.05</v>
      </c>
    </row>
    <row r="108" spans="1:15" ht="15.75" customHeight="1" x14ac:dyDescent="0.25">
      <c r="A108" s="17">
        <v>122</v>
      </c>
      <c r="B108" s="6" t="s">
        <v>141</v>
      </c>
      <c r="C108" s="18">
        <v>7</v>
      </c>
      <c r="D108" s="13">
        <v>5</v>
      </c>
      <c r="E108" s="13">
        <v>7.83</v>
      </c>
      <c r="F108" s="15">
        <v>35</v>
      </c>
      <c r="G108" s="10">
        <f t="shared" si="2"/>
        <v>35</v>
      </c>
      <c r="H108" s="10">
        <f t="shared" si="3"/>
        <v>274.05</v>
      </c>
      <c r="I108" s="17">
        <v>122</v>
      </c>
      <c r="J108" s="10">
        <v>105</v>
      </c>
      <c r="L108" s="5">
        <v>249</v>
      </c>
      <c r="M108" s="5">
        <v>1</v>
      </c>
      <c r="N108" s="5">
        <v>42</v>
      </c>
      <c r="O108" s="5">
        <v>328.86</v>
      </c>
    </row>
    <row r="109" spans="1:15" ht="15.75" customHeight="1" x14ac:dyDescent="0.25">
      <c r="A109" s="17">
        <v>122</v>
      </c>
      <c r="B109" s="6" t="s">
        <v>173</v>
      </c>
      <c r="C109" s="18">
        <v>43.5</v>
      </c>
      <c r="D109" s="13">
        <v>41.58</v>
      </c>
      <c r="E109" s="13">
        <v>9.25</v>
      </c>
      <c r="F109" s="16">
        <v>1163</v>
      </c>
      <c r="G109" s="10">
        <f t="shared" si="2"/>
        <v>1808.73</v>
      </c>
      <c r="H109" s="10">
        <f t="shared" si="3"/>
        <v>10757.75</v>
      </c>
      <c r="I109" s="17">
        <v>122</v>
      </c>
      <c r="J109" s="10">
        <v>106</v>
      </c>
      <c r="L109" s="5">
        <v>251</v>
      </c>
      <c r="M109" s="5">
        <v>1</v>
      </c>
      <c r="N109" s="5">
        <v>132</v>
      </c>
      <c r="O109" s="5">
        <v>1056</v>
      </c>
    </row>
    <row r="110" spans="1:15" ht="15.75" customHeight="1" x14ac:dyDescent="0.25">
      <c r="A110" s="17">
        <v>122</v>
      </c>
      <c r="B110" s="6" t="s">
        <v>134</v>
      </c>
      <c r="C110" s="18">
        <v>28.96</v>
      </c>
      <c r="D110" s="13">
        <v>8.19</v>
      </c>
      <c r="E110" s="13">
        <v>8</v>
      </c>
      <c r="F110" s="15">
        <v>228</v>
      </c>
      <c r="G110" s="10">
        <f t="shared" si="2"/>
        <v>237.1824</v>
      </c>
      <c r="H110" s="10">
        <f t="shared" si="3"/>
        <v>1824</v>
      </c>
      <c r="I110" s="17">
        <v>122</v>
      </c>
      <c r="J110" s="10">
        <v>107</v>
      </c>
      <c r="L110" s="5">
        <v>253</v>
      </c>
      <c r="M110" s="5">
        <v>1</v>
      </c>
      <c r="N110" s="5">
        <v>131</v>
      </c>
      <c r="O110" s="5">
        <v>1048</v>
      </c>
    </row>
    <row r="111" spans="1:15" ht="12.95" customHeight="1" x14ac:dyDescent="0.25">
      <c r="A111" s="17">
        <v>123</v>
      </c>
      <c r="B111" s="6" t="s">
        <v>141</v>
      </c>
      <c r="C111" s="18">
        <v>7</v>
      </c>
      <c r="D111" s="13">
        <v>5</v>
      </c>
      <c r="E111" s="13">
        <v>7.83</v>
      </c>
      <c r="F111" s="15">
        <v>35</v>
      </c>
      <c r="G111" s="10">
        <f t="shared" si="2"/>
        <v>35</v>
      </c>
      <c r="H111" s="10">
        <f t="shared" si="3"/>
        <v>274.05</v>
      </c>
      <c r="I111" s="17">
        <v>123</v>
      </c>
      <c r="J111" s="10">
        <v>108</v>
      </c>
      <c r="L111" s="5">
        <v>301</v>
      </c>
      <c r="M111" s="5">
        <v>2</v>
      </c>
      <c r="N111" s="5">
        <v>142</v>
      </c>
      <c r="O111" s="5">
        <v>1133.79</v>
      </c>
    </row>
    <row r="112" spans="1:15" ht="15.75" customHeight="1" x14ac:dyDescent="0.25">
      <c r="A112" s="17">
        <v>128</v>
      </c>
      <c r="B112" s="6" t="s">
        <v>146</v>
      </c>
      <c r="C112" s="18">
        <v>10.29</v>
      </c>
      <c r="D112" s="13">
        <v>9.1199999999999992</v>
      </c>
      <c r="E112" s="13">
        <v>7.92</v>
      </c>
      <c r="F112" s="15">
        <v>78</v>
      </c>
      <c r="G112" s="10">
        <f t="shared" si="2"/>
        <v>93.844799999999978</v>
      </c>
      <c r="H112" s="10">
        <f t="shared" si="3"/>
        <v>617.76</v>
      </c>
      <c r="I112" s="17">
        <v>128</v>
      </c>
      <c r="J112" s="10">
        <v>109</v>
      </c>
      <c r="L112" s="5">
        <v>302</v>
      </c>
      <c r="M112" s="5">
        <v>3</v>
      </c>
      <c r="N112" s="5">
        <v>176</v>
      </c>
      <c r="O112" s="5">
        <v>1351.0800000000002</v>
      </c>
    </row>
    <row r="113" spans="1:15" ht="15.75" customHeight="1" x14ac:dyDescent="0.25">
      <c r="A113" s="17">
        <v>128</v>
      </c>
      <c r="B113" s="6" t="s">
        <v>140</v>
      </c>
      <c r="C113" s="18">
        <v>10.55</v>
      </c>
      <c r="D113" s="13">
        <v>6.12</v>
      </c>
      <c r="E113" s="13">
        <v>7.92</v>
      </c>
      <c r="F113" s="15">
        <v>59</v>
      </c>
      <c r="G113" s="10">
        <f t="shared" si="2"/>
        <v>64.566000000000003</v>
      </c>
      <c r="H113" s="10">
        <f t="shared" si="3"/>
        <v>467.28</v>
      </c>
      <c r="I113" s="17">
        <v>128</v>
      </c>
      <c r="J113" s="10">
        <v>110</v>
      </c>
      <c r="L113" s="5">
        <v>303</v>
      </c>
      <c r="M113" s="5">
        <v>3</v>
      </c>
      <c r="N113" s="5">
        <v>206</v>
      </c>
      <c r="O113" s="5">
        <v>1635.08</v>
      </c>
    </row>
    <row r="114" spans="1:15" ht="13.7" customHeight="1" x14ac:dyDescent="0.25">
      <c r="A114" s="17">
        <v>129</v>
      </c>
      <c r="B114" s="6" t="s">
        <v>174</v>
      </c>
      <c r="C114" s="18">
        <v>6.19</v>
      </c>
      <c r="D114" s="13">
        <v>1.42</v>
      </c>
      <c r="E114" s="13">
        <v>7.83</v>
      </c>
      <c r="F114" s="15">
        <v>9</v>
      </c>
      <c r="G114" s="10">
        <f t="shared" si="2"/>
        <v>8.7897999999999996</v>
      </c>
      <c r="H114" s="10">
        <f t="shared" si="3"/>
        <v>70.47</v>
      </c>
      <c r="I114" s="17">
        <v>129</v>
      </c>
      <c r="J114" s="10">
        <v>111</v>
      </c>
      <c r="L114" s="5">
        <v>304</v>
      </c>
      <c r="M114" s="5">
        <v>3</v>
      </c>
      <c r="N114" s="5">
        <v>175</v>
      </c>
      <c r="O114" s="5">
        <v>1343.2500000000002</v>
      </c>
    </row>
    <row r="115" spans="1:15" ht="13.35" customHeight="1" x14ac:dyDescent="0.25">
      <c r="A115" s="17">
        <v>130</v>
      </c>
      <c r="B115" s="6" t="s">
        <v>144</v>
      </c>
      <c r="C115" s="18">
        <v>7.6</v>
      </c>
      <c r="D115" s="13">
        <v>4.5999999999999996</v>
      </c>
      <c r="E115" s="13">
        <v>7.83</v>
      </c>
      <c r="F115" s="15">
        <v>35</v>
      </c>
      <c r="G115" s="10">
        <f t="shared" si="2"/>
        <v>34.959999999999994</v>
      </c>
      <c r="H115" s="10">
        <f t="shared" si="3"/>
        <v>274.05</v>
      </c>
      <c r="I115" s="17">
        <v>130</v>
      </c>
      <c r="J115" s="10">
        <v>112</v>
      </c>
      <c r="L115" s="5">
        <v>305</v>
      </c>
      <c r="M115" s="5">
        <v>3</v>
      </c>
      <c r="N115" s="5">
        <v>249</v>
      </c>
      <c r="O115" s="5">
        <v>1922.67</v>
      </c>
    </row>
    <row r="116" spans="1:15" ht="15.75" customHeight="1" x14ac:dyDescent="0.25">
      <c r="A116" s="17">
        <v>131</v>
      </c>
      <c r="B116" s="6" t="s">
        <v>138</v>
      </c>
      <c r="C116" s="18">
        <v>12.99</v>
      </c>
      <c r="D116" s="13">
        <v>7.19</v>
      </c>
      <c r="E116" s="13">
        <v>7.83</v>
      </c>
      <c r="F116" s="15">
        <v>68</v>
      </c>
      <c r="G116" s="10">
        <f t="shared" si="2"/>
        <v>93.398100000000014</v>
      </c>
      <c r="H116" s="10">
        <f t="shared" si="3"/>
        <v>532.44000000000005</v>
      </c>
      <c r="I116" s="12" t="s">
        <v>96</v>
      </c>
      <c r="J116" s="10">
        <v>113</v>
      </c>
      <c r="L116" s="5">
        <v>306</v>
      </c>
      <c r="M116" s="5">
        <v>3</v>
      </c>
      <c r="N116" s="5">
        <v>249</v>
      </c>
      <c r="O116" s="5">
        <v>1922.67</v>
      </c>
    </row>
    <row r="117" spans="1:15" ht="13.7" customHeight="1" x14ac:dyDescent="0.25">
      <c r="A117" s="17">
        <v>131</v>
      </c>
      <c r="B117" s="6" t="s">
        <v>135</v>
      </c>
      <c r="C117" s="18">
        <v>11.58</v>
      </c>
      <c r="D117" s="13">
        <v>9.08</v>
      </c>
      <c r="E117" s="13">
        <v>7.83</v>
      </c>
      <c r="F117" s="15">
        <v>105</v>
      </c>
      <c r="G117" s="10">
        <f t="shared" si="2"/>
        <v>105.1464</v>
      </c>
      <c r="H117" s="10">
        <f t="shared" si="3"/>
        <v>822.15</v>
      </c>
      <c r="I117" s="17">
        <v>131</v>
      </c>
      <c r="J117" s="10">
        <v>114</v>
      </c>
      <c r="L117" s="5">
        <v>307</v>
      </c>
      <c r="M117" s="5">
        <v>3</v>
      </c>
      <c r="N117" s="5">
        <v>249</v>
      </c>
      <c r="O117" s="5">
        <v>1922.67</v>
      </c>
    </row>
    <row r="118" spans="1:15" ht="14.1" customHeight="1" x14ac:dyDescent="0.25">
      <c r="A118" s="17">
        <v>132</v>
      </c>
      <c r="B118" s="6" t="s">
        <v>140</v>
      </c>
      <c r="C118" s="18">
        <v>5.94</v>
      </c>
      <c r="D118" s="13">
        <v>2.5</v>
      </c>
      <c r="E118" s="13">
        <v>7.83</v>
      </c>
      <c r="F118" s="15">
        <v>15</v>
      </c>
      <c r="G118" s="10">
        <f t="shared" si="2"/>
        <v>14.850000000000001</v>
      </c>
      <c r="H118" s="10">
        <f t="shared" si="3"/>
        <v>117.45</v>
      </c>
      <c r="I118" s="17">
        <v>132</v>
      </c>
      <c r="J118" s="10">
        <v>115</v>
      </c>
      <c r="L118" s="5">
        <v>308</v>
      </c>
      <c r="M118" s="5">
        <v>3</v>
      </c>
      <c r="N118" s="5">
        <v>249</v>
      </c>
      <c r="O118" s="5">
        <v>1922.67</v>
      </c>
    </row>
    <row r="119" spans="1:15" ht="13.35" customHeight="1" x14ac:dyDescent="0.25">
      <c r="A119" s="17">
        <v>133</v>
      </c>
      <c r="B119" s="6" t="s">
        <v>175</v>
      </c>
      <c r="C119" s="18">
        <v>11.44</v>
      </c>
      <c r="D119" s="13">
        <v>5.94</v>
      </c>
      <c r="E119" s="13">
        <v>7.83</v>
      </c>
      <c r="F119" s="15">
        <v>64</v>
      </c>
      <c r="G119" s="10">
        <f t="shared" si="2"/>
        <v>67.953599999999994</v>
      </c>
      <c r="H119" s="10">
        <f t="shared" si="3"/>
        <v>501.12</v>
      </c>
      <c r="I119" s="17">
        <v>133</v>
      </c>
      <c r="J119" s="10">
        <v>116</v>
      </c>
      <c r="L119" s="5">
        <v>309</v>
      </c>
      <c r="M119" s="5">
        <v>3</v>
      </c>
      <c r="N119" s="5">
        <v>249</v>
      </c>
      <c r="O119" s="5">
        <v>1922.67</v>
      </c>
    </row>
    <row r="120" spans="1:15" ht="15.75" customHeight="1" x14ac:dyDescent="0.25">
      <c r="A120" s="17">
        <v>133</v>
      </c>
      <c r="B120" s="6" t="s">
        <v>147</v>
      </c>
      <c r="C120" s="18">
        <v>5.94</v>
      </c>
      <c r="D120" s="13">
        <v>3</v>
      </c>
      <c r="E120" s="13">
        <v>7.83</v>
      </c>
      <c r="F120" s="15">
        <v>18</v>
      </c>
      <c r="G120" s="10">
        <f t="shared" si="2"/>
        <v>17.82</v>
      </c>
      <c r="H120" s="10">
        <f t="shared" si="3"/>
        <v>140.94</v>
      </c>
      <c r="I120" s="17">
        <v>133</v>
      </c>
      <c r="J120" s="10">
        <v>117</v>
      </c>
      <c r="L120" s="5">
        <v>310</v>
      </c>
      <c r="M120" s="5">
        <v>3</v>
      </c>
      <c r="N120" s="5">
        <v>249</v>
      </c>
      <c r="O120" s="5">
        <v>1922.67</v>
      </c>
    </row>
    <row r="121" spans="1:15" ht="15.75" customHeight="1" x14ac:dyDescent="0.25">
      <c r="A121" s="17">
        <v>134</v>
      </c>
      <c r="B121" s="6" t="s">
        <v>138</v>
      </c>
      <c r="C121" s="18">
        <v>20.329999999999998</v>
      </c>
      <c r="D121" s="13">
        <v>5.65</v>
      </c>
      <c r="E121" s="13">
        <v>7.83</v>
      </c>
      <c r="F121" s="15">
        <v>96</v>
      </c>
      <c r="G121" s="10">
        <f t="shared" si="2"/>
        <v>114.86449999999999</v>
      </c>
      <c r="H121" s="10">
        <f t="shared" si="3"/>
        <v>751.68000000000006</v>
      </c>
      <c r="I121" s="12" t="s">
        <v>97</v>
      </c>
      <c r="J121" s="10">
        <v>118</v>
      </c>
      <c r="L121" s="5">
        <v>311</v>
      </c>
      <c r="M121" s="5">
        <v>3</v>
      </c>
      <c r="N121" s="5">
        <v>249</v>
      </c>
      <c r="O121" s="5">
        <v>1922.67</v>
      </c>
    </row>
    <row r="122" spans="1:15" ht="15.75" customHeight="1" x14ac:dyDescent="0.25">
      <c r="A122" s="17">
        <v>134</v>
      </c>
      <c r="B122" s="6" t="s">
        <v>135</v>
      </c>
      <c r="C122" s="18">
        <v>12</v>
      </c>
      <c r="D122" s="13">
        <v>5</v>
      </c>
      <c r="E122" s="13">
        <v>7.83</v>
      </c>
      <c r="F122" s="15">
        <v>49</v>
      </c>
      <c r="G122" s="10">
        <f t="shared" si="2"/>
        <v>60</v>
      </c>
      <c r="H122" s="10">
        <f t="shared" si="3"/>
        <v>383.67</v>
      </c>
      <c r="I122" s="17">
        <v>134</v>
      </c>
      <c r="J122" s="10">
        <v>119</v>
      </c>
      <c r="L122" s="5">
        <v>312</v>
      </c>
      <c r="M122" s="5">
        <v>3</v>
      </c>
      <c r="N122" s="5">
        <v>249</v>
      </c>
      <c r="O122" s="5">
        <v>1922.67</v>
      </c>
    </row>
    <row r="123" spans="1:15" ht="15.75" customHeight="1" x14ac:dyDescent="0.25">
      <c r="A123" s="17">
        <v>135</v>
      </c>
      <c r="B123" s="6" t="s">
        <v>154</v>
      </c>
      <c r="C123" s="18">
        <v>12.87</v>
      </c>
      <c r="D123" s="13">
        <v>7.83</v>
      </c>
      <c r="E123" s="13">
        <v>7.83</v>
      </c>
      <c r="F123" s="15">
        <v>100</v>
      </c>
      <c r="G123" s="10">
        <f t="shared" si="2"/>
        <v>100.77209999999999</v>
      </c>
      <c r="H123" s="10">
        <f t="shared" si="3"/>
        <v>783</v>
      </c>
      <c r="I123" s="17">
        <v>135</v>
      </c>
      <c r="J123" s="10">
        <v>120</v>
      </c>
      <c r="L123" s="5">
        <v>313</v>
      </c>
      <c r="M123" s="5">
        <v>3</v>
      </c>
      <c r="N123" s="5">
        <v>249</v>
      </c>
      <c r="O123" s="5">
        <v>1922.67</v>
      </c>
    </row>
    <row r="124" spans="1:15" ht="15.75" customHeight="1" x14ac:dyDescent="0.25">
      <c r="A124" s="17">
        <v>136</v>
      </c>
      <c r="B124" s="6" t="s">
        <v>176</v>
      </c>
      <c r="C124" s="18">
        <v>48.52</v>
      </c>
      <c r="D124" s="13">
        <v>35.54</v>
      </c>
      <c r="E124" s="13">
        <v>7.83</v>
      </c>
      <c r="F124" s="16">
        <v>1355</v>
      </c>
      <c r="G124" s="10">
        <f t="shared" si="2"/>
        <v>1724.4008000000001</v>
      </c>
      <c r="H124" s="10">
        <f t="shared" si="3"/>
        <v>10609.65</v>
      </c>
      <c r="I124" s="17">
        <v>136</v>
      </c>
      <c r="J124" s="10">
        <v>121</v>
      </c>
      <c r="L124" s="5">
        <v>314</v>
      </c>
      <c r="M124" s="5">
        <v>3</v>
      </c>
      <c r="N124" s="5">
        <v>249</v>
      </c>
      <c r="O124" s="5">
        <v>1922.67</v>
      </c>
    </row>
    <row r="125" spans="1:15" ht="15.75" customHeight="1" x14ac:dyDescent="0.25">
      <c r="A125" s="17">
        <v>136</v>
      </c>
      <c r="B125" s="6" t="s">
        <v>135</v>
      </c>
      <c r="C125" s="18">
        <v>17.37</v>
      </c>
      <c r="D125" s="13">
        <v>14.77</v>
      </c>
      <c r="E125" s="13">
        <v>7.83</v>
      </c>
      <c r="F125" s="15">
        <v>245</v>
      </c>
      <c r="G125" s="10">
        <f t="shared" si="2"/>
        <v>256.55490000000003</v>
      </c>
      <c r="H125" s="10">
        <f t="shared" si="3"/>
        <v>1918.35</v>
      </c>
      <c r="I125" s="17">
        <v>136</v>
      </c>
      <c r="J125" s="10">
        <v>122</v>
      </c>
      <c r="L125" s="5">
        <v>315</v>
      </c>
      <c r="M125" s="5">
        <v>3</v>
      </c>
      <c r="N125" s="5">
        <v>249</v>
      </c>
      <c r="O125" s="5">
        <v>1922.67</v>
      </c>
    </row>
    <row r="126" spans="1:15" ht="15.75" customHeight="1" x14ac:dyDescent="0.25">
      <c r="A126" s="19">
        <v>146</v>
      </c>
      <c r="B126" s="6" t="s">
        <v>134</v>
      </c>
      <c r="C126" s="13">
        <v>12.69</v>
      </c>
      <c r="D126" s="14">
        <v>10.96</v>
      </c>
      <c r="E126" s="13">
        <v>10</v>
      </c>
      <c r="F126" s="15">
        <v>83</v>
      </c>
      <c r="G126" s="10">
        <f t="shared" si="2"/>
        <v>139.08240000000001</v>
      </c>
      <c r="H126" s="10">
        <f t="shared" si="3"/>
        <v>830</v>
      </c>
      <c r="I126" s="19">
        <v>146</v>
      </c>
      <c r="J126" s="10">
        <v>123</v>
      </c>
      <c r="L126" s="5">
        <v>316</v>
      </c>
      <c r="M126" s="5">
        <v>3</v>
      </c>
      <c r="N126" s="5">
        <v>299</v>
      </c>
      <c r="O126" s="5">
        <v>2314.1699999999996</v>
      </c>
    </row>
    <row r="127" spans="1:15" ht="13.7" customHeight="1" x14ac:dyDescent="0.25">
      <c r="A127" s="19">
        <v>151</v>
      </c>
      <c r="B127" s="6" t="s">
        <v>134</v>
      </c>
      <c r="C127" s="13">
        <v>16.329999999999998</v>
      </c>
      <c r="D127" s="14">
        <v>8</v>
      </c>
      <c r="E127" s="13">
        <v>8</v>
      </c>
      <c r="F127" s="15">
        <v>131</v>
      </c>
      <c r="G127" s="10">
        <f t="shared" si="2"/>
        <v>130.63999999999999</v>
      </c>
      <c r="H127" s="10">
        <f t="shared" si="3"/>
        <v>1048</v>
      </c>
      <c r="I127" s="19">
        <v>151</v>
      </c>
      <c r="J127" s="10">
        <v>124</v>
      </c>
      <c r="L127" s="5">
        <v>317</v>
      </c>
      <c r="M127" s="5">
        <v>3</v>
      </c>
      <c r="N127" s="5">
        <v>249</v>
      </c>
      <c r="O127" s="5">
        <v>1922.67</v>
      </c>
    </row>
    <row r="128" spans="1:15" ht="14.1" customHeight="1" x14ac:dyDescent="0.25">
      <c r="A128" s="19">
        <v>153</v>
      </c>
      <c r="B128" s="6" t="s">
        <v>134</v>
      </c>
      <c r="C128" s="13">
        <v>16.329999999999998</v>
      </c>
      <c r="D128" s="14">
        <v>8</v>
      </c>
      <c r="E128" s="13">
        <v>8</v>
      </c>
      <c r="F128" s="15">
        <v>131</v>
      </c>
      <c r="G128" s="10">
        <f t="shared" si="2"/>
        <v>130.63999999999999</v>
      </c>
      <c r="H128" s="10">
        <f t="shared" si="3"/>
        <v>1048</v>
      </c>
      <c r="I128" s="19">
        <v>153</v>
      </c>
      <c r="J128" s="10">
        <v>125</v>
      </c>
      <c r="L128" s="5">
        <v>318</v>
      </c>
      <c r="M128" s="5">
        <v>1</v>
      </c>
      <c r="N128" s="5">
        <v>44</v>
      </c>
      <c r="O128" s="5">
        <v>352</v>
      </c>
    </row>
    <row r="129" spans="1:15" ht="14.1" customHeight="1" x14ac:dyDescent="0.25">
      <c r="A129" s="19">
        <v>201</v>
      </c>
      <c r="B129" s="6" t="s">
        <v>134</v>
      </c>
      <c r="C129" s="13">
        <v>16.329999999999998</v>
      </c>
      <c r="D129" s="14">
        <v>7.92</v>
      </c>
      <c r="E129" s="13">
        <v>8</v>
      </c>
      <c r="F129" s="15">
        <v>129</v>
      </c>
      <c r="G129" s="10">
        <f t="shared" si="2"/>
        <v>129.33359999999999</v>
      </c>
      <c r="H129" s="10">
        <f t="shared" si="3"/>
        <v>1032</v>
      </c>
      <c r="I129" s="19">
        <v>201</v>
      </c>
      <c r="J129" s="10">
        <v>126</v>
      </c>
      <c r="L129" s="5">
        <v>319</v>
      </c>
      <c r="M129" s="5">
        <v>3</v>
      </c>
      <c r="N129" s="5">
        <v>346</v>
      </c>
      <c r="O129" s="5">
        <v>2685.1800000000003</v>
      </c>
    </row>
    <row r="130" spans="1:15" ht="13.35" customHeight="1" x14ac:dyDescent="0.25">
      <c r="A130" s="19">
        <v>201</v>
      </c>
      <c r="B130" s="6" t="s">
        <v>147</v>
      </c>
      <c r="C130" s="13">
        <v>3.67</v>
      </c>
      <c r="D130" s="14">
        <v>3.48</v>
      </c>
      <c r="E130" s="13">
        <v>7.83</v>
      </c>
      <c r="F130" s="15">
        <v>13</v>
      </c>
      <c r="G130" s="10">
        <f t="shared" si="2"/>
        <v>12.771599999999999</v>
      </c>
      <c r="H130" s="10">
        <f t="shared" si="3"/>
        <v>101.79</v>
      </c>
      <c r="I130" s="19">
        <v>201</v>
      </c>
      <c r="J130" s="10">
        <v>127</v>
      </c>
      <c r="L130" s="5">
        <v>320</v>
      </c>
      <c r="M130" s="5">
        <v>1</v>
      </c>
      <c r="N130" s="5">
        <v>95</v>
      </c>
      <c r="O130" s="5">
        <v>760</v>
      </c>
    </row>
    <row r="131" spans="1:15" ht="15.75" customHeight="1" x14ac:dyDescent="0.25">
      <c r="A131" s="19">
        <v>202</v>
      </c>
      <c r="B131" s="6" t="s">
        <v>163</v>
      </c>
      <c r="C131" s="13">
        <v>3.94</v>
      </c>
      <c r="D131" s="14">
        <v>2</v>
      </c>
      <c r="E131" s="13">
        <v>7.83</v>
      </c>
      <c r="F131" s="15">
        <v>8</v>
      </c>
      <c r="G131" s="10">
        <f t="shared" si="2"/>
        <v>7.88</v>
      </c>
      <c r="H131" s="10">
        <f t="shared" si="3"/>
        <v>62.64</v>
      </c>
      <c r="I131" s="19">
        <v>202</v>
      </c>
      <c r="J131" s="10">
        <v>128</v>
      </c>
      <c r="L131" s="5">
        <v>321</v>
      </c>
      <c r="M131" s="5">
        <v>3</v>
      </c>
      <c r="N131" s="5">
        <v>301</v>
      </c>
      <c r="O131" s="5">
        <v>2329.83</v>
      </c>
    </row>
    <row r="132" spans="1:15" ht="15.75" customHeight="1" x14ac:dyDescent="0.25">
      <c r="A132" s="19">
        <v>202</v>
      </c>
      <c r="B132" s="6" t="s">
        <v>138</v>
      </c>
      <c r="C132" s="13">
        <v>120.35</v>
      </c>
      <c r="D132" s="14">
        <v>14.76</v>
      </c>
      <c r="E132" s="13">
        <v>7.83</v>
      </c>
      <c r="F132" s="15">
        <v>861</v>
      </c>
      <c r="G132" s="10">
        <f t="shared" ref="G132:G195" si="4">C132*D132</f>
        <v>1776.366</v>
      </c>
      <c r="H132" s="10">
        <f t="shared" ref="H132:H195" si="5">F132*E132</f>
        <v>6741.63</v>
      </c>
      <c r="I132" s="12" t="s">
        <v>99</v>
      </c>
      <c r="J132" s="10">
        <v>129</v>
      </c>
      <c r="L132" s="5">
        <v>322</v>
      </c>
      <c r="M132" s="5">
        <v>6</v>
      </c>
      <c r="N132" s="5">
        <v>1049</v>
      </c>
      <c r="O132" s="5">
        <v>9353.7100000000009</v>
      </c>
    </row>
    <row r="133" spans="1:15" ht="12.95" customHeight="1" x14ac:dyDescent="0.25">
      <c r="A133" s="19">
        <v>202</v>
      </c>
      <c r="B133" s="6" t="s">
        <v>164</v>
      </c>
      <c r="C133" s="13">
        <v>21.27</v>
      </c>
      <c r="D133" s="14">
        <v>8.6</v>
      </c>
      <c r="E133" s="13">
        <v>7.83</v>
      </c>
      <c r="F133" s="15">
        <v>141</v>
      </c>
      <c r="G133" s="10">
        <f t="shared" si="4"/>
        <v>182.922</v>
      </c>
      <c r="H133" s="10">
        <f t="shared" si="5"/>
        <v>1104.03</v>
      </c>
      <c r="I133" s="19">
        <v>202</v>
      </c>
      <c r="J133" s="10">
        <v>130</v>
      </c>
      <c r="L133" s="5">
        <v>323</v>
      </c>
      <c r="M133" s="5">
        <v>4</v>
      </c>
      <c r="N133" s="5">
        <v>342</v>
      </c>
      <c r="O133" s="5">
        <v>2650.8599999999997</v>
      </c>
    </row>
    <row r="134" spans="1:15" ht="15.75" customHeight="1" x14ac:dyDescent="0.25">
      <c r="A134" s="19">
        <v>202</v>
      </c>
      <c r="B134" s="6" t="s">
        <v>165</v>
      </c>
      <c r="C134" s="13">
        <v>8.02</v>
      </c>
      <c r="D134" s="14">
        <v>3.92</v>
      </c>
      <c r="E134" s="13">
        <v>6.83</v>
      </c>
      <c r="F134" s="15">
        <v>27</v>
      </c>
      <c r="G134" s="10">
        <f t="shared" si="4"/>
        <v>31.438399999999998</v>
      </c>
      <c r="H134" s="10">
        <f t="shared" si="5"/>
        <v>184.41</v>
      </c>
      <c r="I134" s="19">
        <v>202</v>
      </c>
      <c r="J134" s="10">
        <v>131</v>
      </c>
      <c r="L134" s="5">
        <v>325</v>
      </c>
      <c r="M134" s="5">
        <v>3</v>
      </c>
      <c r="N134" s="5">
        <v>158</v>
      </c>
      <c r="O134" s="5">
        <v>1210.1400000000001</v>
      </c>
    </row>
    <row r="135" spans="1:15" ht="13.7" customHeight="1" x14ac:dyDescent="0.25">
      <c r="A135" s="19">
        <v>203</v>
      </c>
      <c r="B135" s="6" t="s">
        <v>134</v>
      </c>
      <c r="C135" s="13">
        <v>16.329999999999998</v>
      </c>
      <c r="D135" s="14">
        <v>7.94</v>
      </c>
      <c r="E135" s="13">
        <v>8</v>
      </c>
      <c r="F135" s="15">
        <v>130</v>
      </c>
      <c r="G135" s="10">
        <f t="shared" si="4"/>
        <v>129.6602</v>
      </c>
      <c r="H135" s="10">
        <f t="shared" si="5"/>
        <v>1040</v>
      </c>
      <c r="I135" s="19">
        <v>203</v>
      </c>
      <c r="J135" s="10">
        <v>132</v>
      </c>
      <c r="L135" s="5">
        <v>327</v>
      </c>
      <c r="M135" s="5">
        <v>4</v>
      </c>
      <c r="N135" s="5">
        <v>499</v>
      </c>
      <c r="O135" s="5">
        <v>3885.17</v>
      </c>
    </row>
    <row r="136" spans="1:15" ht="14.1" customHeight="1" x14ac:dyDescent="0.25">
      <c r="A136" s="19">
        <v>203</v>
      </c>
      <c r="B136" s="6" t="s">
        <v>177</v>
      </c>
      <c r="C136" s="13">
        <v>6.5</v>
      </c>
      <c r="D136" s="14">
        <v>6.1</v>
      </c>
      <c r="E136" s="13">
        <v>7.83</v>
      </c>
      <c r="F136" s="15">
        <v>40</v>
      </c>
      <c r="G136" s="10">
        <f t="shared" si="4"/>
        <v>39.65</v>
      </c>
      <c r="H136" s="10">
        <f t="shared" si="5"/>
        <v>313.2</v>
      </c>
      <c r="I136" s="19">
        <v>203</v>
      </c>
      <c r="J136" s="10">
        <v>133</v>
      </c>
      <c r="L136" s="5">
        <v>328</v>
      </c>
      <c r="M136" s="5">
        <v>3</v>
      </c>
      <c r="N136" s="5">
        <v>209</v>
      </c>
      <c r="O136" s="5">
        <v>1648.8</v>
      </c>
    </row>
    <row r="137" spans="1:15" ht="14.1" customHeight="1" x14ac:dyDescent="0.25">
      <c r="A137" s="19">
        <v>203</v>
      </c>
      <c r="B137" s="6" t="s">
        <v>177</v>
      </c>
      <c r="C137" s="13">
        <v>6.69</v>
      </c>
      <c r="D137" s="14">
        <v>5.37</v>
      </c>
      <c r="E137" s="13">
        <v>7.83</v>
      </c>
      <c r="F137" s="15">
        <v>36</v>
      </c>
      <c r="G137" s="10">
        <f t="shared" si="4"/>
        <v>35.9253</v>
      </c>
      <c r="H137" s="10">
        <f t="shared" si="5"/>
        <v>281.88</v>
      </c>
      <c r="I137" s="19">
        <v>203</v>
      </c>
      <c r="J137" s="10">
        <v>134</v>
      </c>
      <c r="L137" s="5">
        <v>329</v>
      </c>
      <c r="M137" s="5">
        <v>3</v>
      </c>
      <c r="N137" s="5">
        <v>299</v>
      </c>
      <c r="O137" s="5">
        <v>2319.17</v>
      </c>
    </row>
    <row r="138" spans="1:15" ht="13.35" customHeight="1" x14ac:dyDescent="0.25">
      <c r="A138" s="19">
        <v>204</v>
      </c>
      <c r="B138" s="6" t="s">
        <v>163</v>
      </c>
      <c r="C138" s="13">
        <v>3.94</v>
      </c>
      <c r="D138" s="14">
        <v>2</v>
      </c>
      <c r="E138" s="13">
        <v>7.83</v>
      </c>
      <c r="F138" s="15">
        <v>8</v>
      </c>
      <c r="G138" s="10">
        <f t="shared" si="4"/>
        <v>7.88</v>
      </c>
      <c r="H138" s="10">
        <f t="shared" si="5"/>
        <v>62.64</v>
      </c>
      <c r="I138" s="19">
        <v>204</v>
      </c>
      <c r="J138" s="10">
        <v>135</v>
      </c>
      <c r="L138" s="5">
        <v>330</v>
      </c>
      <c r="M138" s="5">
        <v>3</v>
      </c>
      <c r="N138" s="5">
        <v>175</v>
      </c>
      <c r="O138" s="5">
        <v>1335.2500000000002</v>
      </c>
    </row>
    <row r="139" spans="1:15" ht="15.75" customHeight="1" x14ac:dyDescent="0.25">
      <c r="A139" s="19">
        <v>204</v>
      </c>
      <c r="B139" s="6" t="s">
        <v>164</v>
      </c>
      <c r="C139" s="13">
        <v>21.27</v>
      </c>
      <c r="D139" s="14">
        <v>8.6</v>
      </c>
      <c r="E139" s="13">
        <v>7.83</v>
      </c>
      <c r="F139" s="15">
        <v>140</v>
      </c>
      <c r="G139" s="10">
        <f t="shared" si="4"/>
        <v>182.922</v>
      </c>
      <c r="H139" s="10">
        <f t="shared" si="5"/>
        <v>1096.2</v>
      </c>
      <c r="I139" s="19">
        <v>204</v>
      </c>
      <c r="J139" s="10">
        <v>136</v>
      </c>
      <c r="L139" s="5">
        <v>331</v>
      </c>
      <c r="M139" s="5">
        <v>3</v>
      </c>
      <c r="N139" s="5">
        <v>253</v>
      </c>
      <c r="O139" s="5">
        <v>1953.99</v>
      </c>
    </row>
    <row r="140" spans="1:15" ht="15.75" customHeight="1" x14ac:dyDescent="0.25">
      <c r="A140" s="19">
        <v>204</v>
      </c>
      <c r="B140" s="6" t="s">
        <v>165</v>
      </c>
      <c r="C140" s="13">
        <v>8.02</v>
      </c>
      <c r="D140" s="14">
        <v>3.92</v>
      </c>
      <c r="E140" s="13">
        <v>6.83</v>
      </c>
      <c r="F140" s="15">
        <v>27</v>
      </c>
      <c r="G140" s="10">
        <f t="shared" si="4"/>
        <v>31.438399999999998</v>
      </c>
      <c r="H140" s="10">
        <f t="shared" si="5"/>
        <v>184.41</v>
      </c>
      <c r="I140" s="19">
        <v>204</v>
      </c>
      <c r="J140" s="10">
        <v>137</v>
      </c>
      <c r="L140" s="5">
        <v>332</v>
      </c>
      <c r="M140" s="5">
        <v>3</v>
      </c>
      <c r="N140" s="5">
        <v>249</v>
      </c>
      <c r="O140" s="5">
        <v>1922.67</v>
      </c>
    </row>
    <row r="141" spans="1:15" ht="15.75" customHeight="1" x14ac:dyDescent="0.25">
      <c r="A141" s="19">
        <v>205</v>
      </c>
      <c r="B141" s="6" t="s">
        <v>163</v>
      </c>
      <c r="C141" s="13">
        <v>8.0399999999999991</v>
      </c>
      <c r="D141" s="14">
        <v>3.99</v>
      </c>
      <c r="E141" s="13">
        <v>7.83</v>
      </c>
      <c r="F141" s="15">
        <v>31</v>
      </c>
      <c r="G141" s="10">
        <f t="shared" si="4"/>
        <v>32.079599999999999</v>
      </c>
      <c r="H141" s="10">
        <f t="shared" si="5"/>
        <v>242.73</v>
      </c>
      <c r="I141" s="19">
        <v>205</v>
      </c>
      <c r="J141" s="10">
        <v>138</v>
      </c>
      <c r="L141" s="5">
        <v>333</v>
      </c>
      <c r="M141" s="5">
        <v>3</v>
      </c>
      <c r="N141" s="5">
        <v>249</v>
      </c>
      <c r="O141" s="5">
        <v>1922.67</v>
      </c>
    </row>
    <row r="142" spans="1:15" ht="15.75" customHeight="1" x14ac:dyDescent="0.25">
      <c r="A142" s="19">
        <v>205</v>
      </c>
      <c r="B142" s="6" t="s">
        <v>164</v>
      </c>
      <c r="C142" s="13">
        <v>21.27</v>
      </c>
      <c r="D142" s="14">
        <v>11.94</v>
      </c>
      <c r="E142" s="13">
        <v>7.83</v>
      </c>
      <c r="F142" s="15">
        <v>191</v>
      </c>
      <c r="G142" s="10">
        <f t="shared" si="4"/>
        <v>253.96379999999999</v>
      </c>
      <c r="H142" s="10">
        <f t="shared" si="5"/>
        <v>1495.53</v>
      </c>
      <c r="I142" s="19">
        <v>205</v>
      </c>
      <c r="J142" s="10">
        <v>139</v>
      </c>
      <c r="L142" s="5">
        <v>334</v>
      </c>
      <c r="M142" s="5">
        <v>3</v>
      </c>
      <c r="N142" s="5">
        <v>249</v>
      </c>
      <c r="O142" s="5">
        <v>1922.67</v>
      </c>
    </row>
    <row r="143" spans="1:15" ht="15.75" customHeight="1" x14ac:dyDescent="0.25">
      <c r="A143" s="19">
        <v>205</v>
      </c>
      <c r="B143" s="6" t="s">
        <v>165</v>
      </c>
      <c r="C143" s="13">
        <v>8.02</v>
      </c>
      <c r="D143" s="14">
        <v>3.92</v>
      </c>
      <c r="E143" s="13">
        <v>6.83</v>
      </c>
      <c r="F143" s="15">
        <v>27</v>
      </c>
      <c r="G143" s="10">
        <f t="shared" si="4"/>
        <v>31.438399999999998</v>
      </c>
      <c r="H143" s="10">
        <f t="shared" si="5"/>
        <v>184.41</v>
      </c>
      <c r="I143" s="19">
        <v>205</v>
      </c>
      <c r="J143" s="10">
        <v>140</v>
      </c>
      <c r="L143" s="5">
        <v>335</v>
      </c>
      <c r="M143" s="5">
        <v>3</v>
      </c>
      <c r="N143" s="5">
        <v>249</v>
      </c>
      <c r="O143" s="5">
        <v>1922.67</v>
      </c>
    </row>
    <row r="144" spans="1:15" ht="15.75" customHeight="1" x14ac:dyDescent="0.25">
      <c r="A144" s="19">
        <v>206</v>
      </c>
      <c r="B144" s="6" t="s">
        <v>163</v>
      </c>
      <c r="C144" s="13">
        <v>8.0399999999999991</v>
      </c>
      <c r="D144" s="14">
        <v>3.99</v>
      </c>
      <c r="E144" s="13">
        <v>7.83</v>
      </c>
      <c r="F144" s="15">
        <v>31</v>
      </c>
      <c r="G144" s="10">
        <f t="shared" si="4"/>
        <v>32.079599999999999</v>
      </c>
      <c r="H144" s="10">
        <f t="shared" si="5"/>
        <v>242.73</v>
      </c>
      <c r="I144" s="19">
        <v>206</v>
      </c>
      <c r="J144" s="10">
        <v>141</v>
      </c>
      <c r="L144" s="5">
        <v>336</v>
      </c>
      <c r="M144" s="5">
        <v>3</v>
      </c>
      <c r="N144" s="5">
        <v>249</v>
      </c>
      <c r="O144" s="5">
        <v>1922.67</v>
      </c>
    </row>
    <row r="145" spans="1:15" ht="15.75" customHeight="1" x14ac:dyDescent="0.25">
      <c r="A145" s="19">
        <v>206</v>
      </c>
      <c r="B145" s="6" t="s">
        <v>164</v>
      </c>
      <c r="C145" s="13">
        <v>21.27</v>
      </c>
      <c r="D145" s="14">
        <v>11.94</v>
      </c>
      <c r="E145" s="13">
        <v>7.83</v>
      </c>
      <c r="F145" s="15">
        <v>191</v>
      </c>
      <c r="G145" s="10">
        <f t="shared" si="4"/>
        <v>253.96379999999999</v>
      </c>
      <c r="H145" s="10">
        <f t="shared" si="5"/>
        <v>1495.53</v>
      </c>
      <c r="I145" s="19">
        <v>206</v>
      </c>
      <c r="J145" s="10">
        <v>142</v>
      </c>
      <c r="L145" s="5">
        <v>337</v>
      </c>
      <c r="M145" s="5">
        <v>3</v>
      </c>
      <c r="N145" s="5">
        <v>249</v>
      </c>
      <c r="O145" s="5">
        <v>1922.67</v>
      </c>
    </row>
    <row r="146" spans="1:15" ht="15.75" customHeight="1" x14ac:dyDescent="0.25">
      <c r="A146" s="19">
        <v>206</v>
      </c>
      <c r="B146" s="6" t="s">
        <v>165</v>
      </c>
      <c r="C146" s="13">
        <v>8.02</v>
      </c>
      <c r="D146" s="14">
        <v>3.92</v>
      </c>
      <c r="E146" s="13">
        <v>6.83</v>
      </c>
      <c r="F146" s="15">
        <v>27</v>
      </c>
      <c r="G146" s="10">
        <f t="shared" si="4"/>
        <v>31.438399999999998</v>
      </c>
      <c r="H146" s="10">
        <f t="shared" si="5"/>
        <v>184.41</v>
      </c>
      <c r="I146" s="19">
        <v>206</v>
      </c>
      <c r="J146" s="10">
        <v>143</v>
      </c>
      <c r="L146" s="5">
        <v>338</v>
      </c>
      <c r="M146" s="5">
        <v>3</v>
      </c>
      <c r="N146" s="5">
        <v>249</v>
      </c>
      <c r="O146" s="5">
        <v>1922.67</v>
      </c>
    </row>
    <row r="147" spans="1:15" ht="15.75" customHeight="1" x14ac:dyDescent="0.25">
      <c r="A147" s="19">
        <v>207</v>
      </c>
      <c r="B147" s="6" t="s">
        <v>163</v>
      </c>
      <c r="C147" s="13">
        <v>8.0399999999999991</v>
      </c>
      <c r="D147" s="14">
        <v>3.99</v>
      </c>
      <c r="E147" s="13">
        <v>7.83</v>
      </c>
      <c r="F147" s="15">
        <v>31</v>
      </c>
      <c r="G147" s="10">
        <f t="shared" si="4"/>
        <v>32.079599999999999</v>
      </c>
      <c r="H147" s="10">
        <f t="shared" si="5"/>
        <v>242.73</v>
      </c>
      <c r="I147" s="19">
        <v>207</v>
      </c>
      <c r="J147" s="10">
        <v>144</v>
      </c>
      <c r="L147" s="5">
        <v>339</v>
      </c>
      <c r="M147" s="5">
        <v>3</v>
      </c>
      <c r="N147" s="5">
        <v>249</v>
      </c>
      <c r="O147" s="5">
        <v>1922.67</v>
      </c>
    </row>
    <row r="148" spans="1:15" ht="15.75" customHeight="1" x14ac:dyDescent="0.25">
      <c r="A148" s="19">
        <v>207</v>
      </c>
      <c r="B148" s="6" t="s">
        <v>164</v>
      </c>
      <c r="C148" s="13">
        <v>21.27</v>
      </c>
      <c r="D148" s="14">
        <v>11.94</v>
      </c>
      <c r="E148" s="13">
        <v>7.83</v>
      </c>
      <c r="F148" s="15">
        <v>191</v>
      </c>
      <c r="G148" s="10">
        <f t="shared" si="4"/>
        <v>253.96379999999999</v>
      </c>
      <c r="H148" s="10">
        <f t="shared" si="5"/>
        <v>1495.53</v>
      </c>
      <c r="I148" s="19">
        <v>207</v>
      </c>
      <c r="J148" s="10">
        <v>145</v>
      </c>
      <c r="L148" s="5">
        <v>340</v>
      </c>
      <c r="M148" s="5">
        <v>3</v>
      </c>
      <c r="N148" s="5">
        <v>249</v>
      </c>
      <c r="O148" s="5">
        <v>1922.67</v>
      </c>
    </row>
    <row r="149" spans="1:15" ht="15.75" customHeight="1" x14ac:dyDescent="0.25">
      <c r="A149" s="19">
        <v>207</v>
      </c>
      <c r="B149" s="6" t="s">
        <v>165</v>
      </c>
      <c r="C149" s="13">
        <v>8.02</v>
      </c>
      <c r="D149" s="14">
        <v>3.92</v>
      </c>
      <c r="E149" s="13">
        <v>6.83</v>
      </c>
      <c r="F149" s="15">
        <v>27</v>
      </c>
      <c r="G149" s="10">
        <f t="shared" si="4"/>
        <v>31.438399999999998</v>
      </c>
      <c r="H149" s="10">
        <f t="shared" si="5"/>
        <v>184.41</v>
      </c>
      <c r="I149" s="19">
        <v>207</v>
      </c>
      <c r="J149" s="10">
        <v>146</v>
      </c>
      <c r="L149" s="5">
        <v>341</v>
      </c>
      <c r="M149" s="5">
        <v>3</v>
      </c>
      <c r="N149" s="5">
        <v>249</v>
      </c>
      <c r="O149" s="5">
        <v>1922.67</v>
      </c>
    </row>
    <row r="150" spans="1:15" ht="15.75" customHeight="1" x14ac:dyDescent="0.25">
      <c r="A150" s="19">
        <v>208</v>
      </c>
      <c r="B150" s="6" t="s">
        <v>163</v>
      </c>
      <c r="C150" s="13">
        <v>8.0399999999999991</v>
      </c>
      <c r="D150" s="14">
        <v>3.99</v>
      </c>
      <c r="E150" s="13">
        <v>7.83</v>
      </c>
      <c r="F150" s="15">
        <v>31</v>
      </c>
      <c r="G150" s="10">
        <f t="shared" si="4"/>
        <v>32.079599999999999</v>
      </c>
      <c r="H150" s="10">
        <f t="shared" si="5"/>
        <v>242.73</v>
      </c>
      <c r="I150" s="19">
        <v>208</v>
      </c>
      <c r="J150" s="10">
        <v>147</v>
      </c>
      <c r="L150" s="5">
        <v>342</v>
      </c>
      <c r="M150" s="5">
        <v>3</v>
      </c>
      <c r="N150" s="5">
        <v>249</v>
      </c>
      <c r="O150" s="5">
        <v>1922.67</v>
      </c>
    </row>
    <row r="151" spans="1:15" ht="15.75" customHeight="1" x14ac:dyDescent="0.25">
      <c r="A151" s="19">
        <v>208</v>
      </c>
      <c r="B151" s="6" t="s">
        <v>164</v>
      </c>
      <c r="C151" s="13">
        <v>21.27</v>
      </c>
      <c r="D151" s="14">
        <v>11.94</v>
      </c>
      <c r="E151" s="13">
        <v>7.83</v>
      </c>
      <c r="F151" s="15">
        <v>191</v>
      </c>
      <c r="G151" s="10">
        <f t="shared" si="4"/>
        <v>253.96379999999999</v>
      </c>
      <c r="H151" s="10">
        <f t="shared" si="5"/>
        <v>1495.53</v>
      </c>
      <c r="I151" s="19">
        <v>208</v>
      </c>
      <c r="J151" s="10">
        <v>148</v>
      </c>
      <c r="L151" s="5">
        <v>343</v>
      </c>
      <c r="M151" s="5">
        <v>3</v>
      </c>
      <c r="N151" s="5">
        <v>171</v>
      </c>
      <c r="O151" s="5">
        <v>1311.93</v>
      </c>
    </row>
    <row r="152" spans="1:15" ht="15.75" customHeight="1" x14ac:dyDescent="0.25">
      <c r="A152" s="19">
        <v>208</v>
      </c>
      <c r="B152" s="6" t="s">
        <v>165</v>
      </c>
      <c r="C152" s="13">
        <v>8.02</v>
      </c>
      <c r="D152" s="14">
        <v>3.92</v>
      </c>
      <c r="E152" s="13">
        <v>6.83</v>
      </c>
      <c r="F152" s="15">
        <v>27</v>
      </c>
      <c r="G152" s="10">
        <f t="shared" si="4"/>
        <v>31.438399999999998</v>
      </c>
      <c r="H152" s="10">
        <f t="shared" si="5"/>
        <v>184.41</v>
      </c>
      <c r="I152" s="19">
        <v>208</v>
      </c>
      <c r="J152" s="10">
        <v>149</v>
      </c>
      <c r="L152" s="5">
        <v>344</v>
      </c>
      <c r="M152" s="5">
        <v>3</v>
      </c>
      <c r="N152" s="5">
        <v>307</v>
      </c>
      <c r="O152" s="5">
        <v>2376.81</v>
      </c>
    </row>
    <row r="153" spans="1:15" ht="15.75" customHeight="1" x14ac:dyDescent="0.25">
      <c r="A153" s="19">
        <v>209</v>
      </c>
      <c r="B153" s="6" t="s">
        <v>163</v>
      </c>
      <c r="C153" s="13">
        <v>8.0399999999999991</v>
      </c>
      <c r="D153" s="14">
        <v>3.99</v>
      </c>
      <c r="E153" s="13">
        <v>7.83</v>
      </c>
      <c r="F153" s="15">
        <v>31</v>
      </c>
      <c r="G153" s="10">
        <f t="shared" si="4"/>
        <v>32.079599999999999</v>
      </c>
      <c r="H153" s="10">
        <f t="shared" si="5"/>
        <v>242.73</v>
      </c>
      <c r="I153" s="19">
        <v>209</v>
      </c>
      <c r="J153" s="10">
        <v>150</v>
      </c>
      <c r="L153" s="5">
        <v>345</v>
      </c>
      <c r="M153" s="5">
        <v>3</v>
      </c>
      <c r="N153" s="5">
        <v>170</v>
      </c>
      <c r="O153" s="5">
        <v>1304.1000000000001</v>
      </c>
    </row>
    <row r="154" spans="1:15" ht="15.75" customHeight="1" x14ac:dyDescent="0.25">
      <c r="A154" s="19">
        <v>209</v>
      </c>
      <c r="B154" s="6" t="s">
        <v>164</v>
      </c>
      <c r="C154" s="13">
        <v>21.27</v>
      </c>
      <c r="D154" s="14">
        <v>11.94</v>
      </c>
      <c r="E154" s="13">
        <v>7.83</v>
      </c>
      <c r="F154" s="15">
        <v>191</v>
      </c>
      <c r="G154" s="10">
        <f t="shared" si="4"/>
        <v>253.96379999999999</v>
      </c>
      <c r="H154" s="10">
        <f t="shared" si="5"/>
        <v>1495.53</v>
      </c>
      <c r="I154" s="19">
        <v>209</v>
      </c>
      <c r="J154" s="10">
        <v>151</v>
      </c>
      <c r="L154" s="5">
        <v>346</v>
      </c>
      <c r="M154" s="5">
        <v>4</v>
      </c>
      <c r="N154" s="5">
        <v>328</v>
      </c>
      <c r="O154" s="5">
        <v>2523.2400000000002</v>
      </c>
    </row>
    <row r="155" spans="1:15" ht="15.75" customHeight="1" x14ac:dyDescent="0.25">
      <c r="A155" s="19">
        <v>209</v>
      </c>
      <c r="B155" s="6" t="s">
        <v>165</v>
      </c>
      <c r="C155" s="13">
        <v>8.02</v>
      </c>
      <c r="D155" s="14">
        <v>3.92</v>
      </c>
      <c r="E155" s="13">
        <v>6.83</v>
      </c>
      <c r="F155" s="15">
        <v>27</v>
      </c>
      <c r="G155" s="10">
        <f t="shared" si="4"/>
        <v>31.438399999999998</v>
      </c>
      <c r="H155" s="10">
        <f t="shared" si="5"/>
        <v>184.41</v>
      </c>
      <c r="I155" s="19">
        <v>209</v>
      </c>
      <c r="J155" s="10">
        <v>152</v>
      </c>
      <c r="L155" s="5">
        <v>347</v>
      </c>
      <c r="M155" s="5">
        <v>3</v>
      </c>
      <c r="N155" s="5">
        <v>170</v>
      </c>
      <c r="O155" s="5">
        <v>1304.1000000000001</v>
      </c>
    </row>
    <row r="156" spans="1:15" ht="15.75" customHeight="1" x14ac:dyDescent="0.25">
      <c r="A156" s="19">
        <v>210</v>
      </c>
      <c r="B156" s="6" t="s">
        <v>163</v>
      </c>
      <c r="C156" s="13">
        <v>8.0399999999999991</v>
      </c>
      <c r="D156" s="14">
        <v>3.99</v>
      </c>
      <c r="E156" s="13">
        <v>7.83</v>
      </c>
      <c r="F156" s="15">
        <v>31</v>
      </c>
      <c r="G156" s="10">
        <f t="shared" si="4"/>
        <v>32.079599999999999</v>
      </c>
      <c r="H156" s="10">
        <f t="shared" si="5"/>
        <v>242.73</v>
      </c>
      <c r="I156" s="19">
        <v>210</v>
      </c>
      <c r="J156" s="10">
        <v>153</v>
      </c>
      <c r="L156" s="5">
        <v>348</v>
      </c>
      <c r="M156" s="5">
        <v>1</v>
      </c>
      <c r="N156" s="5">
        <v>35</v>
      </c>
      <c r="O156" s="5">
        <v>274.05</v>
      </c>
    </row>
    <row r="157" spans="1:15" ht="15.75" customHeight="1" x14ac:dyDescent="0.25">
      <c r="A157" s="19">
        <v>210</v>
      </c>
      <c r="B157" s="6" t="s">
        <v>164</v>
      </c>
      <c r="C157" s="13">
        <v>21.27</v>
      </c>
      <c r="D157" s="14">
        <v>11.94</v>
      </c>
      <c r="E157" s="13">
        <v>7.83</v>
      </c>
      <c r="F157" s="15">
        <v>191</v>
      </c>
      <c r="G157" s="10">
        <f t="shared" si="4"/>
        <v>253.96379999999999</v>
      </c>
      <c r="H157" s="10">
        <f t="shared" si="5"/>
        <v>1495.53</v>
      </c>
      <c r="I157" s="19">
        <v>210</v>
      </c>
      <c r="J157" s="10">
        <v>154</v>
      </c>
      <c r="L157" s="5">
        <v>349</v>
      </c>
      <c r="M157" s="5">
        <v>1</v>
      </c>
      <c r="N157" s="5">
        <v>42</v>
      </c>
      <c r="O157" s="5">
        <v>328.86</v>
      </c>
    </row>
    <row r="158" spans="1:15" ht="15.75" customHeight="1" x14ac:dyDescent="0.25">
      <c r="A158" s="19">
        <v>210</v>
      </c>
      <c r="B158" s="6" t="s">
        <v>165</v>
      </c>
      <c r="C158" s="13">
        <v>8.02</v>
      </c>
      <c r="D158" s="14">
        <v>3.92</v>
      </c>
      <c r="E158" s="13">
        <v>6.83</v>
      </c>
      <c r="F158" s="15">
        <v>27</v>
      </c>
      <c r="G158" s="10">
        <f t="shared" si="4"/>
        <v>31.438399999999998</v>
      </c>
      <c r="H158" s="10">
        <f t="shared" si="5"/>
        <v>184.41</v>
      </c>
      <c r="I158" s="19">
        <v>210</v>
      </c>
      <c r="J158" s="10">
        <v>155</v>
      </c>
      <c r="L158" s="5">
        <v>351</v>
      </c>
      <c r="M158" s="5">
        <v>1</v>
      </c>
      <c r="N158" s="5">
        <v>132</v>
      </c>
      <c r="O158" s="5">
        <v>1056</v>
      </c>
    </row>
    <row r="159" spans="1:15" ht="15.75" customHeight="1" x14ac:dyDescent="0.25">
      <c r="A159" s="19">
        <v>211</v>
      </c>
      <c r="B159" s="6" t="s">
        <v>163</v>
      </c>
      <c r="C159" s="13">
        <v>8.0399999999999991</v>
      </c>
      <c r="D159" s="14">
        <v>3.99</v>
      </c>
      <c r="E159" s="13">
        <v>7.83</v>
      </c>
      <c r="F159" s="15">
        <v>31</v>
      </c>
      <c r="G159" s="10">
        <f t="shared" si="4"/>
        <v>32.079599999999999</v>
      </c>
      <c r="H159" s="10">
        <f t="shared" si="5"/>
        <v>242.73</v>
      </c>
      <c r="I159" s="19">
        <v>211</v>
      </c>
      <c r="J159" s="10">
        <v>156</v>
      </c>
      <c r="L159" s="5">
        <v>353</v>
      </c>
      <c r="M159" s="5">
        <v>1</v>
      </c>
      <c r="N159" s="5">
        <v>131</v>
      </c>
      <c r="O159" s="5">
        <v>1048</v>
      </c>
    </row>
    <row r="160" spans="1:15" ht="15.75" customHeight="1" x14ac:dyDescent="0.25">
      <c r="A160" s="19">
        <v>211</v>
      </c>
      <c r="B160" s="6" t="s">
        <v>164</v>
      </c>
      <c r="C160" s="13">
        <v>21.27</v>
      </c>
      <c r="D160" s="14">
        <v>11.94</v>
      </c>
      <c r="E160" s="13">
        <v>7.83</v>
      </c>
      <c r="F160" s="15">
        <v>191</v>
      </c>
      <c r="G160" s="10">
        <f t="shared" si="4"/>
        <v>253.96379999999999</v>
      </c>
      <c r="H160" s="10">
        <f t="shared" si="5"/>
        <v>1495.53</v>
      </c>
      <c r="I160" s="19">
        <v>211</v>
      </c>
      <c r="J160" s="10">
        <v>157</v>
      </c>
      <c r="L160" s="5">
        <v>401</v>
      </c>
      <c r="M160" s="5">
        <v>2</v>
      </c>
      <c r="N160" s="5">
        <v>168</v>
      </c>
      <c r="O160" s="5">
        <v>1337.37</v>
      </c>
    </row>
    <row r="161" spans="1:15" ht="15.75" customHeight="1" x14ac:dyDescent="0.25">
      <c r="A161" s="19">
        <v>211</v>
      </c>
      <c r="B161" s="6" t="s">
        <v>165</v>
      </c>
      <c r="C161" s="13">
        <v>8.02</v>
      </c>
      <c r="D161" s="14">
        <v>3.92</v>
      </c>
      <c r="E161" s="13">
        <v>6.83</v>
      </c>
      <c r="F161" s="15">
        <v>27</v>
      </c>
      <c r="G161" s="10">
        <f t="shared" si="4"/>
        <v>31.438399999999998</v>
      </c>
      <c r="H161" s="10">
        <f t="shared" si="5"/>
        <v>184.41</v>
      </c>
      <c r="I161" s="19">
        <v>211</v>
      </c>
      <c r="J161" s="10">
        <v>158</v>
      </c>
      <c r="L161" s="5">
        <v>402</v>
      </c>
      <c r="M161" s="5">
        <v>3</v>
      </c>
      <c r="N161" s="5">
        <v>176</v>
      </c>
      <c r="O161" s="5">
        <v>1351.0800000000002</v>
      </c>
    </row>
    <row r="162" spans="1:15" ht="15.75" customHeight="1" x14ac:dyDescent="0.25">
      <c r="A162" s="19">
        <v>212</v>
      </c>
      <c r="B162" s="6" t="s">
        <v>163</v>
      </c>
      <c r="C162" s="13">
        <v>8.0399999999999991</v>
      </c>
      <c r="D162" s="14">
        <v>3.99</v>
      </c>
      <c r="E162" s="13">
        <v>7.83</v>
      </c>
      <c r="F162" s="15">
        <v>31</v>
      </c>
      <c r="G162" s="10">
        <f t="shared" si="4"/>
        <v>32.079599999999999</v>
      </c>
      <c r="H162" s="10">
        <f t="shared" si="5"/>
        <v>242.73</v>
      </c>
      <c r="I162" s="19">
        <v>212</v>
      </c>
      <c r="J162" s="10">
        <v>159</v>
      </c>
      <c r="L162" s="5">
        <v>403</v>
      </c>
      <c r="M162" s="5">
        <v>4</v>
      </c>
      <c r="N162" s="5">
        <v>238</v>
      </c>
      <c r="O162" s="5">
        <v>1863.5400000000002</v>
      </c>
    </row>
    <row r="163" spans="1:15" ht="15.75" customHeight="1" x14ac:dyDescent="0.25">
      <c r="A163" s="19">
        <v>212</v>
      </c>
      <c r="B163" s="6" t="s">
        <v>164</v>
      </c>
      <c r="C163" s="13">
        <v>21.27</v>
      </c>
      <c r="D163" s="14">
        <v>11.94</v>
      </c>
      <c r="E163" s="13">
        <v>7.83</v>
      </c>
      <c r="F163" s="15">
        <v>191</v>
      </c>
      <c r="G163" s="10">
        <f t="shared" si="4"/>
        <v>253.96379999999999</v>
      </c>
      <c r="H163" s="10">
        <f t="shared" si="5"/>
        <v>1495.53</v>
      </c>
      <c r="I163" s="19">
        <v>212</v>
      </c>
      <c r="J163" s="10">
        <v>160</v>
      </c>
      <c r="L163" s="5">
        <v>404</v>
      </c>
      <c r="M163" s="5">
        <v>3</v>
      </c>
      <c r="N163" s="5">
        <v>175</v>
      </c>
      <c r="O163" s="5">
        <v>1343.2500000000002</v>
      </c>
    </row>
    <row r="164" spans="1:15" ht="15.75" customHeight="1" x14ac:dyDescent="0.25">
      <c r="A164" s="19">
        <v>212</v>
      </c>
      <c r="B164" s="6" t="s">
        <v>165</v>
      </c>
      <c r="C164" s="13">
        <v>8.02</v>
      </c>
      <c r="D164" s="14">
        <v>3.92</v>
      </c>
      <c r="E164" s="13">
        <v>6.83</v>
      </c>
      <c r="F164" s="15">
        <v>27</v>
      </c>
      <c r="G164" s="10">
        <f t="shared" si="4"/>
        <v>31.438399999999998</v>
      </c>
      <c r="H164" s="10">
        <f t="shared" si="5"/>
        <v>184.41</v>
      </c>
      <c r="I164" s="19">
        <v>212</v>
      </c>
      <c r="J164" s="10">
        <v>161</v>
      </c>
      <c r="L164" s="5">
        <v>405</v>
      </c>
      <c r="M164" s="5">
        <v>3</v>
      </c>
      <c r="N164" s="5">
        <v>249</v>
      </c>
      <c r="O164" s="5">
        <v>1922.67</v>
      </c>
    </row>
    <row r="165" spans="1:15" ht="15.75" customHeight="1" x14ac:dyDescent="0.25">
      <c r="A165" s="19">
        <v>213</v>
      </c>
      <c r="B165" s="6" t="s">
        <v>163</v>
      </c>
      <c r="C165" s="13">
        <v>8.0399999999999991</v>
      </c>
      <c r="D165" s="14">
        <v>3.99</v>
      </c>
      <c r="E165" s="13">
        <v>7.83</v>
      </c>
      <c r="F165" s="15">
        <v>31</v>
      </c>
      <c r="G165" s="10">
        <f t="shared" si="4"/>
        <v>32.079599999999999</v>
      </c>
      <c r="H165" s="10">
        <f t="shared" si="5"/>
        <v>242.73</v>
      </c>
      <c r="I165" s="19">
        <v>213</v>
      </c>
      <c r="J165" s="10">
        <v>162</v>
      </c>
      <c r="L165" s="5">
        <v>406</v>
      </c>
      <c r="M165" s="5">
        <v>3</v>
      </c>
      <c r="N165" s="5">
        <v>249</v>
      </c>
      <c r="O165" s="5">
        <v>1922.67</v>
      </c>
    </row>
    <row r="166" spans="1:15" ht="15.75" customHeight="1" x14ac:dyDescent="0.25">
      <c r="A166" s="19">
        <v>213</v>
      </c>
      <c r="B166" s="6" t="s">
        <v>164</v>
      </c>
      <c r="C166" s="13">
        <v>21.27</v>
      </c>
      <c r="D166" s="14">
        <v>11.94</v>
      </c>
      <c r="E166" s="13">
        <v>7.83</v>
      </c>
      <c r="F166" s="15">
        <v>191</v>
      </c>
      <c r="G166" s="10">
        <f t="shared" si="4"/>
        <v>253.96379999999999</v>
      </c>
      <c r="H166" s="10">
        <f t="shared" si="5"/>
        <v>1495.53</v>
      </c>
      <c r="I166" s="19">
        <v>213</v>
      </c>
      <c r="J166" s="10">
        <v>163</v>
      </c>
      <c r="L166" s="5">
        <v>407</v>
      </c>
      <c r="M166" s="5">
        <v>3</v>
      </c>
      <c r="N166" s="5">
        <v>249</v>
      </c>
      <c r="O166" s="5">
        <v>1922.67</v>
      </c>
    </row>
    <row r="167" spans="1:15" ht="15.75" customHeight="1" x14ac:dyDescent="0.25">
      <c r="A167" s="19">
        <v>213</v>
      </c>
      <c r="B167" s="6" t="s">
        <v>165</v>
      </c>
      <c r="C167" s="13">
        <v>8.02</v>
      </c>
      <c r="D167" s="14">
        <v>3.92</v>
      </c>
      <c r="E167" s="13">
        <v>6.83</v>
      </c>
      <c r="F167" s="15">
        <v>27</v>
      </c>
      <c r="G167" s="10">
        <f t="shared" si="4"/>
        <v>31.438399999999998</v>
      </c>
      <c r="H167" s="10">
        <f t="shared" si="5"/>
        <v>184.41</v>
      </c>
      <c r="I167" s="19">
        <v>213</v>
      </c>
      <c r="J167" s="10">
        <v>164</v>
      </c>
      <c r="L167" s="5">
        <v>408</v>
      </c>
      <c r="M167" s="5">
        <v>3</v>
      </c>
      <c r="N167" s="5">
        <v>249</v>
      </c>
      <c r="O167" s="5">
        <v>1922.67</v>
      </c>
    </row>
    <row r="168" spans="1:15" ht="15.75" customHeight="1" x14ac:dyDescent="0.25">
      <c r="A168" s="19">
        <v>214</v>
      </c>
      <c r="B168" s="6" t="s">
        <v>163</v>
      </c>
      <c r="C168" s="13">
        <v>8.0399999999999991</v>
      </c>
      <c r="D168" s="14">
        <v>3.99</v>
      </c>
      <c r="E168" s="13">
        <v>7.83</v>
      </c>
      <c r="F168" s="15">
        <v>31</v>
      </c>
      <c r="G168" s="10">
        <f t="shared" si="4"/>
        <v>32.079599999999999</v>
      </c>
      <c r="H168" s="10">
        <f t="shared" si="5"/>
        <v>242.73</v>
      </c>
      <c r="I168" s="19">
        <v>214</v>
      </c>
      <c r="J168" s="10">
        <v>165</v>
      </c>
      <c r="L168" s="5">
        <v>409</v>
      </c>
      <c r="M168" s="5">
        <v>3</v>
      </c>
      <c r="N168" s="5">
        <v>249</v>
      </c>
      <c r="O168" s="5">
        <v>1922.67</v>
      </c>
    </row>
    <row r="169" spans="1:15" ht="15.75" customHeight="1" x14ac:dyDescent="0.25">
      <c r="A169" s="19">
        <v>214</v>
      </c>
      <c r="B169" s="6" t="s">
        <v>164</v>
      </c>
      <c r="C169" s="13">
        <v>21.27</v>
      </c>
      <c r="D169" s="14">
        <v>11.94</v>
      </c>
      <c r="E169" s="13">
        <v>7.83</v>
      </c>
      <c r="F169" s="15">
        <v>191</v>
      </c>
      <c r="G169" s="10">
        <f t="shared" si="4"/>
        <v>253.96379999999999</v>
      </c>
      <c r="H169" s="10">
        <f t="shared" si="5"/>
        <v>1495.53</v>
      </c>
      <c r="I169" s="19">
        <v>214</v>
      </c>
      <c r="J169" s="10">
        <v>166</v>
      </c>
      <c r="L169" s="5">
        <v>410</v>
      </c>
      <c r="M169" s="5">
        <v>3</v>
      </c>
      <c r="N169" s="5">
        <v>249</v>
      </c>
      <c r="O169" s="5">
        <v>1922.67</v>
      </c>
    </row>
    <row r="170" spans="1:15" ht="15.75" customHeight="1" x14ac:dyDescent="0.25">
      <c r="A170" s="19">
        <v>214</v>
      </c>
      <c r="B170" s="6" t="s">
        <v>165</v>
      </c>
      <c r="C170" s="13">
        <v>8.02</v>
      </c>
      <c r="D170" s="14">
        <v>3.92</v>
      </c>
      <c r="E170" s="13">
        <v>6.83</v>
      </c>
      <c r="F170" s="15">
        <v>27</v>
      </c>
      <c r="G170" s="10">
        <f t="shared" si="4"/>
        <v>31.438399999999998</v>
      </c>
      <c r="H170" s="10">
        <f t="shared" si="5"/>
        <v>184.41</v>
      </c>
      <c r="I170" s="19">
        <v>214</v>
      </c>
      <c r="J170" s="10">
        <v>167</v>
      </c>
      <c r="L170" s="5">
        <v>411</v>
      </c>
      <c r="M170" s="5">
        <v>3</v>
      </c>
      <c r="N170" s="5">
        <v>249</v>
      </c>
      <c r="O170" s="5">
        <v>1922.67</v>
      </c>
    </row>
    <row r="171" spans="1:15" ht="15.75" customHeight="1" x14ac:dyDescent="0.25">
      <c r="A171" s="19">
        <v>215</v>
      </c>
      <c r="B171" s="6" t="s">
        <v>163</v>
      </c>
      <c r="C171" s="13">
        <v>8.0399999999999991</v>
      </c>
      <c r="D171" s="14">
        <v>3.99</v>
      </c>
      <c r="E171" s="13">
        <v>7.83</v>
      </c>
      <c r="F171" s="15">
        <v>31</v>
      </c>
      <c r="G171" s="10">
        <f t="shared" si="4"/>
        <v>32.079599999999999</v>
      </c>
      <c r="H171" s="10">
        <f t="shared" si="5"/>
        <v>242.73</v>
      </c>
      <c r="I171" s="19">
        <v>215</v>
      </c>
      <c r="J171" s="10">
        <v>168</v>
      </c>
      <c r="L171" s="5">
        <v>412</v>
      </c>
      <c r="M171" s="5">
        <v>3</v>
      </c>
      <c r="N171" s="5">
        <v>249</v>
      </c>
      <c r="O171" s="5">
        <v>1922.67</v>
      </c>
    </row>
    <row r="172" spans="1:15" ht="15.75" customHeight="1" x14ac:dyDescent="0.25">
      <c r="A172" s="19">
        <v>215</v>
      </c>
      <c r="B172" s="6" t="s">
        <v>164</v>
      </c>
      <c r="C172" s="13">
        <v>21.27</v>
      </c>
      <c r="D172" s="14">
        <v>11.94</v>
      </c>
      <c r="E172" s="13">
        <v>7.83</v>
      </c>
      <c r="F172" s="15">
        <v>191</v>
      </c>
      <c r="G172" s="10">
        <f t="shared" si="4"/>
        <v>253.96379999999999</v>
      </c>
      <c r="H172" s="10">
        <f t="shared" si="5"/>
        <v>1495.53</v>
      </c>
      <c r="I172" s="19">
        <v>215</v>
      </c>
      <c r="J172" s="10">
        <v>169</v>
      </c>
      <c r="L172" s="5">
        <v>413</v>
      </c>
      <c r="M172" s="5">
        <v>3</v>
      </c>
      <c r="N172" s="5">
        <v>249</v>
      </c>
      <c r="O172" s="5">
        <v>1922.67</v>
      </c>
    </row>
    <row r="173" spans="1:15" ht="15.75" customHeight="1" x14ac:dyDescent="0.25">
      <c r="A173" s="19">
        <v>215</v>
      </c>
      <c r="B173" s="6" t="s">
        <v>165</v>
      </c>
      <c r="C173" s="13">
        <v>8.02</v>
      </c>
      <c r="D173" s="14">
        <v>3.92</v>
      </c>
      <c r="E173" s="13">
        <v>6.83</v>
      </c>
      <c r="F173" s="15">
        <v>27</v>
      </c>
      <c r="G173" s="10">
        <f t="shared" si="4"/>
        <v>31.438399999999998</v>
      </c>
      <c r="H173" s="10">
        <f t="shared" si="5"/>
        <v>184.41</v>
      </c>
      <c r="I173" s="19">
        <v>215</v>
      </c>
      <c r="J173" s="10">
        <v>170</v>
      </c>
      <c r="L173" s="5">
        <v>414</v>
      </c>
      <c r="M173" s="5">
        <v>3</v>
      </c>
      <c r="N173" s="5">
        <v>249</v>
      </c>
      <c r="O173" s="5">
        <v>1922.67</v>
      </c>
    </row>
    <row r="174" spans="1:15" ht="15.75" customHeight="1" x14ac:dyDescent="0.25">
      <c r="A174" s="19">
        <v>216</v>
      </c>
      <c r="B174" s="6" t="s">
        <v>163</v>
      </c>
      <c r="C174" s="13">
        <v>8.0399999999999991</v>
      </c>
      <c r="D174" s="14">
        <v>3.99</v>
      </c>
      <c r="E174" s="13">
        <v>7.83</v>
      </c>
      <c r="F174" s="15">
        <v>31</v>
      </c>
      <c r="G174" s="10">
        <f t="shared" si="4"/>
        <v>32.079599999999999</v>
      </c>
      <c r="H174" s="10">
        <f t="shared" si="5"/>
        <v>242.73</v>
      </c>
      <c r="I174" s="19">
        <v>216</v>
      </c>
      <c r="J174" s="10">
        <v>171</v>
      </c>
      <c r="L174" s="5">
        <v>415</v>
      </c>
      <c r="M174" s="5">
        <v>3</v>
      </c>
      <c r="N174" s="5">
        <v>249</v>
      </c>
      <c r="O174" s="5">
        <v>1922.67</v>
      </c>
    </row>
    <row r="175" spans="1:15" ht="15.75" customHeight="1" x14ac:dyDescent="0.25">
      <c r="A175" s="19">
        <v>216</v>
      </c>
      <c r="B175" s="6" t="s">
        <v>164</v>
      </c>
      <c r="C175" s="13">
        <v>26.23</v>
      </c>
      <c r="D175" s="14">
        <v>11.94</v>
      </c>
      <c r="E175" s="13">
        <v>7.83</v>
      </c>
      <c r="F175" s="15">
        <v>241</v>
      </c>
      <c r="G175" s="10">
        <f t="shared" si="4"/>
        <v>313.18619999999999</v>
      </c>
      <c r="H175" s="10">
        <f t="shared" si="5"/>
        <v>1887.03</v>
      </c>
      <c r="I175" s="19">
        <v>216</v>
      </c>
      <c r="J175" s="10">
        <v>172</v>
      </c>
      <c r="L175" s="5">
        <v>416</v>
      </c>
      <c r="M175" s="5">
        <v>3</v>
      </c>
      <c r="N175" s="5">
        <v>299</v>
      </c>
      <c r="O175" s="5">
        <v>2314.1699999999996</v>
      </c>
    </row>
    <row r="176" spans="1:15" ht="15.75" customHeight="1" x14ac:dyDescent="0.25">
      <c r="A176" s="19">
        <v>216</v>
      </c>
      <c r="B176" s="6" t="s">
        <v>165</v>
      </c>
      <c r="C176" s="13">
        <v>8.02</v>
      </c>
      <c r="D176" s="14">
        <v>3.92</v>
      </c>
      <c r="E176" s="13">
        <v>6.83</v>
      </c>
      <c r="F176" s="15">
        <v>27</v>
      </c>
      <c r="G176" s="10">
        <f t="shared" si="4"/>
        <v>31.438399999999998</v>
      </c>
      <c r="H176" s="10">
        <f t="shared" si="5"/>
        <v>184.41</v>
      </c>
      <c r="I176" s="19">
        <v>216</v>
      </c>
      <c r="J176" s="10">
        <v>173</v>
      </c>
      <c r="L176" s="5">
        <v>417</v>
      </c>
      <c r="M176" s="5">
        <v>3</v>
      </c>
      <c r="N176" s="5">
        <v>249</v>
      </c>
      <c r="O176" s="5">
        <v>1922.67</v>
      </c>
    </row>
    <row r="177" spans="1:15" ht="15.75" customHeight="1" x14ac:dyDescent="0.25">
      <c r="A177" s="19">
        <v>217</v>
      </c>
      <c r="B177" s="6" t="s">
        <v>163</v>
      </c>
      <c r="C177" s="13">
        <v>8.0399999999999991</v>
      </c>
      <c r="D177" s="14">
        <v>3.99</v>
      </c>
      <c r="E177" s="13">
        <v>7.83</v>
      </c>
      <c r="F177" s="15">
        <v>31</v>
      </c>
      <c r="G177" s="10">
        <f t="shared" si="4"/>
        <v>32.079599999999999</v>
      </c>
      <c r="H177" s="10">
        <f t="shared" si="5"/>
        <v>242.73</v>
      </c>
      <c r="I177" s="19">
        <v>217</v>
      </c>
      <c r="J177" s="10">
        <v>174</v>
      </c>
      <c r="L177" s="5">
        <v>418</v>
      </c>
      <c r="M177" s="5">
        <v>1</v>
      </c>
      <c r="N177" s="5">
        <v>44</v>
      </c>
      <c r="O177" s="5">
        <v>352</v>
      </c>
    </row>
    <row r="178" spans="1:15" ht="15.75" customHeight="1" x14ac:dyDescent="0.25">
      <c r="A178" s="19">
        <v>217</v>
      </c>
      <c r="B178" s="6" t="s">
        <v>164</v>
      </c>
      <c r="C178" s="13">
        <v>21.27</v>
      </c>
      <c r="D178" s="14">
        <v>11.94</v>
      </c>
      <c r="E178" s="13">
        <v>7.83</v>
      </c>
      <c r="F178" s="15">
        <v>191</v>
      </c>
      <c r="G178" s="10">
        <f t="shared" si="4"/>
        <v>253.96379999999999</v>
      </c>
      <c r="H178" s="10">
        <f t="shared" si="5"/>
        <v>1495.53</v>
      </c>
      <c r="I178" s="19">
        <v>217</v>
      </c>
      <c r="J178" s="10">
        <v>175</v>
      </c>
      <c r="L178" s="5">
        <v>419</v>
      </c>
      <c r="M178" s="5">
        <v>3</v>
      </c>
      <c r="N178" s="5">
        <v>346</v>
      </c>
      <c r="O178" s="5">
        <v>2685.1800000000003</v>
      </c>
    </row>
    <row r="179" spans="1:15" ht="15.75" customHeight="1" x14ac:dyDescent="0.25">
      <c r="A179" s="19">
        <v>217</v>
      </c>
      <c r="B179" s="6" t="s">
        <v>165</v>
      </c>
      <c r="C179" s="13">
        <v>8.02</v>
      </c>
      <c r="D179" s="14">
        <v>3.92</v>
      </c>
      <c r="E179" s="13">
        <v>6.83</v>
      </c>
      <c r="F179" s="15">
        <v>27</v>
      </c>
      <c r="G179" s="10">
        <f t="shared" si="4"/>
        <v>31.438399999999998</v>
      </c>
      <c r="H179" s="10">
        <f t="shared" si="5"/>
        <v>184.41</v>
      </c>
      <c r="I179" s="19">
        <v>217</v>
      </c>
      <c r="J179" s="10">
        <v>176</v>
      </c>
      <c r="L179" s="5">
        <v>420</v>
      </c>
      <c r="M179" s="5">
        <v>1</v>
      </c>
      <c r="N179" s="5">
        <v>95</v>
      </c>
      <c r="O179" s="5">
        <v>760</v>
      </c>
    </row>
    <row r="180" spans="1:15" ht="15.75" customHeight="1" x14ac:dyDescent="0.25">
      <c r="A180" s="19">
        <v>218</v>
      </c>
      <c r="B180" s="6" t="s">
        <v>169</v>
      </c>
      <c r="C180" s="13">
        <v>8.0399999999999991</v>
      </c>
      <c r="D180" s="14">
        <v>5.75</v>
      </c>
      <c r="E180" s="13">
        <v>8</v>
      </c>
      <c r="F180" s="15">
        <v>44</v>
      </c>
      <c r="G180" s="10">
        <f t="shared" si="4"/>
        <v>46.23</v>
      </c>
      <c r="H180" s="10">
        <f t="shared" si="5"/>
        <v>352</v>
      </c>
      <c r="I180" s="19">
        <v>218</v>
      </c>
      <c r="J180" s="10">
        <v>177</v>
      </c>
      <c r="L180" s="5">
        <v>421</v>
      </c>
      <c r="M180" s="5">
        <v>3</v>
      </c>
      <c r="N180" s="5">
        <v>301</v>
      </c>
      <c r="O180" s="5">
        <v>2329.83</v>
      </c>
    </row>
    <row r="181" spans="1:15" ht="12.95" customHeight="1" x14ac:dyDescent="0.25">
      <c r="A181" s="19">
        <v>219</v>
      </c>
      <c r="B181" s="6" t="s">
        <v>163</v>
      </c>
      <c r="C181" s="13">
        <v>11.81</v>
      </c>
      <c r="D181" s="14">
        <v>3.63</v>
      </c>
      <c r="E181" s="13">
        <v>7.83</v>
      </c>
      <c r="F181" s="15">
        <v>43</v>
      </c>
      <c r="G181" s="10">
        <f t="shared" si="4"/>
        <v>42.8703</v>
      </c>
      <c r="H181" s="10">
        <f t="shared" si="5"/>
        <v>336.69</v>
      </c>
      <c r="I181" s="19">
        <v>219</v>
      </c>
      <c r="J181" s="10">
        <v>178</v>
      </c>
      <c r="L181" s="5">
        <v>422</v>
      </c>
      <c r="M181" s="5">
        <v>6</v>
      </c>
      <c r="N181" s="5">
        <v>1156</v>
      </c>
      <c r="O181" s="5">
        <v>10400.26</v>
      </c>
    </row>
    <row r="182" spans="1:15" ht="15.75" customHeight="1" x14ac:dyDescent="0.25">
      <c r="A182" s="19">
        <v>219</v>
      </c>
      <c r="B182" s="6" t="s">
        <v>164</v>
      </c>
      <c r="C182" s="13">
        <v>31.21</v>
      </c>
      <c r="D182" s="14">
        <v>11.58</v>
      </c>
      <c r="E182" s="13">
        <v>7.83</v>
      </c>
      <c r="F182" s="15">
        <v>279</v>
      </c>
      <c r="G182" s="10">
        <f t="shared" si="4"/>
        <v>361.41180000000003</v>
      </c>
      <c r="H182" s="10">
        <f t="shared" si="5"/>
        <v>2184.5700000000002</v>
      </c>
      <c r="I182" s="19">
        <v>219</v>
      </c>
      <c r="J182" s="10">
        <v>179</v>
      </c>
      <c r="L182" s="5">
        <v>423</v>
      </c>
      <c r="M182" s="5">
        <v>4</v>
      </c>
      <c r="N182" s="5">
        <v>342</v>
      </c>
      <c r="O182" s="5">
        <v>2650.8599999999997</v>
      </c>
    </row>
    <row r="183" spans="1:15" ht="15.75" customHeight="1" x14ac:dyDescent="0.25">
      <c r="A183" s="19">
        <v>219</v>
      </c>
      <c r="B183" s="6" t="s">
        <v>165</v>
      </c>
      <c r="C183" s="13">
        <v>7.1</v>
      </c>
      <c r="D183" s="14">
        <v>3.92</v>
      </c>
      <c r="E183" s="13">
        <v>6.83</v>
      </c>
      <c r="F183" s="15">
        <v>24</v>
      </c>
      <c r="G183" s="10">
        <f t="shared" si="4"/>
        <v>27.831999999999997</v>
      </c>
      <c r="H183" s="10">
        <f t="shared" si="5"/>
        <v>163.92000000000002</v>
      </c>
      <c r="I183" s="19">
        <v>219</v>
      </c>
      <c r="J183" s="10">
        <v>180</v>
      </c>
      <c r="L183" s="5">
        <v>424</v>
      </c>
      <c r="M183" s="5">
        <v>1</v>
      </c>
      <c r="N183" s="5">
        <v>175</v>
      </c>
      <c r="O183" s="5">
        <v>1370.25</v>
      </c>
    </row>
    <row r="184" spans="1:15" ht="15.75" customHeight="1" x14ac:dyDescent="0.25">
      <c r="A184" s="19">
        <v>220</v>
      </c>
      <c r="B184" s="6" t="s">
        <v>170</v>
      </c>
      <c r="C184" s="13">
        <v>12.02</v>
      </c>
      <c r="D184" s="14">
        <v>8.0399999999999991</v>
      </c>
      <c r="E184" s="13">
        <v>8</v>
      </c>
      <c r="F184" s="15">
        <v>95</v>
      </c>
      <c r="G184" s="10">
        <f t="shared" si="4"/>
        <v>96.640799999999984</v>
      </c>
      <c r="H184" s="10">
        <f t="shared" si="5"/>
        <v>760</v>
      </c>
      <c r="I184" s="19">
        <v>220</v>
      </c>
      <c r="J184" s="10">
        <v>181</v>
      </c>
      <c r="L184" s="5">
        <v>425</v>
      </c>
      <c r="M184" s="5">
        <v>3</v>
      </c>
      <c r="N184" s="5">
        <v>158</v>
      </c>
      <c r="O184" s="5">
        <v>1210.1400000000001</v>
      </c>
    </row>
    <row r="185" spans="1:15" ht="12.95" customHeight="1" x14ac:dyDescent="0.25">
      <c r="A185" s="19">
        <v>221</v>
      </c>
      <c r="B185" s="6" t="s">
        <v>163</v>
      </c>
      <c r="C185" s="13">
        <v>8.0399999999999991</v>
      </c>
      <c r="D185" s="14">
        <v>3.64</v>
      </c>
      <c r="E185" s="13">
        <v>7.83</v>
      </c>
      <c r="F185" s="15">
        <v>29</v>
      </c>
      <c r="G185" s="10">
        <f t="shared" si="4"/>
        <v>29.265599999999999</v>
      </c>
      <c r="H185" s="10">
        <f t="shared" si="5"/>
        <v>227.07</v>
      </c>
      <c r="I185" s="19">
        <v>221</v>
      </c>
      <c r="J185" s="10">
        <v>182</v>
      </c>
      <c r="L185" s="5">
        <v>427</v>
      </c>
      <c r="M185" s="5">
        <v>4</v>
      </c>
      <c r="N185" s="5">
        <v>499</v>
      </c>
      <c r="O185" s="5">
        <v>3885.17</v>
      </c>
    </row>
    <row r="186" spans="1:15" ht="15.75" customHeight="1" x14ac:dyDescent="0.25">
      <c r="A186" s="19">
        <v>221</v>
      </c>
      <c r="B186" s="6" t="s">
        <v>164</v>
      </c>
      <c r="C186" s="13">
        <v>26.27</v>
      </c>
      <c r="D186" s="14">
        <v>11.6</v>
      </c>
      <c r="E186" s="13">
        <v>7.83</v>
      </c>
      <c r="F186" s="15">
        <v>245</v>
      </c>
      <c r="G186" s="10">
        <f t="shared" si="4"/>
        <v>304.73199999999997</v>
      </c>
      <c r="H186" s="10">
        <f t="shared" si="5"/>
        <v>1918.35</v>
      </c>
      <c r="I186" s="19">
        <v>221</v>
      </c>
      <c r="J186" s="10">
        <v>183</v>
      </c>
      <c r="L186" s="5">
        <v>428</v>
      </c>
      <c r="M186" s="5">
        <v>3</v>
      </c>
      <c r="N186" s="5">
        <v>209</v>
      </c>
      <c r="O186" s="5">
        <v>1648.8</v>
      </c>
    </row>
    <row r="187" spans="1:15" ht="15.75" customHeight="1" x14ac:dyDescent="0.25">
      <c r="A187" s="19">
        <v>221</v>
      </c>
      <c r="B187" s="6" t="s">
        <v>165</v>
      </c>
      <c r="C187" s="13">
        <v>8.02</v>
      </c>
      <c r="D187" s="14">
        <v>3.92</v>
      </c>
      <c r="E187" s="13">
        <v>6.83</v>
      </c>
      <c r="F187" s="15">
        <v>27</v>
      </c>
      <c r="G187" s="10">
        <f t="shared" si="4"/>
        <v>31.438399999999998</v>
      </c>
      <c r="H187" s="10">
        <f t="shared" si="5"/>
        <v>184.41</v>
      </c>
      <c r="I187" s="19">
        <v>221</v>
      </c>
      <c r="J187" s="10">
        <v>184</v>
      </c>
      <c r="L187" s="5">
        <v>429</v>
      </c>
      <c r="M187" s="5">
        <v>3</v>
      </c>
      <c r="N187" s="5">
        <v>299</v>
      </c>
      <c r="O187" s="5">
        <v>2319.17</v>
      </c>
    </row>
    <row r="188" spans="1:15" ht="12.95" customHeight="1" x14ac:dyDescent="0.25">
      <c r="A188" s="19">
        <v>222</v>
      </c>
      <c r="B188" s="6" t="s">
        <v>178</v>
      </c>
      <c r="C188" s="13">
        <v>14.62</v>
      </c>
      <c r="D188" s="14">
        <v>10.119999999999999</v>
      </c>
      <c r="E188" s="13">
        <v>7.83</v>
      </c>
      <c r="F188" s="15">
        <v>135</v>
      </c>
      <c r="G188" s="10">
        <f t="shared" si="4"/>
        <v>147.95439999999999</v>
      </c>
      <c r="H188" s="10">
        <f t="shared" si="5"/>
        <v>1057.05</v>
      </c>
      <c r="I188" s="19">
        <v>222</v>
      </c>
      <c r="J188" s="10">
        <v>185</v>
      </c>
      <c r="L188" s="5">
        <v>430</v>
      </c>
      <c r="M188" s="5">
        <v>3</v>
      </c>
      <c r="N188" s="5">
        <v>179</v>
      </c>
      <c r="O188" s="5">
        <v>1366.5700000000002</v>
      </c>
    </row>
    <row r="189" spans="1:15" ht="15.75" customHeight="1" x14ac:dyDescent="0.25">
      <c r="A189" s="19">
        <v>222</v>
      </c>
      <c r="B189" s="6" t="s">
        <v>141</v>
      </c>
      <c r="C189" s="13">
        <v>7</v>
      </c>
      <c r="D189" s="14">
        <v>5</v>
      </c>
      <c r="E189" s="13">
        <v>7.83</v>
      </c>
      <c r="F189" s="15">
        <v>35</v>
      </c>
      <c r="G189" s="10">
        <f t="shared" si="4"/>
        <v>35</v>
      </c>
      <c r="H189" s="10">
        <f t="shared" si="5"/>
        <v>274.05</v>
      </c>
      <c r="I189" s="19">
        <v>222</v>
      </c>
      <c r="J189" s="10">
        <v>186</v>
      </c>
      <c r="L189" s="5">
        <v>431</v>
      </c>
      <c r="M189" s="5">
        <v>3</v>
      </c>
      <c r="N189" s="5">
        <v>253</v>
      </c>
      <c r="O189" s="5">
        <v>1953.99</v>
      </c>
    </row>
    <row r="190" spans="1:15" ht="15.75" customHeight="1" x14ac:dyDescent="0.25">
      <c r="A190" s="19">
        <v>222</v>
      </c>
      <c r="B190" s="6" t="s">
        <v>140</v>
      </c>
      <c r="C190" s="13">
        <v>5.23</v>
      </c>
      <c r="D190" s="14">
        <v>2.58</v>
      </c>
      <c r="E190" s="13">
        <v>6.83</v>
      </c>
      <c r="F190" s="15">
        <v>13</v>
      </c>
      <c r="G190" s="10">
        <f t="shared" si="4"/>
        <v>13.493400000000001</v>
      </c>
      <c r="H190" s="10">
        <f t="shared" si="5"/>
        <v>88.79</v>
      </c>
      <c r="I190" s="19">
        <v>222</v>
      </c>
      <c r="J190" s="10">
        <v>187</v>
      </c>
      <c r="L190" s="5">
        <v>432</v>
      </c>
      <c r="M190" s="5">
        <v>3</v>
      </c>
      <c r="N190" s="5">
        <v>249</v>
      </c>
      <c r="O190" s="5">
        <v>1922.67</v>
      </c>
    </row>
    <row r="191" spans="1:15" ht="12.95" customHeight="1" x14ac:dyDescent="0.25">
      <c r="A191" s="19">
        <v>222</v>
      </c>
      <c r="B191" s="6" t="s">
        <v>173</v>
      </c>
      <c r="C191" s="13">
        <v>43.48</v>
      </c>
      <c r="D191" s="14">
        <v>38.119999999999997</v>
      </c>
      <c r="E191" s="13">
        <v>9.25</v>
      </c>
      <c r="F191" s="15">
        <v>955</v>
      </c>
      <c r="G191" s="10">
        <f t="shared" si="4"/>
        <v>1657.4575999999997</v>
      </c>
      <c r="H191" s="10">
        <f t="shared" si="5"/>
        <v>8833.75</v>
      </c>
      <c r="I191" s="19">
        <v>222</v>
      </c>
      <c r="J191" s="10">
        <v>188</v>
      </c>
      <c r="L191" s="5">
        <v>433</v>
      </c>
      <c r="M191" s="5">
        <v>3</v>
      </c>
      <c r="N191" s="5">
        <v>249</v>
      </c>
      <c r="O191" s="5">
        <v>1922.67</v>
      </c>
    </row>
    <row r="192" spans="1:15" ht="15.75" customHeight="1" x14ac:dyDescent="0.25">
      <c r="A192" s="19">
        <v>222</v>
      </c>
      <c r="B192" s="6" t="s">
        <v>134</v>
      </c>
      <c r="C192" s="13">
        <v>22.46</v>
      </c>
      <c r="D192" s="14">
        <v>8.19</v>
      </c>
      <c r="E192" s="13">
        <v>7.83</v>
      </c>
      <c r="F192" s="15">
        <v>175</v>
      </c>
      <c r="G192" s="10">
        <f t="shared" si="4"/>
        <v>183.94739999999999</v>
      </c>
      <c r="H192" s="10">
        <f t="shared" si="5"/>
        <v>1370.25</v>
      </c>
      <c r="I192" s="19">
        <v>222</v>
      </c>
      <c r="J192" s="10">
        <v>189</v>
      </c>
      <c r="L192" s="5">
        <v>434</v>
      </c>
      <c r="M192" s="5">
        <v>3</v>
      </c>
      <c r="N192" s="5">
        <v>249</v>
      </c>
      <c r="O192" s="5">
        <v>1922.67</v>
      </c>
    </row>
    <row r="193" spans="1:15" ht="12.95" customHeight="1" x14ac:dyDescent="0.25">
      <c r="A193" s="19">
        <v>222</v>
      </c>
      <c r="B193" s="6" t="s">
        <v>135</v>
      </c>
      <c r="C193" s="13">
        <v>2.17</v>
      </c>
      <c r="D193" s="14">
        <v>1.62</v>
      </c>
      <c r="E193" s="13">
        <v>9.25</v>
      </c>
      <c r="F193" s="15">
        <v>4</v>
      </c>
      <c r="G193" s="10">
        <f t="shared" si="4"/>
        <v>3.5154000000000001</v>
      </c>
      <c r="H193" s="10">
        <f t="shared" si="5"/>
        <v>37</v>
      </c>
      <c r="I193" s="19">
        <v>222</v>
      </c>
      <c r="J193" s="10">
        <v>190</v>
      </c>
      <c r="L193" s="5">
        <v>435</v>
      </c>
      <c r="M193" s="5">
        <v>3</v>
      </c>
      <c r="N193" s="5">
        <v>249</v>
      </c>
      <c r="O193" s="5">
        <v>1922.67</v>
      </c>
    </row>
    <row r="194" spans="1:15" ht="15.75" customHeight="1" x14ac:dyDescent="0.25">
      <c r="A194" s="19">
        <v>222</v>
      </c>
      <c r="B194" s="6" t="s">
        <v>179</v>
      </c>
      <c r="C194" s="13">
        <v>4.3600000000000003</v>
      </c>
      <c r="D194" s="14">
        <v>3.94</v>
      </c>
      <c r="E194" s="13">
        <v>7.83</v>
      </c>
      <c r="F194" s="15">
        <v>14</v>
      </c>
      <c r="G194" s="10">
        <f t="shared" si="4"/>
        <v>17.1784</v>
      </c>
      <c r="H194" s="10">
        <f t="shared" si="5"/>
        <v>109.62</v>
      </c>
      <c r="I194" s="19">
        <v>222</v>
      </c>
      <c r="J194" s="10">
        <v>191</v>
      </c>
      <c r="L194" s="5">
        <v>436</v>
      </c>
      <c r="M194" s="5">
        <v>3</v>
      </c>
      <c r="N194" s="5">
        <v>249</v>
      </c>
      <c r="O194" s="5">
        <v>1922.67</v>
      </c>
    </row>
    <row r="195" spans="1:15" ht="12.95" customHeight="1" x14ac:dyDescent="0.25">
      <c r="A195" s="19">
        <v>223</v>
      </c>
      <c r="B195" s="6" t="s">
        <v>163</v>
      </c>
      <c r="C195" s="13">
        <v>8.0399999999999991</v>
      </c>
      <c r="D195" s="14">
        <v>4.03</v>
      </c>
      <c r="E195" s="13">
        <v>7.83</v>
      </c>
      <c r="F195" s="15">
        <v>32</v>
      </c>
      <c r="G195" s="10">
        <f t="shared" si="4"/>
        <v>32.401199999999996</v>
      </c>
      <c r="H195" s="10">
        <f t="shared" si="5"/>
        <v>250.56</v>
      </c>
      <c r="I195" s="19">
        <v>223</v>
      </c>
      <c r="J195" s="10">
        <v>192</v>
      </c>
      <c r="L195" s="5">
        <v>437</v>
      </c>
      <c r="M195" s="5">
        <v>3</v>
      </c>
      <c r="N195" s="5">
        <v>249</v>
      </c>
      <c r="O195" s="5">
        <v>1922.67</v>
      </c>
    </row>
    <row r="196" spans="1:15" ht="15.75" customHeight="1" x14ac:dyDescent="0.25">
      <c r="A196" s="19">
        <v>223</v>
      </c>
      <c r="B196" s="6" t="s">
        <v>141</v>
      </c>
      <c r="C196" s="13">
        <v>7</v>
      </c>
      <c r="D196" s="14">
        <v>5</v>
      </c>
      <c r="E196" s="13">
        <v>7.83</v>
      </c>
      <c r="F196" s="15">
        <v>35</v>
      </c>
      <c r="G196" s="10">
        <f t="shared" ref="G196:G259" si="6">C196*D196</f>
        <v>35</v>
      </c>
      <c r="H196" s="10">
        <f t="shared" ref="H196:H259" si="7">F196*E196</f>
        <v>274.05</v>
      </c>
      <c r="I196" s="19">
        <v>223</v>
      </c>
      <c r="J196" s="10">
        <v>193</v>
      </c>
      <c r="L196" s="5">
        <v>438</v>
      </c>
      <c r="M196" s="5">
        <v>3</v>
      </c>
      <c r="N196" s="5">
        <v>249</v>
      </c>
      <c r="O196" s="5">
        <v>1922.67</v>
      </c>
    </row>
    <row r="197" spans="1:15" ht="15.75" customHeight="1" x14ac:dyDescent="0.25">
      <c r="A197" s="19">
        <v>223</v>
      </c>
      <c r="B197" s="6" t="s">
        <v>164</v>
      </c>
      <c r="C197" s="13">
        <v>26.27</v>
      </c>
      <c r="D197" s="14">
        <v>11.99</v>
      </c>
      <c r="E197" s="13">
        <v>7.83</v>
      </c>
      <c r="F197" s="15">
        <v>248</v>
      </c>
      <c r="G197" s="10">
        <f t="shared" si="6"/>
        <v>314.97730000000001</v>
      </c>
      <c r="H197" s="10">
        <f t="shared" si="7"/>
        <v>1941.84</v>
      </c>
      <c r="I197" s="19">
        <v>223</v>
      </c>
      <c r="J197" s="10">
        <v>194</v>
      </c>
      <c r="L197" s="5">
        <v>439</v>
      </c>
      <c r="M197" s="5">
        <v>3</v>
      </c>
      <c r="N197" s="5">
        <v>249</v>
      </c>
      <c r="O197" s="5">
        <v>1922.67</v>
      </c>
    </row>
    <row r="198" spans="1:15" ht="15.75" customHeight="1" x14ac:dyDescent="0.25">
      <c r="A198" s="19">
        <v>223</v>
      </c>
      <c r="B198" s="6" t="s">
        <v>165</v>
      </c>
      <c r="C198" s="13">
        <v>8.02</v>
      </c>
      <c r="D198" s="14">
        <v>3.92</v>
      </c>
      <c r="E198" s="13">
        <v>6.83</v>
      </c>
      <c r="F198" s="15">
        <v>27</v>
      </c>
      <c r="G198" s="10">
        <f t="shared" si="6"/>
        <v>31.438399999999998</v>
      </c>
      <c r="H198" s="10">
        <f t="shared" si="7"/>
        <v>184.41</v>
      </c>
      <c r="I198" s="19">
        <v>223</v>
      </c>
      <c r="J198" s="10">
        <v>195</v>
      </c>
      <c r="L198" s="5">
        <v>440</v>
      </c>
      <c r="M198" s="5">
        <v>3</v>
      </c>
      <c r="N198" s="5">
        <v>249</v>
      </c>
      <c r="O198" s="5">
        <v>1922.67</v>
      </c>
    </row>
    <row r="199" spans="1:15" ht="15.75" customHeight="1" x14ac:dyDescent="0.25">
      <c r="A199" s="19">
        <v>225</v>
      </c>
      <c r="B199" s="6" t="s">
        <v>163</v>
      </c>
      <c r="C199" s="13">
        <v>3.99</v>
      </c>
      <c r="D199" s="14">
        <v>2</v>
      </c>
      <c r="E199" s="13">
        <v>7.83</v>
      </c>
      <c r="F199" s="15">
        <v>8</v>
      </c>
      <c r="G199" s="10">
        <f t="shared" si="6"/>
        <v>7.98</v>
      </c>
      <c r="H199" s="10">
        <f t="shared" si="7"/>
        <v>62.64</v>
      </c>
      <c r="I199" s="19">
        <v>225</v>
      </c>
      <c r="J199" s="10">
        <v>196</v>
      </c>
      <c r="L199" s="5">
        <v>441</v>
      </c>
      <c r="M199" s="5">
        <v>3</v>
      </c>
      <c r="N199" s="5">
        <v>249</v>
      </c>
      <c r="O199" s="5">
        <v>1922.67</v>
      </c>
    </row>
    <row r="200" spans="1:15" ht="12.95" customHeight="1" x14ac:dyDescent="0.25">
      <c r="A200" s="19">
        <v>225</v>
      </c>
      <c r="B200" s="6" t="s">
        <v>138</v>
      </c>
      <c r="C200" s="13">
        <v>12.53</v>
      </c>
      <c r="D200" s="14">
        <v>10.29</v>
      </c>
      <c r="E200" s="13">
        <v>7.83</v>
      </c>
      <c r="F200" s="15">
        <v>97</v>
      </c>
      <c r="G200" s="10">
        <f t="shared" si="6"/>
        <v>128.93369999999999</v>
      </c>
      <c r="H200" s="10">
        <f t="shared" si="7"/>
        <v>759.51</v>
      </c>
      <c r="I200" s="12" t="s">
        <v>100</v>
      </c>
      <c r="J200" s="10">
        <v>197</v>
      </c>
      <c r="L200" s="5">
        <v>442</v>
      </c>
      <c r="M200" s="5">
        <v>3</v>
      </c>
      <c r="N200" s="5">
        <v>249</v>
      </c>
      <c r="O200" s="5">
        <v>1922.67</v>
      </c>
    </row>
    <row r="201" spans="1:15" ht="15.75" customHeight="1" x14ac:dyDescent="0.25">
      <c r="A201" s="19">
        <v>225</v>
      </c>
      <c r="B201" s="6" t="s">
        <v>164</v>
      </c>
      <c r="C201" s="13">
        <v>19.670000000000002</v>
      </c>
      <c r="D201" s="14">
        <v>7.99</v>
      </c>
      <c r="E201" s="13">
        <v>7.83</v>
      </c>
      <c r="F201" s="15">
        <v>123</v>
      </c>
      <c r="G201" s="10">
        <f t="shared" si="6"/>
        <v>157.16330000000002</v>
      </c>
      <c r="H201" s="10">
        <f t="shared" si="7"/>
        <v>963.09</v>
      </c>
      <c r="I201" s="19">
        <v>225</v>
      </c>
      <c r="J201" s="10">
        <v>198</v>
      </c>
      <c r="L201" s="5">
        <v>443</v>
      </c>
      <c r="M201" s="5">
        <v>3</v>
      </c>
      <c r="N201" s="5">
        <v>171</v>
      </c>
      <c r="O201" s="5">
        <v>1311.93</v>
      </c>
    </row>
    <row r="202" spans="1:15" ht="15.75" customHeight="1" x14ac:dyDescent="0.25">
      <c r="A202" s="19">
        <v>225</v>
      </c>
      <c r="B202" s="6" t="s">
        <v>165</v>
      </c>
      <c r="C202" s="13">
        <v>8.02</v>
      </c>
      <c r="D202" s="14">
        <v>3.92</v>
      </c>
      <c r="E202" s="13">
        <v>6.83</v>
      </c>
      <c r="F202" s="15">
        <v>27</v>
      </c>
      <c r="G202" s="10">
        <f t="shared" si="6"/>
        <v>31.438399999999998</v>
      </c>
      <c r="H202" s="10">
        <f t="shared" si="7"/>
        <v>184.41</v>
      </c>
      <c r="I202" s="19">
        <v>225</v>
      </c>
      <c r="J202" s="10">
        <v>199</v>
      </c>
      <c r="L202" s="5">
        <v>444</v>
      </c>
      <c r="M202" s="5">
        <v>3</v>
      </c>
      <c r="N202" s="5">
        <v>307</v>
      </c>
      <c r="O202" s="5">
        <v>2376.81</v>
      </c>
    </row>
    <row r="203" spans="1:15" ht="15.75" customHeight="1" x14ac:dyDescent="0.25">
      <c r="A203" s="19">
        <v>227</v>
      </c>
      <c r="B203" s="6" t="s">
        <v>163</v>
      </c>
      <c r="C203" s="13">
        <v>7.71</v>
      </c>
      <c r="D203" s="14">
        <v>7.62</v>
      </c>
      <c r="E203" s="13">
        <v>7.83</v>
      </c>
      <c r="F203" s="15">
        <v>58</v>
      </c>
      <c r="G203" s="10">
        <f t="shared" si="6"/>
        <v>58.7502</v>
      </c>
      <c r="H203" s="10">
        <f t="shared" si="7"/>
        <v>454.14</v>
      </c>
      <c r="I203" s="19">
        <v>227</v>
      </c>
      <c r="J203" s="10">
        <v>200</v>
      </c>
      <c r="L203" s="5">
        <v>445</v>
      </c>
      <c r="M203" s="5">
        <v>3</v>
      </c>
      <c r="N203" s="5">
        <v>170</v>
      </c>
      <c r="O203" s="5">
        <v>1304.1000000000001</v>
      </c>
    </row>
    <row r="204" spans="1:15" ht="15.75" customHeight="1" x14ac:dyDescent="0.25">
      <c r="A204" s="19">
        <v>227</v>
      </c>
      <c r="B204" s="6" t="s">
        <v>143</v>
      </c>
      <c r="C204" s="13">
        <v>10.17</v>
      </c>
      <c r="D204" s="14">
        <v>7.56</v>
      </c>
      <c r="E204" s="13">
        <v>7.83</v>
      </c>
      <c r="F204" s="15">
        <v>72</v>
      </c>
      <c r="G204" s="10">
        <f t="shared" si="6"/>
        <v>76.885199999999998</v>
      </c>
      <c r="H204" s="10">
        <f t="shared" si="7"/>
        <v>563.76</v>
      </c>
      <c r="I204" s="19">
        <v>227</v>
      </c>
      <c r="J204" s="10">
        <v>201</v>
      </c>
      <c r="L204" s="5">
        <v>446</v>
      </c>
      <c r="M204" s="5">
        <v>4</v>
      </c>
      <c r="N204" s="5">
        <v>328</v>
      </c>
      <c r="O204" s="5">
        <v>2523.2400000000002</v>
      </c>
    </row>
    <row r="205" spans="1:15" ht="15.75" customHeight="1" x14ac:dyDescent="0.25">
      <c r="A205" s="19">
        <v>227</v>
      </c>
      <c r="B205" s="6" t="s">
        <v>164</v>
      </c>
      <c r="C205" s="13">
        <v>23.92</v>
      </c>
      <c r="D205" s="14">
        <v>17.77</v>
      </c>
      <c r="E205" s="13">
        <v>7.83</v>
      </c>
      <c r="F205" s="15">
        <v>347</v>
      </c>
      <c r="G205" s="10">
        <f t="shared" si="6"/>
        <v>425.05840000000001</v>
      </c>
      <c r="H205" s="10">
        <f t="shared" si="7"/>
        <v>2717.01</v>
      </c>
      <c r="I205" s="19">
        <v>227</v>
      </c>
      <c r="J205" s="10">
        <v>202</v>
      </c>
      <c r="L205" s="5">
        <v>447</v>
      </c>
      <c r="M205" s="5">
        <v>3</v>
      </c>
      <c r="N205" s="5">
        <v>170</v>
      </c>
      <c r="O205" s="5">
        <v>1304.1000000000001</v>
      </c>
    </row>
    <row r="206" spans="1:15" ht="15.75" customHeight="1" x14ac:dyDescent="0.25">
      <c r="A206" s="19">
        <v>227</v>
      </c>
      <c r="B206" s="6" t="s">
        <v>165</v>
      </c>
      <c r="C206" s="13">
        <v>5.75</v>
      </c>
      <c r="D206" s="14">
        <v>4.67</v>
      </c>
      <c r="E206" s="13">
        <v>6.83</v>
      </c>
      <c r="F206" s="15">
        <v>22</v>
      </c>
      <c r="G206" s="10">
        <f t="shared" si="6"/>
        <v>26.852499999999999</v>
      </c>
      <c r="H206" s="10">
        <f t="shared" si="7"/>
        <v>150.26</v>
      </c>
      <c r="I206" s="19">
        <v>227</v>
      </c>
      <c r="J206" s="10">
        <v>203</v>
      </c>
      <c r="L206" s="5">
        <v>448</v>
      </c>
      <c r="M206" s="5">
        <v>1</v>
      </c>
      <c r="N206" s="5">
        <v>35</v>
      </c>
      <c r="O206" s="5">
        <v>274.05</v>
      </c>
    </row>
    <row r="207" spans="1:15" ht="15.75" customHeight="1" x14ac:dyDescent="0.25">
      <c r="A207" s="19">
        <v>228</v>
      </c>
      <c r="B207" s="6" t="s">
        <v>146</v>
      </c>
      <c r="C207" s="13">
        <v>10.29</v>
      </c>
      <c r="D207" s="14">
        <v>9.1199999999999992</v>
      </c>
      <c r="E207" s="13">
        <v>7.92</v>
      </c>
      <c r="F207" s="15">
        <v>78</v>
      </c>
      <c r="G207" s="10">
        <f t="shared" si="6"/>
        <v>93.844799999999978</v>
      </c>
      <c r="H207" s="10">
        <f t="shared" si="7"/>
        <v>617.76</v>
      </c>
      <c r="I207" s="19">
        <v>228</v>
      </c>
      <c r="J207" s="10">
        <v>204</v>
      </c>
      <c r="L207" s="5">
        <v>449</v>
      </c>
      <c r="M207" s="5">
        <v>1</v>
      </c>
      <c r="N207" s="5">
        <v>42</v>
      </c>
      <c r="O207" s="5">
        <v>328.86</v>
      </c>
    </row>
    <row r="208" spans="1:15" ht="15.75" customHeight="1" x14ac:dyDescent="0.25">
      <c r="A208" s="19">
        <v>228</v>
      </c>
      <c r="B208" s="6" t="s">
        <v>135</v>
      </c>
      <c r="C208" s="13">
        <v>10.55</v>
      </c>
      <c r="D208" s="14">
        <v>6.12</v>
      </c>
      <c r="E208" s="13">
        <v>7.92</v>
      </c>
      <c r="F208" s="15">
        <v>59</v>
      </c>
      <c r="G208" s="10">
        <f t="shared" si="6"/>
        <v>64.566000000000003</v>
      </c>
      <c r="H208" s="10">
        <f t="shared" si="7"/>
        <v>467.28</v>
      </c>
      <c r="I208" s="19">
        <v>228</v>
      </c>
      <c r="J208" s="10">
        <v>205</v>
      </c>
      <c r="L208" s="5">
        <v>451</v>
      </c>
      <c r="M208" s="5">
        <v>1</v>
      </c>
      <c r="N208" s="5">
        <v>119</v>
      </c>
      <c r="O208" s="5">
        <v>952</v>
      </c>
    </row>
    <row r="209" spans="1:15" ht="15.75" customHeight="1" x14ac:dyDescent="0.25">
      <c r="A209" s="19">
        <v>228</v>
      </c>
      <c r="B209" s="6" t="s">
        <v>135</v>
      </c>
      <c r="C209" s="13">
        <v>10.94</v>
      </c>
      <c r="D209" s="14">
        <v>9.0399999999999991</v>
      </c>
      <c r="E209" s="13">
        <v>7.83</v>
      </c>
      <c r="F209" s="15">
        <v>72</v>
      </c>
      <c r="G209" s="10">
        <f t="shared" si="6"/>
        <v>98.897599999999983</v>
      </c>
      <c r="H209" s="10">
        <f t="shared" si="7"/>
        <v>563.76</v>
      </c>
      <c r="I209" s="19">
        <v>228</v>
      </c>
      <c r="J209" s="10">
        <v>206</v>
      </c>
      <c r="L209" s="5">
        <v>453</v>
      </c>
      <c r="M209" s="5">
        <v>1</v>
      </c>
      <c r="N209" s="5">
        <v>143</v>
      </c>
      <c r="O209" s="5">
        <v>1144</v>
      </c>
    </row>
    <row r="210" spans="1:15" ht="15.75" customHeight="1" x14ac:dyDescent="0.25">
      <c r="A210" s="19">
        <v>229</v>
      </c>
      <c r="B210" s="6" t="s">
        <v>163</v>
      </c>
      <c r="C210" s="13">
        <v>6.04</v>
      </c>
      <c r="D210" s="14">
        <v>5.39</v>
      </c>
      <c r="E210" s="13">
        <v>7.83</v>
      </c>
      <c r="F210" s="15">
        <v>33</v>
      </c>
      <c r="G210" s="10">
        <f t="shared" si="6"/>
        <v>32.555599999999998</v>
      </c>
      <c r="H210" s="10">
        <f t="shared" si="7"/>
        <v>258.39</v>
      </c>
      <c r="I210" s="19">
        <v>229</v>
      </c>
      <c r="J210" s="10">
        <v>207</v>
      </c>
      <c r="L210" s="5">
        <v>501</v>
      </c>
      <c r="M210" s="5">
        <v>2</v>
      </c>
      <c r="N210" s="5">
        <v>168</v>
      </c>
      <c r="O210" s="5">
        <v>1337.37</v>
      </c>
    </row>
    <row r="211" spans="1:15" ht="12.95" customHeight="1" x14ac:dyDescent="0.25">
      <c r="A211" s="19">
        <v>229</v>
      </c>
      <c r="B211" s="6" t="s">
        <v>164</v>
      </c>
      <c r="C211" s="13">
        <v>21.64</v>
      </c>
      <c r="D211" s="14">
        <v>15.37</v>
      </c>
      <c r="E211" s="13">
        <v>7.83</v>
      </c>
      <c r="F211" s="15">
        <v>244</v>
      </c>
      <c r="G211" s="10">
        <f t="shared" si="6"/>
        <v>332.60679999999996</v>
      </c>
      <c r="H211" s="10">
        <f t="shared" si="7"/>
        <v>1910.52</v>
      </c>
      <c r="I211" s="19">
        <v>229</v>
      </c>
      <c r="J211" s="10">
        <v>208</v>
      </c>
      <c r="L211" s="5">
        <v>502</v>
      </c>
      <c r="M211" s="5">
        <v>3</v>
      </c>
      <c r="N211" s="5">
        <v>176</v>
      </c>
      <c r="O211" s="5">
        <v>1351.0800000000002</v>
      </c>
    </row>
    <row r="212" spans="1:15" ht="15.75" customHeight="1" x14ac:dyDescent="0.25">
      <c r="A212" s="19">
        <v>229</v>
      </c>
      <c r="B212" s="6" t="s">
        <v>165</v>
      </c>
      <c r="C212" s="13">
        <v>5.75</v>
      </c>
      <c r="D212" s="14">
        <v>4.67</v>
      </c>
      <c r="E212" s="13">
        <v>6.83</v>
      </c>
      <c r="F212" s="15">
        <v>22</v>
      </c>
      <c r="G212" s="10">
        <f t="shared" si="6"/>
        <v>26.852499999999999</v>
      </c>
      <c r="H212" s="10">
        <f t="shared" si="7"/>
        <v>150.26</v>
      </c>
      <c r="I212" s="19">
        <v>229</v>
      </c>
      <c r="J212" s="10">
        <v>209</v>
      </c>
      <c r="L212" s="5">
        <v>503</v>
      </c>
      <c r="M212" s="5">
        <v>4</v>
      </c>
      <c r="N212" s="5">
        <v>238</v>
      </c>
      <c r="O212" s="5">
        <v>1863.5400000000002</v>
      </c>
    </row>
    <row r="213" spans="1:15" ht="12.95" customHeight="1" x14ac:dyDescent="0.25">
      <c r="A213" s="19">
        <v>230</v>
      </c>
      <c r="B213" s="6" t="s">
        <v>163</v>
      </c>
      <c r="C213" s="13">
        <v>4.3499999999999996</v>
      </c>
      <c r="D213" s="14">
        <v>1.89</v>
      </c>
      <c r="E213" s="13">
        <v>6.83</v>
      </c>
      <c r="F213" s="15">
        <v>8</v>
      </c>
      <c r="G213" s="10">
        <f t="shared" si="6"/>
        <v>8.2214999999999989</v>
      </c>
      <c r="H213" s="10">
        <f t="shared" si="7"/>
        <v>54.64</v>
      </c>
      <c r="I213" s="19">
        <v>230</v>
      </c>
      <c r="J213" s="10">
        <v>210</v>
      </c>
      <c r="L213" s="5">
        <v>504</v>
      </c>
      <c r="M213" s="5">
        <v>3</v>
      </c>
      <c r="N213" s="5">
        <v>175</v>
      </c>
      <c r="O213" s="5">
        <v>1343.2500000000002</v>
      </c>
    </row>
    <row r="214" spans="1:15" ht="15.75" customHeight="1" x14ac:dyDescent="0.25">
      <c r="A214" s="19">
        <v>230</v>
      </c>
      <c r="B214" s="6" t="s">
        <v>164</v>
      </c>
      <c r="C214" s="13">
        <v>17.690000000000001</v>
      </c>
      <c r="D214" s="14">
        <v>12.13</v>
      </c>
      <c r="E214" s="13">
        <v>7.83</v>
      </c>
      <c r="F214" s="15">
        <v>144</v>
      </c>
      <c r="G214" s="10">
        <f t="shared" si="6"/>
        <v>214.57970000000003</v>
      </c>
      <c r="H214" s="10">
        <f t="shared" si="7"/>
        <v>1127.52</v>
      </c>
      <c r="I214" s="19">
        <v>230</v>
      </c>
      <c r="J214" s="10">
        <v>211</v>
      </c>
      <c r="L214" s="5">
        <v>505</v>
      </c>
      <c r="M214" s="5">
        <v>3</v>
      </c>
      <c r="N214" s="5">
        <v>249</v>
      </c>
      <c r="O214" s="5">
        <v>1922.67</v>
      </c>
    </row>
    <row r="215" spans="1:15" ht="15.75" customHeight="1" x14ac:dyDescent="0.25">
      <c r="A215" s="19">
        <v>230</v>
      </c>
      <c r="B215" s="6" t="s">
        <v>165</v>
      </c>
      <c r="C215" s="13">
        <v>8.02</v>
      </c>
      <c r="D215" s="14">
        <v>3.92</v>
      </c>
      <c r="E215" s="13">
        <v>6.83</v>
      </c>
      <c r="F215" s="15">
        <v>27</v>
      </c>
      <c r="G215" s="10">
        <f t="shared" si="6"/>
        <v>31.438399999999998</v>
      </c>
      <c r="H215" s="10">
        <f t="shared" si="7"/>
        <v>184.41</v>
      </c>
      <c r="I215" s="19">
        <v>230</v>
      </c>
      <c r="J215" s="10">
        <v>212</v>
      </c>
      <c r="L215" s="5">
        <v>506</v>
      </c>
      <c r="M215" s="5">
        <v>3</v>
      </c>
      <c r="N215" s="5">
        <v>249</v>
      </c>
      <c r="O215" s="5">
        <v>1922.67</v>
      </c>
    </row>
    <row r="216" spans="1:15" ht="15.75" customHeight="1" x14ac:dyDescent="0.25">
      <c r="A216" s="19">
        <v>231</v>
      </c>
      <c r="B216" s="6" t="s">
        <v>163</v>
      </c>
      <c r="C216" s="13">
        <v>8.0399999999999991</v>
      </c>
      <c r="D216" s="14">
        <v>4.53</v>
      </c>
      <c r="E216" s="13">
        <v>7.83</v>
      </c>
      <c r="F216" s="15">
        <v>35</v>
      </c>
      <c r="G216" s="10">
        <f t="shared" si="6"/>
        <v>36.421199999999999</v>
      </c>
      <c r="H216" s="10">
        <f t="shared" si="7"/>
        <v>274.05</v>
      </c>
      <c r="I216" s="19">
        <v>231</v>
      </c>
      <c r="J216" s="10">
        <v>213</v>
      </c>
      <c r="L216" s="5">
        <v>507</v>
      </c>
      <c r="M216" s="5">
        <v>3</v>
      </c>
      <c r="N216" s="5">
        <v>249</v>
      </c>
      <c r="O216" s="5">
        <v>1922.67</v>
      </c>
    </row>
    <row r="217" spans="1:15" ht="15.75" customHeight="1" x14ac:dyDescent="0.25">
      <c r="A217" s="19">
        <v>231</v>
      </c>
      <c r="B217" s="6" t="s">
        <v>164</v>
      </c>
      <c r="C217" s="13">
        <v>21.27</v>
      </c>
      <c r="D217" s="14">
        <v>11.94</v>
      </c>
      <c r="E217" s="13">
        <v>7.83</v>
      </c>
      <c r="F217" s="15">
        <v>191</v>
      </c>
      <c r="G217" s="10">
        <f t="shared" si="6"/>
        <v>253.96379999999999</v>
      </c>
      <c r="H217" s="10">
        <f t="shared" si="7"/>
        <v>1495.53</v>
      </c>
      <c r="I217" s="19">
        <v>231</v>
      </c>
      <c r="J217" s="10">
        <v>214</v>
      </c>
      <c r="L217" s="5">
        <v>508</v>
      </c>
      <c r="M217" s="5">
        <v>3</v>
      </c>
      <c r="N217" s="5">
        <v>249</v>
      </c>
      <c r="O217" s="5">
        <v>1922.67</v>
      </c>
    </row>
    <row r="218" spans="1:15" ht="15.75" customHeight="1" x14ac:dyDescent="0.25">
      <c r="A218" s="19">
        <v>231</v>
      </c>
      <c r="B218" s="6" t="s">
        <v>165</v>
      </c>
      <c r="C218" s="13">
        <v>8.02</v>
      </c>
      <c r="D218" s="14">
        <v>3.92</v>
      </c>
      <c r="E218" s="13">
        <v>6.83</v>
      </c>
      <c r="F218" s="15">
        <v>27</v>
      </c>
      <c r="G218" s="10">
        <f t="shared" si="6"/>
        <v>31.438399999999998</v>
      </c>
      <c r="H218" s="10">
        <f t="shared" si="7"/>
        <v>184.41</v>
      </c>
      <c r="I218" s="19">
        <v>231</v>
      </c>
      <c r="J218" s="10">
        <v>215</v>
      </c>
      <c r="L218" s="5">
        <v>509</v>
      </c>
      <c r="M218" s="5">
        <v>3</v>
      </c>
      <c r="N218" s="5">
        <v>249</v>
      </c>
      <c r="O218" s="5">
        <v>1922.67</v>
      </c>
    </row>
    <row r="219" spans="1:15" ht="15.75" customHeight="1" x14ac:dyDescent="0.25">
      <c r="A219" s="19">
        <v>232</v>
      </c>
      <c r="B219" s="6" t="s">
        <v>163</v>
      </c>
      <c r="C219" s="13">
        <v>8.0399999999999991</v>
      </c>
      <c r="D219" s="14">
        <v>3.99</v>
      </c>
      <c r="E219" s="13">
        <v>7.83</v>
      </c>
      <c r="F219" s="15">
        <v>31</v>
      </c>
      <c r="G219" s="10">
        <f t="shared" si="6"/>
        <v>32.079599999999999</v>
      </c>
      <c r="H219" s="10">
        <f t="shared" si="7"/>
        <v>242.73</v>
      </c>
      <c r="I219" s="19">
        <v>232</v>
      </c>
      <c r="J219" s="10">
        <v>216</v>
      </c>
      <c r="L219" s="5">
        <v>510</v>
      </c>
      <c r="M219" s="5">
        <v>3</v>
      </c>
      <c r="N219" s="5">
        <v>249</v>
      </c>
      <c r="O219" s="5">
        <v>1922.67</v>
      </c>
    </row>
    <row r="220" spans="1:15" ht="15.75" customHeight="1" x14ac:dyDescent="0.25">
      <c r="A220" s="19">
        <v>232</v>
      </c>
      <c r="B220" s="6" t="s">
        <v>164</v>
      </c>
      <c r="C220" s="13">
        <v>21.27</v>
      </c>
      <c r="D220" s="14">
        <v>11.94</v>
      </c>
      <c r="E220" s="13">
        <v>7.83</v>
      </c>
      <c r="F220" s="15">
        <v>191</v>
      </c>
      <c r="G220" s="10">
        <f t="shared" si="6"/>
        <v>253.96379999999999</v>
      </c>
      <c r="H220" s="10">
        <f t="shared" si="7"/>
        <v>1495.53</v>
      </c>
      <c r="I220" s="19">
        <v>232</v>
      </c>
      <c r="J220" s="10">
        <v>217</v>
      </c>
      <c r="L220" s="5">
        <v>511</v>
      </c>
      <c r="M220" s="5">
        <v>3</v>
      </c>
      <c r="N220" s="5">
        <v>249</v>
      </c>
      <c r="O220" s="5">
        <v>1922.67</v>
      </c>
    </row>
    <row r="221" spans="1:15" ht="15.75" customHeight="1" x14ac:dyDescent="0.25">
      <c r="A221" s="19">
        <v>232</v>
      </c>
      <c r="B221" s="6" t="s">
        <v>165</v>
      </c>
      <c r="C221" s="13">
        <v>8.02</v>
      </c>
      <c r="D221" s="14">
        <v>3.92</v>
      </c>
      <c r="E221" s="13">
        <v>6.83</v>
      </c>
      <c r="F221" s="15">
        <v>27</v>
      </c>
      <c r="G221" s="10">
        <f t="shared" si="6"/>
        <v>31.438399999999998</v>
      </c>
      <c r="H221" s="10">
        <f t="shared" si="7"/>
        <v>184.41</v>
      </c>
      <c r="I221" s="19">
        <v>232</v>
      </c>
      <c r="J221" s="10">
        <v>218</v>
      </c>
      <c r="L221" s="5">
        <v>512</v>
      </c>
      <c r="M221" s="5">
        <v>3</v>
      </c>
      <c r="N221" s="5">
        <v>249</v>
      </c>
      <c r="O221" s="5">
        <v>1922.67</v>
      </c>
    </row>
    <row r="222" spans="1:15" ht="15.75" customHeight="1" x14ac:dyDescent="0.25">
      <c r="A222" s="19">
        <v>233</v>
      </c>
      <c r="B222" s="6" t="s">
        <v>163</v>
      </c>
      <c r="C222" s="13">
        <v>8.0399999999999991</v>
      </c>
      <c r="D222" s="14">
        <v>3.99</v>
      </c>
      <c r="E222" s="13">
        <v>7.83</v>
      </c>
      <c r="F222" s="15">
        <v>31</v>
      </c>
      <c r="G222" s="10">
        <f t="shared" si="6"/>
        <v>32.079599999999999</v>
      </c>
      <c r="H222" s="10">
        <f t="shared" si="7"/>
        <v>242.73</v>
      </c>
      <c r="I222" s="19">
        <v>233</v>
      </c>
      <c r="J222" s="10">
        <v>219</v>
      </c>
      <c r="L222" s="5">
        <v>513</v>
      </c>
      <c r="M222" s="5">
        <v>3</v>
      </c>
      <c r="N222" s="5">
        <v>249</v>
      </c>
      <c r="O222" s="5">
        <v>1922.67</v>
      </c>
    </row>
    <row r="223" spans="1:15" ht="15.75" customHeight="1" x14ac:dyDescent="0.25">
      <c r="A223" s="19">
        <v>233</v>
      </c>
      <c r="B223" s="6" t="s">
        <v>164</v>
      </c>
      <c r="C223" s="13">
        <v>21.27</v>
      </c>
      <c r="D223" s="14">
        <v>11.94</v>
      </c>
      <c r="E223" s="13">
        <v>7.83</v>
      </c>
      <c r="F223" s="15">
        <v>191</v>
      </c>
      <c r="G223" s="10">
        <f t="shared" si="6"/>
        <v>253.96379999999999</v>
      </c>
      <c r="H223" s="10">
        <f t="shared" si="7"/>
        <v>1495.53</v>
      </c>
      <c r="I223" s="19">
        <v>233</v>
      </c>
      <c r="J223" s="10">
        <v>220</v>
      </c>
      <c r="L223" s="5">
        <v>514</v>
      </c>
      <c r="M223" s="5">
        <v>3</v>
      </c>
      <c r="N223" s="5">
        <v>249</v>
      </c>
      <c r="O223" s="5">
        <v>1922.67</v>
      </c>
    </row>
    <row r="224" spans="1:15" ht="15.75" customHeight="1" x14ac:dyDescent="0.25">
      <c r="A224" s="19">
        <v>233</v>
      </c>
      <c r="B224" s="6" t="s">
        <v>165</v>
      </c>
      <c r="C224" s="13">
        <v>8.02</v>
      </c>
      <c r="D224" s="14">
        <v>3.92</v>
      </c>
      <c r="E224" s="13">
        <v>6.83</v>
      </c>
      <c r="F224" s="15">
        <v>27</v>
      </c>
      <c r="G224" s="10">
        <f t="shared" si="6"/>
        <v>31.438399999999998</v>
      </c>
      <c r="H224" s="10">
        <f t="shared" si="7"/>
        <v>184.41</v>
      </c>
      <c r="I224" s="19">
        <v>233</v>
      </c>
      <c r="J224" s="10">
        <v>221</v>
      </c>
      <c r="L224" s="5">
        <v>515</v>
      </c>
      <c r="M224" s="5">
        <v>3</v>
      </c>
      <c r="N224" s="5">
        <v>249</v>
      </c>
      <c r="O224" s="5">
        <v>1922.67</v>
      </c>
    </row>
    <row r="225" spans="1:15" ht="15.75" customHeight="1" x14ac:dyDescent="0.25">
      <c r="A225" s="19">
        <v>234</v>
      </c>
      <c r="B225" s="6" t="s">
        <v>163</v>
      </c>
      <c r="C225" s="13">
        <v>8.0399999999999991</v>
      </c>
      <c r="D225" s="14">
        <v>3.99</v>
      </c>
      <c r="E225" s="13">
        <v>7.83</v>
      </c>
      <c r="F225" s="15">
        <v>31</v>
      </c>
      <c r="G225" s="10">
        <f t="shared" si="6"/>
        <v>32.079599999999999</v>
      </c>
      <c r="H225" s="10">
        <f t="shared" si="7"/>
        <v>242.73</v>
      </c>
      <c r="I225" s="19">
        <v>234</v>
      </c>
      <c r="J225" s="10">
        <v>222</v>
      </c>
      <c r="L225" s="5">
        <v>516</v>
      </c>
      <c r="M225" s="5">
        <v>3</v>
      </c>
      <c r="N225" s="5">
        <v>299</v>
      </c>
      <c r="O225" s="5">
        <v>2314.1699999999996</v>
      </c>
    </row>
    <row r="226" spans="1:15" ht="15.75" customHeight="1" x14ac:dyDescent="0.25">
      <c r="A226" s="19">
        <v>234</v>
      </c>
      <c r="B226" s="6" t="s">
        <v>164</v>
      </c>
      <c r="C226" s="13">
        <v>21.27</v>
      </c>
      <c r="D226" s="14">
        <v>11.94</v>
      </c>
      <c r="E226" s="13">
        <v>7.83</v>
      </c>
      <c r="F226" s="15">
        <v>191</v>
      </c>
      <c r="G226" s="10">
        <f t="shared" si="6"/>
        <v>253.96379999999999</v>
      </c>
      <c r="H226" s="10">
        <f t="shared" si="7"/>
        <v>1495.53</v>
      </c>
      <c r="I226" s="19">
        <v>234</v>
      </c>
      <c r="J226" s="10">
        <v>223</v>
      </c>
      <c r="L226" s="5">
        <v>517</v>
      </c>
      <c r="M226" s="5">
        <v>3</v>
      </c>
      <c r="N226" s="5">
        <v>249</v>
      </c>
      <c r="O226" s="5">
        <v>1922.67</v>
      </c>
    </row>
    <row r="227" spans="1:15" ht="15.75" customHeight="1" x14ac:dyDescent="0.25">
      <c r="A227" s="19">
        <v>234</v>
      </c>
      <c r="B227" s="6" t="s">
        <v>165</v>
      </c>
      <c r="C227" s="13">
        <v>8.02</v>
      </c>
      <c r="D227" s="14">
        <v>3.92</v>
      </c>
      <c r="E227" s="13">
        <v>6.83</v>
      </c>
      <c r="F227" s="15">
        <v>27</v>
      </c>
      <c r="G227" s="10">
        <f t="shared" si="6"/>
        <v>31.438399999999998</v>
      </c>
      <c r="H227" s="10">
        <f t="shared" si="7"/>
        <v>184.41</v>
      </c>
      <c r="I227" s="19">
        <v>234</v>
      </c>
      <c r="J227" s="10">
        <v>224</v>
      </c>
      <c r="L227" s="5">
        <v>518</v>
      </c>
      <c r="M227" s="5">
        <v>1</v>
      </c>
      <c r="N227" s="5">
        <v>44</v>
      </c>
      <c r="O227" s="5">
        <v>352</v>
      </c>
    </row>
    <row r="228" spans="1:15" ht="15.75" customHeight="1" x14ac:dyDescent="0.25">
      <c r="A228" s="19">
        <v>235</v>
      </c>
      <c r="B228" s="6" t="s">
        <v>163</v>
      </c>
      <c r="C228" s="13">
        <v>8.0399999999999991</v>
      </c>
      <c r="D228" s="14">
        <v>3.99</v>
      </c>
      <c r="E228" s="13">
        <v>7.83</v>
      </c>
      <c r="F228" s="15">
        <v>31</v>
      </c>
      <c r="G228" s="10">
        <f t="shared" si="6"/>
        <v>32.079599999999999</v>
      </c>
      <c r="H228" s="10">
        <f t="shared" si="7"/>
        <v>242.73</v>
      </c>
      <c r="I228" s="19">
        <v>235</v>
      </c>
      <c r="J228" s="10">
        <v>225</v>
      </c>
      <c r="L228" s="5">
        <v>519</v>
      </c>
      <c r="M228" s="5">
        <v>3</v>
      </c>
      <c r="N228" s="5">
        <v>346</v>
      </c>
      <c r="O228" s="5">
        <v>2685.1800000000003</v>
      </c>
    </row>
    <row r="229" spans="1:15" ht="15.75" customHeight="1" x14ac:dyDescent="0.25">
      <c r="A229" s="19">
        <v>235</v>
      </c>
      <c r="B229" s="6" t="s">
        <v>164</v>
      </c>
      <c r="C229" s="13">
        <v>21.27</v>
      </c>
      <c r="D229" s="14">
        <v>11.94</v>
      </c>
      <c r="E229" s="13">
        <v>7.83</v>
      </c>
      <c r="F229" s="15">
        <v>191</v>
      </c>
      <c r="G229" s="10">
        <f t="shared" si="6"/>
        <v>253.96379999999999</v>
      </c>
      <c r="H229" s="10">
        <f t="shared" si="7"/>
        <v>1495.53</v>
      </c>
      <c r="I229" s="19">
        <v>235</v>
      </c>
      <c r="J229" s="10">
        <v>226</v>
      </c>
      <c r="L229" s="5">
        <v>520</v>
      </c>
      <c r="M229" s="5">
        <v>1</v>
      </c>
      <c r="N229" s="5">
        <v>95</v>
      </c>
      <c r="O229" s="5">
        <v>760</v>
      </c>
    </row>
    <row r="230" spans="1:15" ht="15.75" customHeight="1" x14ac:dyDescent="0.25">
      <c r="A230" s="19">
        <v>235</v>
      </c>
      <c r="B230" s="6" t="s">
        <v>165</v>
      </c>
      <c r="C230" s="13">
        <v>8.02</v>
      </c>
      <c r="D230" s="14">
        <v>3.92</v>
      </c>
      <c r="E230" s="13">
        <v>6.83</v>
      </c>
      <c r="F230" s="15">
        <v>27</v>
      </c>
      <c r="G230" s="10">
        <f t="shared" si="6"/>
        <v>31.438399999999998</v>
      </c>
      <c r="H230" s="10">
        <f t="shared" si="7"/>
        <v>184.41</v>
      </c>
      <c r="I230" s="19">
        <v>235</v>
      </c>
      <c r="J230" s="10">
        <v>227</v>
      </c>
      <c r="L230" s="5">
        <v>521</v>
      </c>
      <c r="M230" s="5">
        <v>3</v>
      </c>
      <c r="N230" s="5">
        <v>301</v>
      </c>
      <c r="O230" s="5">
        <v>2329.83</v>
      </c>
    </row>
    <row r="231" spans="1:15" ht="15.75" customHeight="1" x14ac:dyDescent="0.25">
      <c r="A231" s="19">
        <v>236</v>
      </c>
      <c r="B231" s="6" t="s">
        <v>163</v>
      </c>
      <c r="C231" s="13">
        <v>8.0399999999999991</v>
      </c>
      <c r="D231" s="14">
        <v>3.99</v>
      </c>
      <c r="E231" s="13">
        <v>7.83</v>
      </c>
      <c r="F231" s="15">
        <v>31</v>
      </c>
      <c r="G231" s="10">
        <f t="shared" si="6"/>
        <v>32.079599999999999</v>
      </c>
      <c r="H231" s="10">
        <f t="shared" si="7"/>
        <v>242.73</v>
      </c>
      <c r="I231" s="19">
        <v>236</v>
      </c>
      <c r="J231" s="10">
        <v>228</v>
      </c>
      <c r="L231" s="5">
        <v>522</v>
      </c>
      <c r="M231" s="5">
        <v>5</v>
      </c>
      <c r="N231" s="5">
        <v>874</v>
      </c>
      <c r="O231" s="5">
        <v>7983.46</v>
      </c>
    </row>
    <row r="232" spans="1:15" ht="15.75" customHeight="1" x14ac:dyDescent="0.25">
      <c r="A232" s="19">
        <v>236</v>
      </c>
      <c r="B232" s="6" t="s">
        <v>164</v>
      </c>
      <c r="C232" s="13">
        <v>21.27</v>
      </c>
      <c r="D232" s="14">
        <v>11.94</v>
      </c>
      <c r="E232" s="13">
        <v>7.83</v>
      </c>
      <c r="F232" s="15">
        <v>191</v>
      </c>
      <c r="G232" s="10">
        <f t="shared" si="6"/>
        <v>253.96379999999999</v>
      </c>
      <c r="H232" s="10">
        <f t="shared" si="7"/>
        <v>1495.53</v>
      </c>
      <c r="I232" s="19">
        <v>236</v>
      </c>
      <c r="J232" s="10">
        <v>229</v>
      </c>
      <c r="L232" s="5">
        <v>523</v>
      </c>
      <c r="M232" s="5">
        <v>4</v>
      </c>
      <c r="N232" s="5">
        <v>342</v>
      </c>
      <c r="O232" s="5">
        <v>2650.8599999999997</v>
      </c>
    </row>
    <row r="233" spans="1:15" ht="15.75" customHeight="1" x14ac:dyDescent="0.25">
      <c r="A233" s="19">
        <v>236</v>
      </c>
      <c r="B233" s="6" t="s">
        <v>165</v>
      </c>
      <c r="C233" s="13">
        <v>8.02</v>
      </c>
      <c r="D233" s="14">
        <v>3.92</v>
      </c>
      <c r="E233" s="13">
        <v>6.83</v>
      </c>
      <c r="F233" s="15">
        <v>27</v>
      </c>
      <c r="G233" s="10">
        <f t="shared" si="6"/>
        <v>31.438399999999998</v>
      </c>
      <c r="H233" s="10">
        <f t="shared" si="7"/>
        <v>184.41</v>
      </c>
      <c r="I233" s="19">
        <v>236</v>
      </c>
      <c r="J233" s="10">
        <v>230</v>
      </c>
      <c r="L233" s="5">
        <v>524</v>
      </c>
      <c r="M233" s="5">
        <v>4</v>
      </c>
      <c r="N233" s="5">
        <v>154</v>
      </c>
      <c r="O233" s="5">
        <v>0</v>
      </c>
    </row>
    <row r="234" spans="1:15" ht="15.75" customHeight="1" x14ac:dyDescent="0.25">
      <c r="A234" s="19">
        <v>237</v>
      </c>
      <c r="B234" s="6" t="s">
        <v>163</v>
      </c>
      <c r="C234" s="13">
        <v>8.0399999999999991</v>
      </c>
      <c r="D234" s="14">
        <v>3.99</v>
      </c>
      <c r="E234" s="13">
        <v>7.83</v>
      </c>
      <c r="F234" s="15">
        <v>31</v>
      </c>
      <c r="G234" s="10">
        <f t="shared" si="6"/>
        <v>32.079599999999999</v>
      </c>
      <c r="H234" s="10">
        <f t="shared" si="7"/>
        <v>242.73</v>
      </c>
      <c r="I234" s="19">
        <v>237</v>
      </c>
      <c r="J234" s="10">
        <v>231</v>
      </c>
      <c r="L234" s="5">
        <v>525</v>
      </c>
      <c r="M234" s="5">
        <v>3</v>
      </c>
      <c r="N234" s="5">
        <v>158</v>
      </c>
      <c r="O234" s="5">
        <v>1210.1400000000001</v>
      </c>
    </row>
    <row r="235" spans="1:15" ht="15.75" customHeight="1" x14ac:dyDescent="0.25">
      <c r="A235" s="19">
        <v>237</v>
      </c>
      <c r="B235" s="6" t="s">
        <v>164</v>
      </c>
      <c r="C235" s="13">
        <v>21.27</v>
      </c>
      <c r="D235" s="14">
        <v>11.94</v>
      </c>
      <c r="E235" s="13">
        <v>7.83</v>
      </c>
      <c r="F235" s="15">
        <v>191</v>
      </c>
      <c r="G235" s="10">
        <f t="shared" si="6"/>
        <v>253.96379999999999</v>
      </c>
      <c r="H235" s="10">
        <f t="shared" si="7"/>
        <v>1495.53</v>
      </c>
      <c r="I235" s="19">
        <v>237</v>
      </c>
      <c r="J235" s="10">
        <v>232</v>
      </c>
      <c r="L235" s="5">
        <v>527</v>
      </c>
      <c r="M235" s="5">
        <v>4</v>
      </c>
      <c r="N235" s="5">
        <v>499</v>
      </c>
      <c r="O235" s="5">
        <v>3885.17</v>
      </c>
    </row>
    <row r="236" spans="1:15" ht="15.75" customHeight="1" x14ac:dyDescent="0.25">
      <c r="A236" s="19">
        <v>237</v>
      </c>
      <c r="B236" s="6" t="s">
        <v>165</v>
      </c>
      <c r="C236" s="13">
        <v>8.02</v>
      </c>
      <c r="D236" s="14">
        <v>3.92</v>
      </c>
      <c r="E236" s="13">
        <v>6.83</v>
      </c>
      <c r="F236" s="15">
        <v>27</v>
      </c>
      <c r="G236" s="10">
        <f t="shared" si="6"/>
        <v>31.438399999999998</v>
      </c>
      <c r="H236" s="10">
        <f t="shared" si="7"/>
        <v>184.41</v>
      </c>
      <c r="I236" s="19">
        <v>237</v>
      </c>
      <c r="J236" s="10">
        <v>233</v>
      </c>
      <c r="L236" s="5">
        <v>528</v>
      </c>
      <c r="M236" s="5">
        <v>3</v>
      </c>
      <c r="N236" s="5">
        <v>209</v>
      </c>
      <c r="O236" s="5">
        <v>1648.8</v>
      </c>
    </row>
    <row r="237" spans="1:15" ht="15.75" customHeight="1" x14ac:dyDescent="0.25">
      <c r="A237" s="19">
        <v>238</v>
      </c>
      <c r="B237" s="6" t="s">
        <v>163</v>
      </c>
      <c r="C237" s="13">
        <v>8.0399999999999991</v>
      </c>
      <c r="D237" s="14">
        <v>3.99</v>
      </c>
      <c r="E237" s="13">
        <v>7.83</v>
      </c>
      <c r="F237" s="15">
        <v>31</v>
      </c>
      <c r="G237" s="10">
        <f t="shared" si="6"/>
        <v>32.079599999999999</v>
      </c>
      <c r="H237" s="10">
        <f t="shared" si="7"/>
        <v>242.73</v>
      </c>
      <c r="I237" s="19">
        <v>238</v>
      </c>
      <c r="J237" s="10">
        <v>234</v>
      </c>
      <c r="L237" s="5">
        <v>529</v>
      </c>
      <c r="M237" s="5">
        <v>3</v>
      </c>
      <c r="N237" s="5">
        <v>299</v>
      </c>
      <c r="O237" s="5">
        <v>2319.17</v>
      </c>
    </row>
    <row r="238" spans="1:15" ht="15.75" customHeight="1" x14ac:dyDescent="0.25">
      <c r="A238" s="19">
        <v>238</v>
      </c>
      <c r="B238" s="6" t="s">
        <v>164</v>
      </c>
      <c r="C238" s="13">
        <v>21.27</v>
      </c>
      <c r="D238" s="14">
        <v>11.94</v>
      </c>
      <c r="E238" s="13">
        <v>7.83</v>
      </c>
      <c r="F238" s="15">
        <v>191</v>
      </c>
      <c r="G238" s="10">
        <f t="shared" si="6"/>
        <v>253.96379999999999</v>
      </c>
      <c r="H238" s="10">
        <f t="shared" si="7"/>
        <v>1495.53</v>
      </c>
      <c r="I238" s="19">
        <v>238</v>
      </c>
      <c r="J238" s="10">
        <v>235</v>
      </c>
      <c r="L238" s="5">
        <v>530</v>
      </c>
      <c r="M238" s="5">
        <v>3</v>
      </c>
      <c r="N238" s="5">
        <v>179</v>
      </c>
      <c r="O238" s="5">
        <v>1366.5700000000002</v>
      </c>
    </row>
    <row r="239" spans="1:15" ht="15.75" customHeight="1" x14ac:dyDescent="0.25">
      <c r="A239" s="19">
        <v>238</v>
      </c>
      <c r="B239" s="6" t="s">
        <v>165</v>
      </c>
      <c r="C239" s="13">
        <v>8.02</v>
      </c>
      <c r="D239" s="14">
        <v>3.92</v>
      </c>
      <c r="E239" s="13">
        <v>6.83</v>
      </c>
      <c r="F239" s="15">
        <v>27</v>
      </c>
      <c r="G239" s="10">
        <f t="shared" si="6"/>
        <v>31.438399999999998</v>
      </c>
      <c r="H239" s="10">
        <f t="shared" si="7"/>
        <v>184.41</v>
      </c>
      <c r="I239" s="19">
        <v>238</v>
      </c>
      <c r="J239" s="10">
        <v>236</v>
      </c>
      <c r="L239" s="5">
        <v>531</v>
      </c>
      <c r="M239" s="5">
        <v>3</v>
      </c>
      <c r="N239" s="5">
        <v>253</v>
      </c>
      <c r="O239" s="5">
        <v>1953.99</v>
      </c>
    </row>
    <row r="240" spans="1:15" ht="15.75" customHeight="1" x14ac:dyDescent="0.25">
      <c r="A240" s="19">
        <v>239</v>
      </c>
      <c r="B240" s="6" t="s">
        <v>163</v>
      </c>
      <c r="C240" s="13">
        <v>8.0399999999999991</v>
      </c>
      <c r="D240" s="14">
        <v>3.99</v>
      </c>
      <c r="E240" s="13">
        <v>7.83</v>
      </c>
      <c r="F240" s="15">
        <v>31</v>
      </c>
      <c r="G240" s="10">
        <f t="shared" si="6"/>
        <v>32.079599999999999</v>
      </c>
      <c r="H240" s="10">
        <f t="shared" si="7"/>
        <v>242.73</v>
      </c>
      <c r="I240" s="19">
        <v>239</v>
      </c>
      <c r="J240" s="10">
        <v>237</v>
      </c>
      <c r="L240" s="5">
        <v>532</v>
      </c>
      <c r="M240" s="5">
        <v>3</v>
      </c>
      <c r="N240" s="5">
        <v>249</v>
      </c>
      <c r="O240" s="5">
        <v>1922.67</v>
      </c>
    </row>
    <row r="241" spans="1:15" ht="15.75" customHeight="1" x14ac:dyDescent="0.25">
      <c r="A241" s="19">
        <v>239</v>
      </c>
      <c r="B241" s="6" t="s">
        <v>164</v>
      </c>
      <c r="C241" s="13">
        <v>21.27</v>
      </c>
      <c r="D241" s="14">
        <v>11.94</v>
      </c>
      <c r="E241" s="13">
        <v>7.83</v>
      </c>
      <c r="F241" s="15">
        <v>191</v>
      </c>
      <c r="G241" s="10">
        <f t="shared" si="6"/>
        <v>253.96379999999999</v>
      </c>
      <c r="H241" s="10">
        <f t="shared" si="7"/>
        <v>1495.53</v>
      </c>
      <c r="I241" s="19">
        <v>239</v>
      </c>
      <c r="J241" s="10">
        <v>238</v>
      </c>
      <c r="L241" s="5">
        <v>533</v>
      </c>
      <c r="M241" s="5">
        <v>3</v>
      </c>
      <c r="N241" s="5">
        <v>249</v>
      </c>
      <c r="O241" s="5">
        <v>1922.67</v>
      </c>
    </row>
    <row r="242" spans="1:15" ht="15.75" customHeight="1" x14ac:dyDescent="0.25">
      <c r="A242" s="19">
        <v>239</v>
      </c>
      <c r="B242" s="6" t="s">
        <v>165</v>
      </c>
      <c r="C242" s="13">
        <v>8.02</v>
      </c>
      <c r="D242" s="14">
        <v>3.92</v>
      </c>
      <c r="E242" s="13">
        <v>6.83</v>
      </c>
      <c r="F242" s="15">
        <v>27</v>
      </c>
      <c r="G242" s="10">
        <f t="shared" si="6"/>
        <v>31.438399999999998</v>
      </c>
      <c r="H242" s="10">
        <f t="shared" si="7"/>
        <v>184.41</v>
      </c>
      <c r="I242" s="19">
        <v>239</v>
      </c>
      <c r="J242" s="10">
        <v>239</v>
      </c>
      <c r="L242" s="5">
        <v>534</v>
      </c>
      <c r="M242" s="5">
        <v>3</v>
      </c>
      <c r="N242" s="5">
        <v>249</v>
      </c>
      <c r="O242" s="5">
        <v>1922.67</v>
      </c>
    </row>
    <row r="243" spans="1:15" ht="15.75" customHeight="1" x14ac:dyDescent="0.25">
      <c r="A243" s="19">
        <v>240</v>
      </c>
      <c r="B243" s="6" t="s">
        <v>163</v>
      </c>
      <c r="C243" s="13">
        <v>8.0399999999999991</v>
      </c>
      <c r="D243" s="14">
        <v>3.99</v>
      </c>
      <c r="E243" s="13">
        <v>7.83</v>
      </c>
      <c r="F243" s="15">
        <v>31</v>
      </c>
      <c r="G243" s="10">
        <f t="shared" si="6"/>
        <v>32.079599999999999</v>
      </c>
      <c r="H243" s="10">
        <f t="shared" si="7"/>
        <v>242.73</v>
      </c>
      <c r="I243" s="19">
        <v>240</v>
      </c>
      <c r="J243" s="10">
        <v>240</v>
      </c>
      <c r="L243" s="5">
        <v>535</v>
      </c>
      <c r="M243" s="5">
        <v>3</v>
      </c>
      <c r="N243" s="5">
        <v>249</v>
      </c>
      <c r="O243" s="5">
        <v>1922.67</v>
      </c>
    </row>
    <row r="244" spans="1:15" ht="15.75" customHeight="1" x14ac:dyDescent="0.25">
      <c r="A244" s="19">
        <v>240</v>
      </c>
      <c r="B244" s="6" t="s">
        <v>164</v>
      </c>
      <c r="C244" s="13">
        <v>21.27</v>
      </c>
      <c r="D244" s="14">
        <v>11.94</v>
      </c>
      <c r="E244" s="13">
        <v>7.83</v>
      </c>
      <c r="F244" s="15">
        <v>191</v>
      </c>
      <c r="G244" s="10">
        <f t="shared" si="6"/>
        <v>253.96379999999999</v>
      </c>
      <c r="H244" s="10">
        <f t="shared" si="7"/>
        <v>1495.53</v>
      </c>
      <c r="I244" s="19">
        <v>240</v>
      </c>
      <c r="J244" s="10">
        <v>241</v>
      </c>
      <c r="L244" s="5">
        <v>536</v>
      </c>
      <c r="M244" s="5">
        <v>3</v>
      </c>
      <c r="N244" s="5">
        <v>249</v>
      </c>
      <c r="O244" s="5">
        <v>1922.67</v>
      </c>
    </row>
    <row r="245" spans="1:15" ht="15.75" customHeight="1" x14ac:dyDescent="0.25">
      <c r="A245" s="19">
        <v>240</v>
      </c>
      <c r="B245" s="6" t="s">
        <v>165</v>
      </c>
      <c r="C245" s="13">
        <v>8.02</v>
      </c>
      <c r="D245" s="14">
        <v>3.92</v>
      </c>
      <c r="E245" s="13">
        <v>6.83</v>
      </c>
      <c r="F245" s="15">
        <v>27</v>
      </c>
      <c r="G245" s="10">
        <f t="shared" si="6"/>
        <v>31.438399999999998</v>
      </c>
      <c r="H245" s="10">
        <f t="shared" si="7"/>
        <v>184.41</v>
      </c>
      <c r="I245" s="19">
        <v>240</v>
      </c>
      <c r="J245" s="10">
        <v>242</v>
      </c>
      <c r="L245" s="5">
        <v>537</v>
      </c>
      <c r="M245" s="5">
        <v>3</v>
      </c>
      <c r="N245" s="5">
        <v>249</v>
      </c>
      <c r="O245" s="5">
        <v>1922.67</v>
      </c>
    </row>
    <row r="246" spans="1:15" ht="15.75" customHeight="1" x14ac:dyDescent="0.25">
      <c r="A246" s="19">
        <v>241</v>
      </c>
      <c r="B246" s="6" t="s">
        <v>163</v>
      </c>
      <c r="C246" s="13">
        <v>8.0399999999999991</v>
      </c>
      <c r="D246" s="14">
        <v>3.99</v>
      </c>
      <c r="E246" s="13">
        <v>7.83</v>
      </c>
      <c r="F246" s="15">
        <v>31</v>
      </c>
      <c r="G246" s="10">
        <f t="shared" si="6"/>
        <v>32.079599999999999</v>
      </c>
      <c r="H246" s="10">
        <f t="shared" si="7"/>
        <v>242.73</v>
      </c>
      <c r="I246" s="19">
        <v>241</v>
      </c>
      <c r="J246" s="10">
        <v>243</v>
      </c>
      <c r="L246" s="5">
        <v>538</v>
      </c>
      <c r="M246" s="5">
        <v>3</v>
      </c>
      <c r="N246" s="5">
        <v>249</v>
      </c>
      <c r="O246" s="5">
        <v>1922.67</v>
      </c>
    </row>
    <row r="247" spans="1:15" ht="15.75" customHeight="1" x14ac:dyDescent="0.25">
      <c r="A247" s="19">
        <v>241</v>
      </c>
      <c r="B247" s="6" t="s">
        <v>164</v>
      </c>
      <c r="C247" s="13">
        <v>21.27</v>
      </c>
      <c r="D247" s="14">
        <v>11.94</v>
      </c>
      <c r="E247" s="13">
        <v>7.83</v>
      </c>
      <c r="F247" s="15">
        <v>191</v>
      </c>
      <c r="G247" s="10">
        <f t="shared" si="6"/>
        <v>253.96379999999999</v>
      </c>
      <c r="H247" s="10">
        <f t="shared" si="7"/>
        <v>1495.53</v>
      </c>
      <c r="I247" s="19">
        <v>241</v>
      </c>
      <c r="J247" s="10">
        <v>244</v>
      </c>
      <c r="L247" s="5">
        <v>539</v>
      </c>
      <c r="M247" s="5">
        <v>3</v>
      </c>
      <c r="N247" s="5">
        <v>249</v>
      </c>
      <c r="O247" s="5">
        <v>1922.67</v>
      </c>
    </row>
    <row r="248" spans="1:15" ht="15.75" customHeight="1" x14ac:dyDescent="0.25">
      <c r="A248" s="19">
        <v>241</v>
      </c>
      <c r="B248" s="6" t="s">
        <v>165</v>
      </c>
      <c r="C248" s="13">
        <v>8.02</v>
      </c>
      <c r="D248" s="14">
        <v>3.92</v>
      </c>
      <c r="E248" s="13">
        <v>6.83</v>
      </c>
      <c r="F248" s="15">
        <v>27</v>
      </c>
      <c r="G248" s="10">
        <f t="shared" si="6"/>
        <v>31.438399999999998</v>
      </c>
      <c r="H248" s="10">
        <f t="shared" si="7"/>
        <v>184.41</v>
      </c>
      <c r="I248" s="19">
        <v>241</v>
      </c>
      <c r="J248" s="10">
        <v>245</v>
      </c>
      <c r="L248" s="5">
        <v>540</v>
      </c>
      <c r="M248" s="5">
        <v>3</v>
      </c>
      <c r="N248" s="5">
        <v>249</v>
      </c>
      <c r="O248" s="5">
        <v>1922.67</v>
      </c>
    </row>
    <row r="249" spans="1:15" ht="15.75" customHeight="1" x14ac:dyDescent="0.25">
      <c r="A249" s="19">
        <v>242</v>
      </c>
      <c r="B249" s="6" t="s">
        <v>163</v>
      </c>
      <c r="C249" s="13">
        <v>8.0399999999999991</v>
      </c>
      <c r="D249" s="14">
        <v>3.99</v>
      </c>
      <c r="E249" s="13">
        <v>7.83</v>
      </c>
      <c r="F249" s="15">
        <v>31</v>
      </c>
      <c r="G249" s="10">
        <f t="shared" si="6"/>
        <v>32.079599999999999</v>
      </c>
      <c r="H249" s="10">
        <f t="shared" si="7"/>
        <v>242.73</v>
      </c>
      <c r="I249" s="19">
        <v>242</v>
      </c>
      <c r="J249" s="10">
        <v>246</v>
      </c>
      <c r="L249" s="5">
        <v>541</v>
      </c>
      <c r="M249" s="5">
        <v>3</v>
      </c>
      <c r="N249" s="5">
        <v>249</v>
      </c>
      <c r="O249" s="5">
        <v>1922.67</v>
      </c>
    </row>
    <row r="250" spans="1:15" ht="15.75" customHeight="1" x14ac:dyDescent="0.25">
      <c r="A250" s="19">
        <v>242</v>
      </c>
      <c r="B250" s="6" t="s">
        <v>164</v>
      </c>
      <c r="C250" s="13">
        <v>21.27</v>
      </c>
      <c r="D250" s="14">
        <v>11.94</v>
      </c>
      <c r="E250" s="13">
        <v>7.83</v>
      </c>
      <c r="F250" s="15">
        <v>191</v>
      </c>
      <c r="G250" s="10">
        <f t="shared" si="6"/>
        <v>253.96379999999999</v>
      </c>
      <c r="H250" s="10">
        <f t="shared" si="7"/>
        <v>1495.53</v>
      </c>
      <c r="I250" s="19">
        <v>242</v>
      </c>
      <c r="J250" s="10">
        <v>247</v>
      </c>
      <c r="L250" s="5">
        <v>542</v>
      </c>
      <c r="M250" s="5">
        <v>3</v>
      </c>
      <c r="N250" s="5">
        <v>249</v>
      </c>
      <c r="O250" s="5">
        <v>1922.67</v>
      </c>
    </row>
    <row r="251" spans="1:15" ht="15.75" customHeight="1" x14ac:dyDescent="0.25">
      <c r="A251" s="19">
        <v>242</v>
      </c>
      <c r="B251" s="6" t="s">
        <v>165</v>
      </c>
      <c r="C251" s="13">
        <v>8.02</v>
      </c>
      <c r="D251" s="14">
        <v>3.92</v>
      </c>
      <c r="E251" s="13">
        <v>6.83</v>
      </c>
      <c r="F251" s="15">
        <v>27</v>
      </c>
      <c r="G251" s="10">
        <f t="shared" si="6"/>
        <v>31.438399999999998</v>
      </c>
      <c r="H251" s="10">
        <f t="shared" si="7"/>
        <v>184.41</v>
      </c>
      <c r="I251" s="19">
        <v>242</v>
      </c>
      <c r="J251" s="10">
        <v>248</v>
      </c>
      <c r="L251" s="5">
        <v>543</v>
      </c>
      <c r="M251" s="5">
        <v>3</v>
      </c>
      <c r="N251" s="5">
        <v>171</v>
      </c>
      <c r="O251" s="5">
        <v>1311.93</v>
      </c>
    </row>
    <row r="252" spans="1:15" ht="15.75" customHeight="1" x14ac:dyDescent="0.25">
      <c r="A252" s="19">
        <v>243</v>
      </c>
      <c r="B252" s="6" t="s">
        <v>163</v>
      </c>
      <c r="C252" s="13">
        <v>8.0399999999999991</v>
      </c>
      <c r="D252" s="14">
        <v>2.2000000000000002</v>
      </c>
      <c r="E252" s="13">
        <v>7.83</v>
      </c>
      <c r="F252" s="15">
        <v>18</v>
      </c>
      <c r="G252" s="10">
        <f t="shared" si="6"/>
        <v>17.687999999999999</v>
      </c>
      <c r="H252" s="10">
        <f t="shared" si="7"/>
        <v>140.94</v>
      </c>
      <c r="I252" s="19">
        <v>243</v>
      </c>
      <c r="J252" s="10">
        <v>249</v>
      </c>
      <c r="L252" s="5">
        <v>544</v>
      </c>
      <c r="M252" s="5">
        <v>3</v>
      </c>
      <c r="N252" s="5">
        <v>307</v>
      </c>
      <c r="O252" s="5">
        <v>2376.81</v>
      </c>
    </row>
    <row r="253" spans="1:15" ht="12.95" customHeight="1" x14ac:dyDescent="0.25">
      <c r="A253" s="19">
        <v>243</v>
      </c>
      <c r="B253" s="6" t="s">
        <v>164</v>
      </c>
      <c r="C253" s="13">
        <v>17.27</v>
      </c>
      <c r="D253" s="14">
        <v>10.14</v>
      </c>
      <c r="E253" s="13">
        <v>7.83</v>
      </c>
      <c r="F253" s="15">
        <v>126</v>
      </c>
      <c r="G253" s="10">
        <f t="shared" si="6"/>
        <v>175.11780000000002</v>
      </c>
      <c r="H253" s="10">
        <f t="shared" si="7"/>
        <v>986.58</v>
      </c>
      <c r="I253" s="19">
        <v>243</v>
      </c>
      <c r="J253" s="10">
        <v>250</v>
      </c>
      <c r="L253" s="5">
        <v>545</v>
      </c>
      <c r="M253" s="5">
        <v>3</v>
      </c>
      <c r="N253" s="5">
        <v>170</v>
      </c>
      <c r="O253" s="5">
        <v>1304.1000000000001</v>
      </c>
    </row>
    <row r="254" spans="1:15" ht="15.75" customHeight="1" x14ac:dyDescent="0.25">
      <c r="A254" s="19">
        <v>243</v>
      </c>
      <c r="B254" s="6" t="s">
        <v>165</v>
      </c>
      <c r="C254" s="13">
        <v>8.02</v>
      </c>
      <c r="D254" s="14">
        <v>3.92</v>
      </c>
      <c r="E254" s="13">
        <v>6.83</v>
      </c>
      <c r="F254" s="15">
        <v>27</v>
      </c>
      <c r="G254" s="10">
        <f t="shared" si="6"/>
        <v>31.438399999999998</v>
      </c>
      <c r="H254" s="10">
        <f t="shared" si="7"/>
        <v>184.41</v>
      </c>
      <c r="I254" s="19">
        <v>243</v>
      </c>
      <c r="J254" s="10">
        <v>251</v>
      </c>
      <c r="L254" s="5">
        <v>546</v>
      </c>
      <c r="M254" s="5">
        <v>4</v>
      </c>
      <c r="N254" s="5">
        <v>328</v>
      </c>
      <c r="O254" s="5">
        <v>2523.2400000000002</v>
      </c>
    </row>
    <row r="255" spans="1:15" ht="15.75" customHeight="1" x14ac:dyDescent="0.25">
      <c r="A255" s="19">
        <v>244</v>
      </c>
      <c r="B255" s="6" t="s">
        <v>163</v>
      </c>
      <c r="C255" s="13">
        <v>8.0399999999999991</v>
      </c>
      <c r="D255" s="14">
        <v>3.99</v>
      </c>
      <c r="E255" s="13">
        <v>7.83</v>
      </c>
      <c r="F255" s="15">
        <v>31</v>
      </c>
      <c r="G255" s="10">
        <f t="shared" si="6"/>
        <v>32.079599999999999</v>
      </c>
      <c r="H255" s="10">
        <f t="shared" si="7"/>
        <v>242.73</v>
      </c>
      <c r="I255" s="19">
        <v>244</v>
      </c>
      <c r="J255" s="10">
        <v>252</v>
      </c>
      <c r="L255" s="5">
        <v>547</v>
      </c>
      <c r="M255" s="5">
        <v>3</v>
      </c>
      <c r="N255" s="5">
        <v>170</v>
      </c>
      <c r="O255" s="5">
        <v>1304.1000000000001</v>
      </c>
    </row>
    <row r="256" spans="1:15" ht="15.75" customHeight="1" x14ac:dyDescent="0.25">
      <c r="A256" s="19">
        <v>244</v>
      </c>
      <c r="B256" s="6" t="s">
        <v>164</v>
      </c>
      <c r="C256" s="13">
        <v>26.27</v>
      </c>
      <c r="D256" s="14">
        <v>11.94</v>
      </c>
      <c r="E256" s="13">
        <v>7.83</v>
      </c>
      <c r="F256" s="15">
        <v>249</v>
      </c>
      <c r="G256" s="10">
        <f t="shared" si="6"/>
        <v>313.66379999999998</v>
      </c>
      <c r="H256" s="10">
        <f t="shared" si="7"/>
        <v>1949.67</v>
      </c>
      <c r="I256" s="19">
        <v>244</v>
      </c>
      <c r="J256" s="10">
        <v>253</v>
      </c>
      <c r="L256" s="5">
        <v>548</v>
      </c>
      <c r="M256" s="5">
        <v>1</v>
      </c>
      <c r="N256" s="5">
        <v>35</v>
      </c>
      <c r="O256" s="5">
        <v>274.05</v>
      </c>
    </row>
    <row r="257" spans="1:15" ht="15.75" customHeight="1" x14ac:dyDescent="0.25">
      <c r="A257" s="19">
        <v>244</v>
      </c>
      <c r="B257" s="6" t="s">
        <v>165</v>
      </c>
      <c r="C257" s="13">
        <v>8.02</v>
      </c>
      <c r="D257" s="14">
        <v>3.92</v>
      </c>
      <c r="E257" s="13">
        <v>6.83</v>
      </c>
      <c r="F257" s="15">
        <v>27</v>
      </c>
      <c r="G257" s="10">
        <f t="shared" si="6"/>
        <v>31.438399999999998</v>
      </c>
      <c r="H257" s="10">
        <f t="shared" si="7"/>
        <v>184.41</v>
      </c>
      <c r="I257" s="19">
        <v>244</v>
      </c>
      <c r="J257" s="10">
        <v>254</v>
      </c>
      <c r="L257" s="5">
        <v>549</v>
      </c>
      <c r="M257" s="5">
        <v>1</v>
      </c>
      <c r="N257" s="5">
        <v>42</v>
      </c>
      <c r="O257" s="5">
        <v>328.86</v>
      </c>
    </row>
    <row r="258" spans="1:15" ht="12.95" customHeight="1" x14ac:dyDescent="0.25">
      <c r="A258" s="19">
        <v>245</v>
      </c>
      <c r="B258" s="6" t="s">
        <v>163</v>
      </c>
      <c r="C258" s="13">
        <v>8.0399999999999991</v>
      </c>
      <c r="D258" s="14">
        <v>2.2000000000000002</v>
      </c>
      <c r="E258" s="13">
        <v>7.83</v>
      </c>
      <c r="F258" s="15">
        <v>17</v>
      </c>
      <c r="G258" s="10">
        <f t="shared" si="6"/>
        <v>17.687999999999999</v>
      </c>
      <c r="H258" s="10">
        <f t="shared" si="7"/>
        <v>133.11000000000001</v>
      </c>
      <c r="I258" s="19">
        <v>245</v>
      </c>
      <c r="J258" s="10">
        <v>255</v>
      </c>
      <c r="L258" s="5">
        <v>551</v>
      </c>
      <c r="M258" s="5">
        <v>1</v>
      </c>
      <c r="N258" s="5">
        <v>119</v>
      </c>
      <c r="O258" s="5">
        <v>952</v>
      </c>
    </row>
    <row r="259" spans="1:15" ht="15.75" customHeight="1" x14ac:dyDescent="0.25">
      <c r="A259" s="19">
        <v>245</v>
      </c>
      <c r="B259" s="6" t="s">
        <v>164</v>
      </c>
      <c r="C259" s="13">
        <v>17.27</v>
      </c>
      <c r="D259" s="14">
        <v>10.14</v>
      </c>
      <c r="E259" s="13">
        <v>7.83</v>
      </c>
      <c r="F259" s="15">
        <v>126</v>
      </c>
      <c r="G259" s="10">
        <f t="shared" si="6"/>
        <v>175.11780000000002</v>
      </c>
      <c r="H259" s="10">
        <f t="shared" si="7"/>
        <v>986.58</v>
      </c>
      <c r="I259" s="19">
        <v>245</v>
      </c>
      <c r="J259" s="10">
        <v>256</v>
      </c>
      <c r="L259" s="5">
        <v>553</v>
      </c>
      <c r="M259" s="5">
        <v>1</v>
      </c>
      <c r="N259" s="5">
        <v>143</v>
      </c>
      <c r="O259" s="5">
        <v>1144</v>
      </c>
    </row>
    <row r="260" spans="1:15" ht="15.75" customHeight="1" x14ac:dyDescent="0.25">
      <c r="A260" s="19">
        <v>245</v>
      </c>
      <c r="B260" s="6" t="s">
        <v>165</v>
      </c>
      <c r="C260" s="13">
        <v>8.02</v>
      </c>
      <c r="D260" s="14">
        <v>3.92</v>
      </c>
      <c r="E260" s="13">
        <v>6.83</v>
      </c>
      <c r="F260" s="15">
        <v>27</v>
      </c>
      <c r="G260" s="10">
        <f t="shared" ref="G260:G323" si="8">C260*D260</f>
        <v>31.438399999999998</v>
      </c>
      <c r="H260" s="10">
        <f t="shared" ref="H260:H323" si="9">F260*E260</f>
        <v>184.41</v>
      </c>
      <c r="I260" s="19">
        <v>245</v>
      </c>
      <c r="J260" s="10">
        <v>257</v>
      </c>
      <c r="L260" s="5">
        <v>601</v>
      </c>
      <c r="M260" s="5">
        <v>2</v>
      </c>
      <c r="N260" s="5">
        <v>168</v>
      </c>
      <c r="O260" s="5">
        <v>1337.37</v>
      </c>
    </row>
    <row r="261" spans="1:15" ht="15.75" customHeight="1" x14ac:dyDescent="0.25">
      <c r="A261" s="19">
        <v>246</v>
      </c>
      <c r="B261" s="6" t="s">
        <v>163</v>
      </c>
      <c r="C261" s="13">
        <v>8.34</v>
      </c>
      <c r="D261" s="14">
        <v>7.54</v>
      </c>
      <c r="E261" s="13">
        <v>7.83</v>
      </c>
      <c r="F261" s="15">
        <v>61</v>
      </c>
      <c r="G261" s="10">
        <f t="shared" si="8"/>
        <v>62.883600000000001</v>
      </c>
      <c r="H261" s="10">
        <f t="shared" si="9"/>
        <v>477.63</v>
      </c>
      <c r="I261" s="19">
        <v>246</v>
      </c>
      <c r="J261" s="10">
        <v>258</v>
      </c>
      <c r="L261" s="5">
        <v>602</v>
      </c>
      <c r="M261" s="5">
        <v>3</v>
      </c>
      <c r="N261" s="5">
        <v>176</v>
      </c>
      <c r="O261" s="5">
        <v>1351.0800000000002</v>
      </c>
    </row>
    <row r="262" spans="1:15" ht="15.75" customHeight="1" x14ac:dyDescent="0.25">
      <c r="A262" s="19">
        <v>246</v>
      </c>
      <c r="B262" s="6" t="s">
        <v>138</v>
      </c>
      <c r="C262" s="13">
        <v>91.29</v>
      </c>
      <c r="D262" s="14">
        <v>27.95</v>
      </c>
      <c r="E262" s="13">
        <v>7.83</v>
      </c>
      <c r="F262" s="15">
        <v>692</v>
      </c>
      <c r="G262" s="10">
        <f t="shared" si="8"/>
        <v>2551.5554999999999</v>
      </c>
      <c r="H262" s="10">
        <f t="shared" si="9"/>
        <v>5418.36</v>
      </c>
      <c r="I262" s="12" t="s">
        <v>101</v>
      </c>
      <c r="J262" s="10">
        <v>259</v>
      </c>
      <c r="L262" s="5">
        <v>603</v>
      </c>
      <c r="M262" s="5">
        <v>4</v>
      </c>
      <c r="N262" s="5">
        <v>238</v>
      </c>
      <c r="O262" s="5">
        <v>1863.5400000000002</v>
      </c>
    </row>
    <row r="263" spans="1:15" ht="15.75" customHeight="1" x14ac:dyDescent="0.25">
      <c r="A263" s="19">
        <v>246</v>
      </c>
      <c r="B263" s="6" t="s">
        <v>180</v>
      </c>
      <c r="C263" s="13">
        <v>6.99</v>
      </c>
      <c r="D263" s="14">
        <v>4.83</v>
      </c>
      <c r="E263" s="13">
        <v>6.83</v>
      </c>
      <c r="F263" s="15">
        <v>27</v>
      </c>
      <c r="G263" s="10">
        <f t="shared" si="8"/>
        <v>33.761700000000005</v>
      </c>
      <c r="H263" s="10">
        <f t="shared" si="9"/>
        <v>184.41</v>
      </c>
      <c r="I263" s="19">
        <v>246</v>
      </c>
      <c r="J263" s="10">
        <v>260</v>
      </c>
      <c r="L263" s="5">
        <v>604</v>
      </c>
      <c r="M263" s="5">
        <v>3</v>
      </c>
      <c r="N263" s="5">
        <v>175</v>
      </c>
      <c r="O263" s="5">
        <v>1343.2500000000002</v>
      </c>
    </row>
    <row r="264" spans="1:15" ht="15.75" customHeight="1" x14ac:dyDescent="0.25">
      <c r="A264" s="19">
        <v>246</v>
      </c>
      <c r="B264" s="6" t="s">
        <v>164</v>
      </c>
      <c r="C264" s="13">
        <v>17.64</v>
      </c>
      <c r="D264" s="14">
        <v>16.12</v>
      </c>
      <c r="E264" s="13">
        <v>7.83</v>
      </c>
      <c r="F264" s="15">
        <v>222</v>
      </c>
      <c r="G264" s="10">
        <f t="shared" si="8"/>
        <v>284.35680000000002</v>
      </c>
      <c r="H264" s="10">
        <f t="shared" si="9"/>
        <v>1738.26</v>
      </c>
      <c r="I264" s="19">
        <v>246</v>
      </c>
      <c r="J264" s="10">
        <v>261</v>
      </c>
      <c r="L264" s="5">
        <v>605</v>
      </c>
      <c r="M264" s="5">
        <v>3</v>
      </c>
      <c r="N264" s="5">
        <v>249</v>
      </c>
      <c r="O264" s="5">
        <v>1922.67</v>
      </c>
    </row>
    <row r="265" spans="1:15" ht="15.75" customHeight="1" x14ac:dyDescent="0.25">
      <c r="A265" s="19">
        <v>246</v>
      </c>
      <c r="B265" s="6" t="s">
        <v>165</v>
      </c>
      <c r="C265" s="13">
        <v>7.33</v>
      </c>
      <c r="D265" s="14">
        <v>2.5</v>
      </c>
      <c r="E265" s="13">
        <v>6.83</v>
      </c>
      <c r="F265" s="15">
        <v>18</v>
      </c>
      <c r="G265" s="10">
        <f t="shared" si="8"/>
        <v>18.324999999999999</v>
      </c>
      <c r="H265" s="10">
        <f t="shared" si="9"/>
        <v>122.94</v>
      </c>
      <c r="I265" s="19">
        <v>246</v>
      </c>
      <c r="J265" s="10">
        <v>262</v>
      </c>
      <c r="L265" s="5">
        <v>606</v>
      </c>
      <c r="M265" s="5">
        <v>3</v>
      </c>
      <c r="N265" s="5">
        <v>249</v>
      </c>
      <c r="O265" s="5">
        <v>1922.67</v>
      </c>
    </row>
    <row r="266" spans="1:15" ht="15.75" customHeight="1" x14ac:dyDescent="0.25">
      <c r="A266" s="19">
        <v>247</v>
      </c>
      <c r="B266" s="6" t="s">
        <v>163</v>
      </c>
      <c r="C266" s="13">
        <v>8.0399999999999991</v>
      </c>
      <c r="D266" s="14">
        <v>2.2000000000000002</v>
      </c>
      <c r="E266" s="13">
        <v>7.83</v>
      </c>
      <c r="F266" s="15">
        <v>17</v>
      </c>
      <c r="G266" s="10">
        <f t="shared" si="8"/>
        <v>17.687999999999999</v>
      </c>
      <c r="H266" s="10">
        <f t="shared" si="9"/>
        <v>133.11000000000001</v>
      </c>
      <c r="I266" s="19">
        <v>247</v>
      </c>
      <c r="J266" s="10">
        <v>263</v>
      </c>
      <c r="L266" s="5">
        <v>607</v>
      </c>
      <c r="M266" s="5">
        <v>3</v>
      </c>
      <c r="N266" s="5">
        <v>249</v>
      </c>
      <c r="O266" s="5">
        <v>1922.67</v>
      </c>
    </row>
    <row r="267" spans="1:15" ht="12.95" customHeight="1" x14ac:dyDescent="0.25">
      <c r="A267" s="19">
        <v>247</v>
      </c>
      <c r="B267" s="6" t="s">
        <v>164</v>
      </c>
      <c r="C267" s="13">
        <v>17.27</v>
      </c>
      <c r="D267" s="14">
        <v>10.14</v>
      </c>
      <c r="E267" s="13">
        <v>7.83</v>
      </c>
      <c r="F267" s="15">
        <v>126</v>
      </c>
      <c r="G267" s="10">
        <f t="shared" si="8"/>
        <v>175.11780000000002</v>
      </c>
      <c r="H267" s="10">
        <f t="shared" si="9"/>
        <v>986.58</v>
      </c>
      <c r="I267" s="19">
        <v>247</v>
      </c>
      <c r="J267" s="10">
        <v>264</v>
      </c>
      <c r="L267" s="5">
        <v>608</v>
      </c>
      <c r="M267" s="5">
        <v>3</v>
      </c>
      <c r="N267" s="5">
        <v>249</v>
      </c>
      <c r="O267" s="5">
        <v>1922.67</v>
      </c>
    </row>
    <row r="268" spans="1:15" ht="15.75" customHeight="1" x14ac:dyDescent="0.25">
      <c r="A268" s="19">
        <v>247</v>
      </c>
      <c r="B268" s="6" t="s">
        <v>165</v>
      </c>
      <c r="C268" s="13">
        <v>8.02</v>
      </c>
      <c r="D268" s="14">
        <v>3.92</v>
      </c>
      <c r="E268" s="13">
        <v>6.83</v>
      </c>
      <c r="F268" s="15">
        <v>27</v>
      </c>
      <c r="G268" s="10">
        <f t="shared" si="8"/>
        <v>31.438399999999998</v>
      </c>
      <c r="H268" s="10">
        <f t="shared" si="9"/>
        <v>184.41</v>
      </c>
      <c r="I268" s="19">
        <v>247</v>
      </c>
      <c r="J268" s="10">
        <v>265</v>
      </c>
      <c r="L268" s="5">
        <v>609</v>
      </c>
      <c r="M268" s="5">
        <v>3</v>
      </c>
      <c r="N268" s="5">
        <v>249</v>
      </c>
      <c r="O268" s="5">
        <v>1922.67</v>
      </c>
    </row>
    <row r="269" spans="1:15" ht="13.7" customHeight="1" x14ac:dyDescent="0.25">
      <c r="A269" s="19">
        <v>248</v>
      </c>
      <c r="B269" s="6" t="s">
        <v>177</v>
      </c>
      <c r="C269" s="13">
        <v>6.75</v>
      </c>
      <c r="D269" s="14">
        <v>5.2</v>
      </c>
      <c r="E269" s="13">
        <v>7.83</v>
      </c>
      <c r="F269" s="15">
        <v>35</v>
      </c>
      <c r="G269" s="10">
        <f t="shared" si="8"/>
        <v>35.1</v>
      </c>
      <c r="H269" s="10">
        <f t="shared" si="9"/>
        <v>274.05</v>
      </c>
      <c r="I269" s="19">
        <v>248</v>
      </c>
      <c r="J269" s="10">
        <v>266</v>
      </c>
      <c r="L269" s="5">
        <v>610</v>
      </c>
      <c r="M269" s="5">
        <v>3</v>
      </c>
      <c r="N269" s="5">
        <v>249</v>
      </c>
      <c r="O269" s="5">
        <v>1922.67</v>
      </c>
    </row>
    <row r="270" spans="1:15" ht="13.35" customHeight="1" x14ac:dyDescent="0.25">
      <c r="A270" s="19">
        <v>249</v>
      </c>
      <c r="B270" s="6" t="s">
        <v>177</v>
      </c>
      <c r="C270" s="13">
        <v>7</v>
      </c>
      <c r="D270" s="14">
        <v>5.94</v>
      </c>
      <c r="E270" s="13">
        <v>7.83</v>
      </c>
      <c r="F270" s="15">
        <v>42</v>
      </c>
      <c r="G270" s="10">
        <f t="shared" si="8"/>
        <v>41.580000000000005</v>
      </c>
      <c r="H270" s="10">
        <f t="shared" si="9"/>
        <v>328.86</v>
      </c>
      <c r="I270" s="19">
        <v>249</v>
      </c>
      <c r="J270" s="10">
        <v>267</v>
      </c>
      <c r="L270" s="5">
        <v>611</v>
      </c>
      <c r="M270" s="5">
        <v>3</v>
      </c>
      <c r="N270" s="5">
        <v>249</v>
      </c>
      <c r="O270" s="5">
        <v>1922.67</v>
      </c>
    </row>
    <row r="271" spans="1:15" ht="15.75" customHeight="1" x14ac:dyDescent="0.25">
      <c r="A271" s="19">
        <v>251</v>
      </c>
      <c r="B271" s="6" t="s">
        <v>134</v>
      </c>
      <c r="C271" s="13">
        <v>16.75</v>
      </c>
      <c r="D271" s="14">
        <v>8</v>
      </c>
      <c r="E271" s="13">
        <v>8</v>
      </c>
      <c r="F271" s="15">
        <v>132</v>
      </c>
      <c r="G271" s="10">
        <f t="shared" si="8"/>
        <v>134</v>
      </c>
      <c r="H271" s="10">
        <f t="shared" si="9"/>
        <v>1056</v>
      </c>
      <c r="I271" s="19">
        <v>251</v>
      </c>
      <c r="J271" s="10">
        <v>268</v>
      </c>
      <c r="L271" s="5">
        <v>612</v>
      </c>
      <c r="M271" s="5">
        <v>3</v>
      </c>
      <c r="N271" s="5">
        <v>249</v>
      </c>
      <c r="O271" s="5">
        <v>1922.67</v>
      </c>
    </row>
    <row r="272" spans="1:15" ht="13.7" customHeight="1" x14ac:dyDescent="0.25">
      <c r="A272" s="19">
        <v>253</v>
      </c>
      <c r="B272" s="6" t="s">
        <v>134</v>
      </c>
      <c r="C272" s="13">
        <v>16.329999999999998</v>
      </c>
      <c r="D272" s="14">
        <v>8</v>
      </c>
      <c r="E272" s="13">
        <v>8</v>
      </c>
      <c r="F272" s="15">
        <v>131</v>
      </c>
      <c r="G272" s="10">
        <f t="shared" si="8"/>
        <v>130.63999999999999</v>
      </c>
      <c r="H272" s="10">
        <f t="shared" si="9"/>
        <v>1048</v>
      </c>
      <c r="I272" s="19">
        <v>253</v>
      </c>
      <c r="J272" s="10">
        <v>269</v>
      </c>
      <c r="L272" s="5">
        <v>613</v>
      </c>
      <c r="M272" s="5">
        <v>3</v>
      </c>
      <c r="N272" s="5">
        <v>249</v>
      </c>
      <c r="O272" s="5">
        <v>1922.67</v>
      </c>
    </row>
    <row r="273" spans="1:15" ht="14.1" customHeight="1" x14ac:dyDescent="0.25">
      <c r="A273" s="19">
        <v>301</v>
      </c>
      <c r="B273" s="6" t="s">
        <v>134</v>
      </c>
      <c r="C273" s="13">
        <v>16.329999999999998</v>
      </c>
      <c r="D273" s="14">
        <v>7.92</v>
      </c>
      <c r="E273" s="13">
        <v>8</v>
      </c>
      <c r="F273" s="15">
        <v>129</v>
      </c>
      <c r="G273" s="10">
        <f t="shared" si="8"/>
        <v>129.33359999999999</v>
      </c>
      <c r="H273" s="10">
        <f t="shared" si="9"/>
        <v>1032</v>
      </c>
      <c r="I273" s="19">
        <v>301</v>
      </c>
      <c r="J273" s="10">
        <v>270</v>
      </c>
      <c r="L273" s="5">
        <v>614</v>
      </c>
      <c r="M273" s="5">
        <v>3</v>
      </c>
      <c r="N273" s="5">
        <v>249</v>
      </c>
      <c r="O273" s="5">
        <v>1922.67</v>
      </c>
    </row>
    <row r="274" spans="1:15" ht="13.35" customHeight="1" x14ac:dyDescent="0.25">
      <c r="A274" s="19">
        <v>301</v>
      </c>
      <c r="B274" s="6" t="s">
        <v>147</v>
      </c>
      <c r="C274" s="13">
        <v>3.67</v>
      </c>
      <c r="D274" s="14">
        <v>3.48</v>
      </c>
      <c r="E274" s="13">
        <v>7.83</v>
      </c>
      <c r="F274" s="15">
        <v>13</v>
      </c>
      <c r="G274" s="10">
        <f t="shared" si="8"/>
        <v>12.771599999999999</v>
      </c>
      <c r="H274" s="10">
        <f t="shared" si="9"/>
        <v>101.79</v>
      </c>
      <c r="I274" s="19">
        <v>301</v>
      </c>
      <c r="J274" s="10">
        <v>271</v>
      </c>
      <c r="L274" s="5">
        <v>615</v>
      </c>
      <c r="M274" s="5">
        <v>3</v>
      </c>
      <c r="N274" s="5">
        <v>249</v>
      </c>
      <c r="O274" s="5">
        <v>1922.67</v>
      </c>
    </row>
    <row r="275" spans="1:15" ht="15.75" customHeight="1" x14ac:dyDescent="0.25">
      <c r="A275" s="19">
        <v>302</v>
      </c>
      <c r="B275" s="6" t="s">
        <v>163</v>
      </c>
      <c r="C275" s="13">
        <v>3.94</v>
      </c>
      <c r="D275" s="14">
        <v>2</v>
      </c>
      <c r="E275" s="13">
        <v>7.83</v>
      </c>
      <c r="F275" s="15">
        <v>8</v>
      </c>
      <c r="G275" s="10">
        <f t="shared" si="8"/>
        <v>7.88</v>
      </c>
      <c r="H275" s="10">
        <f t="shared" si="9"/>
        <v>62.64</v>
      </c>
      <c r="I275" s="19">
        <v>302</v>
      </c>
      <c r="J275" s="10">
        <v>272</v>
      </c>
      <c r="L275" s="5">
        <v>616</v>
      </c>
      <c r="M275" s="5">
        <v>3</v>
      </c>
      <c r="N275" s="5">
        <v>299</v>
      </c>
      <c r="O275" s="5">
        <v>2314.1699999999996</v>
      </c>
    </row>
    <row r="276" spans="1:15" ht="15.75" customHeight="1" x14ac:dyDescent="0.25">
      <c r="A276" s="19">
        <v>302</v>
      </c>
      <c r="B276" s="6" t="s">
        <v>138</v>
      </c>
      <c r="C276" s="13">
        <v>120.35</v>
      </c>
      <c r="D276" s="14">
        <v>14.76</v>
      </c>
      <c r="E276" s="13">
        <v>7.83</v>
      </c>
      <c r="F276" s="15">
        <v>861</v>
      </c>
      <c r="G276" s="10">
        <f t="shared" si="8"/>
        <v>1776.366</v>
      </c>
      <c r="H276" s="10">
        <f t="shared" si="9"/>
        <v>6741.63</v>
      </c>
      <c r="I276" s="12" t="s">
        <v>103</v>
      </c>
      <c r="J276" s="10">
        <v>273</v>
      </c>
      <c r="L276" s="5">
        <v>617</v>
      </c>
      <c r="M276" s="5">
        <v>3</v>
      </c>
      <c r="N276" s="5">
        <v>249</v>
      </c>
      <c r="O276" s="5">
        <v>1922.67</v>
      </c>
    </row>
    <row r="277" spans="1:15" ht="12.95" customHeight="1" x14ac:dyDescent="0.25">
      <c r="A277" s="19">
        <v>302</v>
      </c>
      <c r="B277" s="6" t="s">
        <v>164</v>
      </c>
      <c r="C277" s="13">
        <v>21.27</v>
      </c>
      <c r="D277" s="14">
        <v>8.6</v>
      </c>
      <c r="E277" s="13">
        <v>7.83</v>
      </c>
      <c r="F277" s="15">
        <v>141</v>
      </c>
      <c r="G277" s="10">
        <f t="shared" si="8"/>
        <v>182.922</v>
      </c>
      <c r="H277" s="10">
        <f t="shared" si="9"/>
        <v>1104.03</v>
      </c>
      <c r="I277" s="19">
        <v>302</v>
      </c>
      <c r="J277" s="10">
        <v>274</v>
      </c>
      <c r="L277" s="5">
        <v>618</v>
      </c>
      <c r="M277" s="5">
        <v>1</v>
      </c>
      <c r="N277" s="5">
        <v>44</v>
      </c>
      <c r="O277" s="5">
        <v>352</v>
      </c>
    </row>
    <row r="278" spans="1:15" ht="15.75" customHeight="1" x14ac:dyDescent="0.25">
      <c r="A278" s="19">
        <v>302</v>
      </c>
      <c r="B278" s="6" t="s">
        <v>165</v>
      </c>
      <c r="C278" s="13">
        <v>8.02</v>
      </c>
      <c r="D278" s="14">
        <v>3.92</v>
      </c>
      <c r="E278" s="13">
        <v>6.83</v>
      </c>
      <c r="F278" s="15">
        <v>27</v>
      </c>
      <c r="G278" s="10">
        <f t="shared" si="8"/>
        <v>31.438399999999998</v>
      </c>
      <c r="H278" s="10">
        <f t="shared" si="9"/>
        <v>184.41</v>
      </c>
      <c r="I278" s="19">
        <v>302</v>
      </c>
      <c r="J278" s="10">
        <v>275</v>
      </c>
      <c r="L278" s="5">
        <v>619</v>
      </c>
      <c r="M278" s="5">
        <v>3</v>
      </c>
      <c r="N278" s="5">
        <v>346</v>
      </c>
      <c r="O278" s="5">
        <v>2685.1800000000003</v>
      </c>
    </row>
    <row r="279" spans="1:15" ht="13.7" customHeight="1" x14ac:dyDescent="0.25">
      <c r="A279" s="19">
        <v>303</v>
      </c>
      <c r="B279" s="6" t="s">
        <v>134</v>
      </c>
      <c r="C279" s="13">
        <v>16.329999999999998</v>
      </c>
      <c r="D279" s="14">
        <v>7.94</v>
      </c>
      <c r="E279" s="13">
        <v>8</v>
      </c>
      <c r="F279" s="15">
        <v>130</v>
      </c>
      <c r="G279" s="10">
        <f t="shared" si="8"/>
        <v>129.6602</v>
      </c>
      <c r="H279" s="10">
        <f t="shared" si="9"/>
        <v>1040</v>
      </c>
      <c r="I279" s="19">
        <v>303</v>
      </c>
      <c r="J279" s="10">
        <v>276</v>
      </c>
      <c r="L279" s="5">
        <v>620</v>
      </c>
      <c r="M279" s="5">
        <v>1</v>
      </c>
      <c r="N279" s="5">
        <v>95</v>
      </c>
      <c r="O279" s="5">
        <v>760</v>
      </c>
    </row>
    <row r="280" spans="1:15" ht="14.1" customHeight="1" x14ac:dyDescent="0.25">
      <c r="A280" s="19">
        <v>303</v>
      </c>
      <c r="B280" s="6" t="s">
        <v>177</v>
      </c>
      <c r="C280" s="13">
        <v>6.5</v>
      </c>
      <c r="D280" s="14">
        <v>6.1</v>
      </c>
      <c r="E280" s="13">
        <v>7.83</v>
      </c>
      <c r="F280" s="15">
        <v>40</v>
      </c>
      <c r="G280" s="10">
        <f t="shared" si="8"/>
        <v>39.65</v>
      </c>
      <c r="H280" s="10">
        <f t="shared" si="9"/>
        <v>313.2</v>
      </c>
      <c r="I280" s="19">
        <v>303</v>
      </c>
      <c r="J280" s="10">
        <v>277</v>
      </c>
      <c r="L280" s="5">
        <v>621</v>
      </c>
      <c r="M280" s="5">
        <v>3</v>
      </c>
      <c r="N280" s="5">
        <v>301</v>
      </c>
      <c r="O280" s="5">
        <v>2329.83</v>
      </c>
    </row>
    <row r="281" spans="1:15" ht="14.1" customHeight="1" x14ac:dyDescent="0.25">
      <c r="A281" s="19">
        <v>303</v>
      </c>
      <c r="B281" s="6" t="s">
        <v>177</v>
      </c>
      <c r="C281" s="13">
        <v>6.69</v>
      </c>
      <c r="D281" s="14">
        <v>5.37</v>
      </c>
      <c r="E281" s="13">
        <v>7.83</v>
      </c>
      <c r="F281" s="15">
        <v>36</v>
      </c>
      <c r="G281" s="10">
        <f t="shared" si="8"/>
        <v>35.9253</v>
      </c>
      <c r="H281" s="10">
        <f t="shared" si="9"/>
        <v>281.88</v>
      </c>
      <c r="I281" s="19">
        <v>303</v>
      </c>
      <c r="J281" s="10">
        <v>278</v>
      </c>
      <c r="L281" s="5">
        <v>622</v>
      </c>
      <c r="M281" s="5">
        <v>6</v>
      </c>
      <c r="N281" s="5">
        <v>1156</v>
      </c>
      <c r="O281" s="5">
        <v>10400.26</v>
      </c>
    </row>
    <row r="282" spans="1:15" ht="13.35" customHeight="1" x14ac:dyDescent="0.25">
      <c r="A282" s="19">
        <v>304</v>
      </c>
      <c r="B282" s="6" t="s">
        <v>163</v>
      </c>
      <c r="C282" s="13">
        <v>3.94</v>
      </c>
      <c r="D282" s="14">
        <v>2</v>
      </c>
      <c r="E282" s="13">
        <v>7.83</v>
      </c>
      <c r="F282" s="15">
        <v>8</v>
      </c>
      <c r="G282" s="10">
        <f t="shared" si="8"/>
        <v>7.88</v>
      </c>
      <c r="H282" s="10">
        <f t="shared" si="9"/>
        <v>62.64</v>
      </c>
      <c r="I282" s="19">
        <v>304</v>
      </c>
      <c r="J282" s="10">
        <v>279</v>
      </c>
      <c r="L282" s="5">
        <v>623</v>
      </c>
      <c r="M282" s="5">
        <v>4</v>
      </c>
      <c r="N282" s="5">
        <v>342</v>
      </c>
      <c r="O282" s="5">
        <v>2650.8599999999997</v>
      </c>
    </row>
    <row r="283" spans="1:15" ht="15.75" customHeight="1" x14ac:dyDescent="0.25">
      <c r="A283" s="19">
        <v>304</v>
      </c>
      <c r="B283" s="6" t="s">
        <v>164</v>
      </c>
      <c r="C283" s="13">
        <v>21.27</v>
      </c>
      <c r="D283" s="14">
        <v>8.6</v>
      </c>
      <c r="E283" s="13">
        <v>7.83</v>
      </c>
      <c r="F283" s="15">
        <v>140</v>
      </c>
      <c r="G283" s="10">
        <f t="shared" si="8"/>
        <v>182.922</v>
      </c>
      <c r="H283" s="10">
        <f t="shared" si="9"/>
        <v>1096.2</v>
      </c>
      <c r="I283" s="19">
        <v>304</v>
      </c>
      <c r="J283" s="10">
        <v>280</v>
      </c>
      <c r="L283" s="5">
        <v>624</v>
      </c>
      <c r="M283" s="5">
        <v>4</v>
      </c>
      <c r="N283" s="5">
        <v>154</v>
      </c>
      <c r="O283" s="5">
        <v>0</v>
      </c>
    </row>
    <row r="284" spans="1:15" ht="15.75" customHeight="1" x14ac:dyDescent="0.25">
      <c r="A284" s="19">
        <v>304</v>
      </c>
      <c r="B284" s="6" t="s">
        <v>165</v>
      </c>
      <c r="C284" s="13">
        <v>8.02</v>
      </c>
      <c r="D284" s="14">
        <v>3.92</v>
      </c>
      <c r="E284" s="13">
        <v>6.83</v>
      </c>
      <c r="F284" s="15">
        <v>27</v>
      </c>
      <c r="G284" s="10">
        <f t="shared" si="8"/>
        <v>31.438399999999998</v>
      </c>
      <c r="H284" s="10">
        <f t="shared" si="9"/>
        <v>184.41</v>
      </c>
      <c r="I284" s="19">
        <v>304</v>
      </c>
      <c r="J284" s="10">
        <v>281</v>
      </c>
      <c r="L284" s="5">
        <v>625</v>
      </c>
      <c r="M284" s="5">
        <v>3</v>
      </c>
      <c r="N284" s="5">
        <v>158</v>
      </c>
      <c r="O284" s="5">
        <v>1210.1400000000001</v>
      </c>
    </row>
    <row r="285" spans="1:15" ht="15.75" customHeight="1" x14ac:dyDescent="0.25">
      <c r="A285" s="19">
        <v>305</v>
      </c>
      <c r="B285" s="6" t="s">
        <v>163</v>
      </c>
      <c r="C285" s="13">
        <v>8.0399999999999991</v>
      </c>
      <c r="D285" s="14">
        <v>3.99</v>
      </c>
      <c r="E285" s="13">
        <v>7.83</v>
      </c>
      <c r="F285" s="15">
        <v>31</v>
      </c>
      <c r="G285" s="10">
        <f t="shared" si="8"/>
        <v>32.079599999999999</v>
      </c>
      <c r="H285" s="10">
        <f t="shared" si="9"/>
        <v>242.73</v>
      </c>
      <c r="I285" s="19">
        <v>305</v>
      </c>
      <c r="J285" s="10">
        <v>282</v>
      </c>
      <c r="L285" s="5">
        <v>627</v>
      </c>
      <c r="M285" s="5">
        <v>4</v>
      </c>
      <c r="N285" s="5">
        <v>499</v>
      </c>
      <c r="O285" s="5">
        <v>3885.17</v>
      </c>
    </row>
    <row r="286" spans="1:15" ht="15.75" customHeight="1" x14ac:dyDescent="0.25">
      <c r="A286" s="19">
        <v>305</v>
      </c>
      <c r="B286" s="6" t="s">
        <v>164</v>
      </c>
      <c r="C286" s="13">
        <v>21.27</v>
      </c>
      <c r="D286" s="14">
        <v>11.94</v>
      </c>
      <c r="E286" s="13">
        <v>7.83</v>
      </c>
      <c r="F286" s="15">
        <v>191</v>
      </c>
      <c r="G286" s="10">
        <f t="shared" si="8"/>
        <v>253.96379999999999</v>
      </c>
      <c r="H286" s="10">
        <f t="shared" si="9"/>
        <v>1495.53</v>
      </c>
      <c r="I286" s="19">
        <v>305</v>
      </c>
      <c r="J286" s="10">
        <v>283</v>
      </c>
      <c r="L286" s="5">
        <v>628</v>
      </c>
      <c r="M286" s="5">
        <v>3</v>
      </c>
      <c r="N286" s="5">
        <v>209</v>
      </c>
      <c r="O286" s="5">
        <v>1648.8</v>
      </c>
    </row>
    <row r="287" spans="1:15" ht="15.75" customHeight="1" x14ac:dyDescent="0.25">
      <c r="A287" s="19">
        <v>305</v>
      </c>
      <c r="B287" s="6" t="s">
        <v>165</v>
      </c>
      <c r="C287" s="13">
        <v>8.02</v>
      </c>
      <c r="D287" s="14">
        <v>3.92</v>
      </c>
      <c r="E287" s="13">
        <v>6.83</v>
      </c>
      <c r="F287" s="15">
        <v>27</v>
      </c>
      <c r="G287" s="10">
        <f t="shared" si="8"/>
        <v>31.438399999999998</v>
      </c>
      <c r="H287" s="10">
        <f t="shared" si="9"/>
        <v>184.41</v>
      </c>
      <c r="I287" s="19">
        <v>305</v>
      </c>
      <c r="J287" s="10">
        <v>284</v>
      </c>
      <c r="L287" s="5">
        <v>629</v>
      </c>
      <c r="M287" s="5">
        <v>3</v>
      </c>
      <c r="N287" s="5">
        <v>299</v>
      </c>
      <c r="O287" s="5">
        <v>2319.17</v>
      </c>
    </row>
    <row r="288" spans="1:15" ht="15.75" customHeight="1" x14ac:dyDescent="0.25">
      <c r="A288" s="19">
        <v>306</v>
      </c>
      <c r="B288" s="6" t="s">
        <v>163</v>
      </c>
      <c r="C288" s="13">
        <v>8.0399999999999991</v>
      </c>
      <c r="D288" s="14">
        <v>3.99</v>
      </c>
      <c r="E288" s="13">
        <v>7.83</v>
      </c>
      <c r="F288" s="15">
        <v>31</v>
      </c>
      <c r="G288" s="10">
        <f t="shared" si="8"/>
        <v>32.079599999999999</v>
      </c>
      <c r="H288" s="10">
        <f t="shared" si="9"/>
        <v>242.73</v>
      </c>
      <c r="I288" s="19">
        <v>306</v>
      </c>
      <c r="J288" s="10">
        <v>285</v>
      </c>
      <c r="L288" s="5">
        <v>630</v>
      </c>
      <c r="M288" s="5">
        <v>3</v>
      </c>
      <c r="N288" s="5">
        <v>179</v>
      </c>
      <c r="O288" s="5">
        <v>1366.5700000000002</v>
      </c>
    </row>
    <row r="289" spans="1:15" ht="15.75" customHeight="1" x14ac:dyDescent="0.25">
      <c r="A289" s="19">
        <v>306</v>
      </c>
      <c r="B289" s="6" t="s">
        <v>164</v>
      </c>
      <c r="C289" s="13">
        <v>21.27</v>
      </c>
      <c r="D289" s="14">
        <v>11.94</v>
      </c>
      <c r="E289" s="13">
        <v>7.83</v>
      </c>
      <c r="F289" s="15">
        <v>191</v>
      </c>
      <c r="G289" s="10">
        <f t="shared" si="8"/>
        <v>253.96379999999999</v>
      </c>
      <c r="H289" s="10">
        <f t="shared" si="9"/>
        <v>1495.53</v>
      </c>
      <c r="I289" s="19">
        <v>306</v>
      </c>
      <c r="J289" s="10">
        <v>286</v>
      </c>
      <c r="L289" s="5">
        <v>631</v>
      </c>
      <c r="M289" s="5">
        <v>3</v>
      </c>
      <c r="N289" s="5">
        <v>253</v>
      </c>
      <c r="O289" s="5">
        <v>1953.99</v>
      </c>
    </row>
    <row r="290" spans="1:15" ht="15.75" customHeight="1" x14ac:dyDescent="0.25">
      <c r="A290" s="19">
        <v>306</v>
      </c>
      <c r="B290" s="6" t="s">
        <v>165</v>
      </c>
      <c r="C290" s="13">
        <v>8.02</v>
      </c>
      <c r="D290" s="14">
        <v>3.92</v>
      </c>
      <c r="E290" s="13">
        <v>6.83</v>
      </c>
      <c r="F290" s="15">
        <v>27</v>
      </c>
      <c r="G290" s="10">
        <f t="shared" si="8"/>
        <v>31.438399999999998</v>
      </c>
      <c r="H290" s="10">
        <f t="shared" si="9"/>
        <v>184.41</v>
      </c>
      <c r="I290" s="19">
        <v>306</v>
      </c>
      <c r="J290" s="10">
        <v>287</v>
      </c>
      <c r="L290" s="5">
        <v>632</v>
      </c>
      <c r="M290" s="5">
        <v>3</v>
      </c>
      <c r="N290" s="5">
        <v>249</v>
      </c>
      <c r="O290" s="5">
        <v>1922.67</v>
      </c>
    </row>
    <row r="291" spans="1:15" ht="15.75" customHeight="1" x14ac:dyDescent="0.25">
      <c r="A291" s="19">
        <v>307</v>
      </c>
      <c r="B291" s="6" t="s">
        <v>163</v>
      </c>
      <c r="C291" s="13">
        <v>8.0399999999999991</v>
      </c>
      <c r="D291" s="14">
        <v>3.99</v>
      </c>
      <c r="E291" s="13">
        <v>7.83</v>
      </c>
      <c r="F291" s="15">
        <v>31</v>
      </c>
      <c r="G291" s="10">
        <f t="shared" si="8"/>
        <v>32.079599999999999</v>
      </c>
      <c r="H291" s="10">
        <f t="shared" si="9"/>
        <v>242.73</v>
      </c>
      <c r="I291" s="19">
        <v>307</v>
      </c>
      <c r="J291" s="10">
        <v>288</v>
      </c>
      <c r="L291" s="5">
        <v>633</v>
      </c>
      <c r="M291" s="5">
        <v>3</v>
      </c>
      <c r="N291" s="5">
        <v>249</v>
      </c>
      <c r="O291" s="5">
        <v>1922.67</v>
      </c>
    </row>
    <row r="292" spans="1:15" ht="15.75" customHeight="1" x14ac:dyDescent="0.25">
      <c r="A292" s="19">
        <v>307</v>
      </c>
      <c r="B292" s="6" t="s">
        <v>164</v>
      </c>
      <c r="C292" s="13">
        <v>21.27</v>
      </c>
      <c r="D292" s="14">
        <v>11.94</v>
      </c>
      <c r="E292" s="13">
        <v>7.83</v>
      </c>
      <c r="F292" s="15">
        <v>191</v>
      </c>
      <c r="G292" s="10">
        <f t="shared" si="8"/>
        <v>253.96379999999999</v>
      </c>
      <c r="H292" s="10">
        <f t="shared" si="9"/>
        <v>1495.53</v>
      </c>
      <c r="I292" s="19">
        <v>307</v>
      </c>
      <c r="J292" s="10">
        <v>289</v>
      </c>
      <c r="L292" s="5">
        <v>634</v>
      </c>
      <c r="M292" s="5">
        <v>3</v>
      </c>
      <c r="N292" s="5">
        <v>249</v>
      </c>
      <c r="O292" s="5">
        <v>1922.67</v>
      </c>
    </row>
    <row r="293" spans="1:15" ht="15.75" customHeight="1" x14ac:dyDescent="0.25">
      <c r="A293" s="19">
        <v>307</v>
      </c>
      <c r="B293" s="6" t="s">
        <v>165</v>
      </c>
      <c r="C293" s="13">
        <v>8.02</v>
      </c>
      <c r="D293" s="14">
        <v>3.92</v>
      </c>
      <c r="E293" s="13">
        <v>6.83</v>
      </c>
      <c r="F293" s="15">
        <v>27</v>
      </c>
      <c r="G293" s="10">
        <f t="shared" si="8"/>
        <v>31.438399999999998</v>
      </c>
      <c r="H293" s="10">
        <f t="shared" si="9"/>
        <v>184.41</v>
      </c>
      <c r="I293" s="19">
        <v>307</v>
      </c>
      <c r="J293" s="10">
        <v>290</v>
      </c>
      <c r="L293" s="5">
        <v>635</v>
      </c>
      <c r="M293" s="5">
        <v>3</v>
      </c>
      <c r="N293" s="5">
        <v>249</v>
      </c>
      <c r="O293" s="5">
        <v>1922.67</v>
      </c>
    </row>
    <row r="294" spans="1:15" ht="15.75" customHeight="1" x14ac:dyDescent="0.25">
      <c r="A294" s="19">
        <v>308</v>
      </c>
      <c r="B294" s="6" t="s">
        <v>163</v>
      </c>
      <c r="C294" s="13">
        <v>8.0399999999999991</v>
      </c>
      <c r="D294" s="14">
        <v>3.99</v>
      </c>
      <c r="E294" s="13">
        <v>7.83</v>
      </c>
      <c r="F294" s="15">
        <v>31</v>
      </c>
      <c r="G294" s="10">
        <f t="shared" si="8"/>
        <v>32.079599999999999</v>
      </c>
      <c r="H294" s="10">
        <f t="shared" si="9"/>
        <v>242.73</v>
      </c>
      <c r="I294" s="19">
        <v>308</v>
      </c>
      <c r="J294" s="10">
        <v>291</v>
      </c>
      <c r="L294" s="5">
        <v>636</v>
      </c>
      <c r="M294" s="5">
        <v>3</v>
      </c>
      <c r="N294" s="5">
        <v>249</v>
      </c>
      <c r="O294" s="5">
        <v>1922.67</v>
      </c>
    </row>
    <row r="295" spans="1:15" ht="15.75" customHeight="1" x14ac:dyDescent="0.25">
      <c r="A295" s="19">
        <v>308</v>
      </c>
      <c r="B295" s="6" t="s">
        <v>164</v>
      </c>
      <c r="C295" s="13">
        <v>21.27</v>
      </c>
      <c r="D295" s="14">
        <v>11.94</v>
      </c>
      <c r="E295" s="13">
        <v>7.83</v>
      </c>
      <c r="F295" s="15">
        <v>191</v>
      </c>
      <c r="G295" s="10">
        <f t="shared" si="8"/>
        <v>253.96379999999999</v>
      </c>
      <c r="H295" s="10">
        <f t="shared" si="9"/>
        <v>1495.53</v>
      </c>
      <c r="I295" s="19">
        <v>308</v>
      </c>
      <c r="J295" s="10">
        <v>292</v>
      </c>
      <c r="L295" s="5">
        <v>637</v>
      </c>
      <c r="M295" s="5">
        <v>3</v>
      </c>
      <c r="N295" s="5">
        <v>249</v>
      </c>
      <c r="O295" s="5">
        <v>1922.67</v>
      </c>
    </row>
    <row r="296" spans="1:15" ht="15.75" customHeight="1" x14ac:dyDescent="0.25">
      <c r="A296" s="19">
        <v>308</v>
      </c>
      <c r="B296" s="6" t="s">
        <v>165</v>
      </c>
      <c r="C296" s="13">
        <v>8.02</v>
      </c>
      <c r="D296" s="14">
        <v>3.92</v>
      </c>
      <c r="E296" s="13">
        <v>6.83</v>
      </c>
      <c r="F296" s="15">
        <v>27</v>
      </c>
      <c r="G296" s="10">
        <f t="shared" si="8"/>
        <v>31.438399999999998</v>
      </c>
      <c r="H296" s="10">
        <f t="shared" si="9"/>
        <v>184.41</v>
      </c>
      <c r="I296" s="19">
        <v>308</v>
      </c>
      <c r="J296" s="10">
        <v>293</v>
      </c>
      <c r="L296" s="5">
        <v>638</v>
      </c>
      <c r="M296" s="5">
        <v>3</v>
      </c>
      <c r="N296" s="5">
        <v>249</v>
      </c>
      <c r="O296" s="5">
        <v>1922.67</v>
      </c>
    </row>
    <row r="297" spans="1:15" ht="15.75" customHeight="1" x14ac:dyDescent="0.25">
      <c r="A297" s="19">
        <v>309</v>
      </c>
      <c r="B297" s="6" t="s">
        <v>163</v>
      </c>
      <c r="C297" s="13">
        <v>8.0399999999999991</v>
      </c>
      <c r="D297" s="14">
        <v>3.99</v>
      </c>
      <c r="E297" s="13">
        <v>7.83</v>
      </c>
      <c r="F297" s="15">
        <v>31</v>
      </c>
      <c r="G297" s="10">
        <f t="shared" si="8"/>
        <v>32.079599999999999</v>
      </c>
      <c r="H297" s="10">
        <f t="shared" si="9"/>
        <v>242.73</v>
      </c>
      <c r="I297" s="19">
        <v>309</v>
      </c>
      <c r="J297" s="10">
        <v>294</v>
      </c>
      <c r="L297" s="5">
        <v>639</v>
      </c>
      <c r="M297" s="5">
        <v>3</v>
      </c>
      <c r="N297" s="5">
        <v>249</v>
      </c>
      <c r="O297" s="5">
        <v>1922.67</v>
      </c>
    </row>
    <row r="298" spans="1:15" ht="15.75" customHeight="1" x14ac:dyDescent="0.25">
      <c r="A298" s="19">
        <v>309</v>
      </c>
      <c r="B298" s="6" t="s">
        <v>164</v>
      </c>
      <c r="C298" s="13">
        <v>21.27</v>
      </c>
      <c r="D298" s="14">
        <v>11.94</v>
      </c>
      <c r="E298" s="13">
        <v>7.83</v>
      </c>
      <c r="F298" s="15">
        <v>191</v>
      </c>
      <c r="G298" s="10">
        <f t="shared" si="8"/>
        <v>253.96379999999999</v>
      </c>
      <c r="H298" s="10">
        <f t="shared" si="9"/>
        <v>1495.53</v>
      </c>
      <c r="I298" s="19">
        <v>309</v>
      </c>
      <c r="J298" s="10">
        <v>295</v>
      </c>
      <c r="L298" s="5">
        <v>640</v>
      </c>
      <c r="M298" s="5">
        <v>3</v>
      </c>
      <c r="N298" s="5">
        <v>249</v>
      </c>
      <c r="O298" s="5">
        <v>1922.67</v>
      </c>
    </row>
    <row r="299" spans="1:15" ht="15.75" customHeight="1" x14ac:dyDescent="0.25">
      <c r="A299" s="19">
        <v>309</v>
      </c>
      <c r="B299" s="6" t="s">
        <v>165</v>
      </c>
      <c r="C299" s="13">
        <v>8.02</v>
      </c>
      <c r="D299" s="14">
        <v>3.92</v>
      </c>
      <c r="E299" s="13">
        <v>6.83</v>
      </c>
      <c r="F299" s="15">
        <v>27</v>
      </c>
      <c r="G299" s="10">
        <f t="shared" si="8"/>
        <v>31.438399999999998</v>
      </c>
      <c r="H299" s="10">
        <f t="shared" si="9"/>
        <v>184.41</v>
      </c>
      <c r="I299" s="19">
        <v>309</v>
      </c>
      <c r="J299" s="10">
        <v>296</v>
      </c>
      <c r="L299" s="5">
        <v>641</v>
      </c>
      <c r="M299" s="5">
        <v>3</v>
      </c>
      <c r="N299" s="5">
        <v>249</v>
      </c>
      <c r="O299" s="5">
        <v>1922.67</v>
      </c>
    </row>
    <row r="300" spans="1:15" ht="15.75" customHeight="1" x14ac:dyDescent="0.25">
      <c r="A300" s="19">
        <v>310</v>
      </c>
      <c r="B300" s="6" t="s">
        <v>163</v>
      </c>
      <c r="C300" s="13">
        <v>8.0399999999999991</v>
      </c>
      <c r="D300" s="14">
        <v>3.99</v>
      </c>
      <c r="E300" s="13">
        <v>7.83</v>
      </c>
      <c r="F300" s="15">
        <v>31</v>
      </c>
      <c r="G300" s="10">
        <f t="shared" si="8"/>
        <v>32.079599999999999</v>
      </c>
      <c r="H300" s="10">
        <f t="shared" si="9"/>
        <v>242.73</v>
      </c>
      <c r="I300" s="19">
        <v>310</v>
      </c>
      <c r="J300" s="10">
        <v>297</v>
      </c>
      <c r="L300" s="5">
        <v>642</v>
      </c>
      <c r="M300" s="5">
        <v>3</v>
      </c>
      <c r="N300" s="5">
        <v>249</v>
      </c>
      <c r="O300" s="5">
        <v>1922.67</v>
      </c>
    </row>
    <row r="301" spans="1:15" ht="15.75" customHeight="1" x14ac:dyDescent="0.25">
      <c r="A301" s="19">
        <v>310</v>
      </c>
      <c r="B301" s="6" t="s">
        <v>164</v>
      </c>
      <c r="C301" s="13">
        <v>21.27</v>
      </c>
      <c r="D301" s="14">
        <v>11.94</v>
      </c>
      <c r="E301" s="13">
        <v>7.83</v>
      </c>
      <c r="F301" s="15">
        <v>191</v>
      </c>
      <c r="G301" s="10">
        <f t="shared" si="8"/>
        <v>253.96379999999999</v>
      </c>
      <c r="H301" s="10">
        <f t="shared" si="9"/>
        <v>1495.53</v>
      </c>
      <c r="I301" s="19">
        <v>310</v>
      </c>
      <c r="J301" s="10">
        <v>298</v>
      </c>
      <c r="L301" s="5">
        <v>643</v>
      </c>
      <c r="M301" s="5">
        <v>3</v>
      </c>
      <c r="N301" s="5">
        <v>171</v>
      </c>
      <c r="O301" s="5">
        <v>1311.93</v>
      </c>
    </row>
    <row r="302" spans="1:15" ht="15.75" customHeight="1" x14ac:dyDescent="0.25">
      <c r="A302" s="19">
        <v>310</v>
      </c>
      <c r="B302" s="6" t="s">
        <v>165</v>
      </c>
      <c r="C302" s="13">
        <v>8.02</v>
      </c>
      <c r="D302" s="14">
        <v>3.92</v>
      </c>
      <c r="E302" s="13">
        <v>6.83</v>
      </c>
      <c r="F302" s="15">
        <v>27</v>
      </c>
      <c r="G302" s="10">
        <f t="shared" si="8"/>
        <v>31.438399999999998</v>
      </c>
      <c r="H302" s="10">
        <f t="shared" si="9"/>
        <v>184.41</v>
      </c>
      <c r="I302" s="19">
        <v>310</v>
      </c>
      <c r="J302" s="10">
        <v>299</v>
      </c>
      <c r="L302" s="5">
        <v>644</v>
      </c>
      <c r="M302" s="5">
        <v>3</v>
      </c>
      <c r="N302" s="5">
        <v>307</v>
      </c>
      <c r="O302" s="5">
        <v>2376.81</v>
      </c>
    </row>
    <row r="303" spans="1:15" ht="15.75" customHeight="1" x14ac:dyDescent="0.25">
      <c r="A303" s="19">
        <v>311</v>
      </c>
      <c r="B303" s="6" t="s">
        <v>163</v>
      </c>
      <c r="C303" s="13">
        <v>8.0399999999999991</v>
      </c>
      <c r="D303" s="14">
        <v>3.99</v>
      </c>
      <c r="E303" s="13">
        <v>7.83</v>
      </c>
      <c r="F303" s="15">
        <v>31</v>
      </c>
      <c r="G303" s="10">
        <f t="shared" si="8"/>
        <v>32.079599999999999</v>
      </c>
      <c r="H303" s="10">
        <f t="shared" si="9"/>
        <v>242.73</v>
      </c>
      <c r="I303" s="19">
        <v>311</v>
      </c>
      <c r="J303" s="10">
        <v>300</v>
      </c>
      <c r="L303" s="5">
        <v>645</v>
      </c>
      <c r="M303" s="5">
        <v>3</v>
      </c>
      <c r="N303" s="5">
        <v>170</v>
      </c>
      <c r="O303" s="5">
        <v>1304.1000000000001</v>
      </c>
    </row>
    <row r="304" spans="1:15" ht="15.75" customHeight="1" x14ac:dyDescent="0.25">
      <c r="A304" s="19">
        <v>311</v>
      </c>
      <c r="B304" s="6" t="s">
        <v>164</v>
      </c>
      <c r="C304" s="13">
        <v>21.27</v>
      </c>
      <c r="D304" s="14">
        <v>11.94</v>
      </c>
      <c r="E304" s="13">
        <v>7.83</v>
      </c>
      <c r="F304" s="15">
        <v>191</v>
      </c>
      <c r="G304" s="10">
        <f t="shared" si="8"/>
        <v>253.96379999999999</v>
      </c>
      <c r="H304" s="10">
        <f t="shared" si="9"/>
        <v>1495.53</v>
      </c>
      <c r="I304" s="19">
        <v>311</v>
      </c>
      <c r="J304" s="10">
        <v>301</v>
      </c>
      <c r="L304" s="5">
        <v>646</v>
      </c>
      <c r="M304" s="5">
        <v>4</v>
      </c>
      <c r="N304" s="5">
        <v>328</v>
      </c>
      <c r="O304" s="5">
        <v>2523.2400000000002</v>
      </c>
    </row>
    <row r="305" spans="1:15" ht="15.75" customHeight="1" x14ac:dyDescent="0.25">
      <c r="A305" s="19">
        <v>311</v>
      </c>
      <c r="B305" s="6" t="s">
        <v>165</v>
      </c>
      <c r="C305" s="13">
        <v>8.02</v>
      </c>
      <c r="D305" s="14">
        <v>3.92</v>
      </c>
      <c r="E305" s="13">
        <v>6.83</v>
      </c>
      <c r="F305" s="15">
        <v>27</v>
      </c>
      <c r="G305" s="10">
        <f t="shared" si="8"/>
        <v>31.438399999999998</v>
      </c>
      <c r="H305" s="10">
        <f t="shared" si="9"/>
        <v>184.41</v>
      </c>
      <c r="I305" s="19">
        <v>311</v>
      </c>
      <c r="J305" s="10">
        <v>302</v>
      </c>
      <c r="L305" s="5">
        <v>647</v>
      </c>
      <c r="M305" s="5">
        <v>3</v>
      </c>
      <c r="N305" s="5">
        <v>170</v>
      </c>
      <c r="O305" s="5">
        <v>1304.1000000000001</v>
      </c>
    </row>
    <row r="306" spans="1:15" ht="15.75" customHeight="1" x14ac:dyDescent="0.25">
      <c r="A306" s="19">
        <v>312</v>
      </c>
      <c r="B306" s="6" t="s">
        <v>163</v>
      </c>
      <c r="C306" s="13">
        <v>8.0399999999999991</v>
      </c>
      <c r="D306" s="14">
        <v>3.99</v>
      </c>
      <c r="E306" s="13">
        <v>7.83</v>
      </c>
      <c r="F306" s="15">
        <v>31</v>
      </c>
      <c r="G306" s="10">
        <f t="shared" si="8"/>
        <v>32.079599999999999</v>
      </c>
      <c r="H306" s="10">
        <f t="shared" si="9"/>
        <v>242.73</v>
      </c>
      <c r="I306" s="19">
        <v>312</v>
      </c>
      <c r="J306" s="10">
        <v>303</v>
      </c>
      <c r="L306" s="5">
        <v>648</v>
      </c>
      <c r="M306" s="5">
        <v>1</v>
      </c>
      <c r="N306" s="5">
        <v>35</v>
      </c>
      <c r="O306" s="5">
        <v>274.05</v>
      </c>
    </row>
    <row r="307" spans="1:15" ht="15.75" customHeight="1" x14ac:dyDescent="0.25">
      <c r="A307" s="19">
        <v>312</v>
      </c>
      <c r="B307" s="6" t="s">
        <v>164</v>
      </c>
      <c r="C307" s="13">
        <v>21.27</v>
      </c>
      <c r="D307" s="14">
        <v>11.94</v>
      </c>
      <c r="E307" s="13">
        <v>7.83</v>
      </c>
      <c r="F307" s="15">
        <v>191</v>
      </c>
      <c r="G307" s="10">
        <f t="shared" si="8"/>
        <v>253.96379999999999</v>
      </c>
      <c r="H307" s="10">
        <f t="shared" si="9"/>
        <v>1495.53</v>
      </c>
      <c r="I307" s="19">
        <v>312</v>
      </c>
      <c r="J307" s="10">
        <v>304</v>
      </c>
      <c r="L307" s="5">
        <v>649</v>
      </c>
      <c r="M307" s="5">
        <v>1</v>
      </c>
      <c r="N307" s="5">
        <v>42</v>
      </c>
      <c r="O307" s="5">
        <v>328.86</v>
      </c>
    </row>
    <row r="308" spans="1:15" ht="15.75" customHeight="1" x14ac:dyDescent="0.25">
      <c r="A308" s="19">
        <v>312</v>
      </c>
      <c r="B308" s="6" t="s">
        <v>165</v>
      </c>
      <c r="C308" s="13">
        <v>8.02</v>
      </c>
      <c r="D308" s="14">
        <v>3.92</v>
      </c>
      <c r="E308" s="13">
        <v>6.83</v>
      </c>
      <c r="F308" s="15">
        <v>27</v>
      </c>
      <c r="G308" s="10">
        <f t="shared" si="8"/>
        <v>31.438399999999998</v>
      </c>
      <c r="H308" s="10">
        <f t="shared" si="9"/>
        <v>184.41</v>
      </c>
      <c r="I308" s="19">
        <v>312</v>
      </c>
      <c r="J308" s="10">
        <v>305</v>
      </c>
      <c r="L308" s="5">
        <v>651</v>
      </c>
      <c r="M308" s="5">
        <v>1</v>
      </c>
      <c r="N308" s="5">
        <v>119</v>
      </c>
      <c r="O308" s="5">
        <v>952</v>
      </c>
    </row>
    <row r="309" spans="1:15" ht="15.75" customHeight="1" x14ac:dyDescent="0.25">
      <c r="A309" s="19">
        <v>313</v>
      </c>
      <c r="B309" s="6" t="s">
        <v>163</v>
      </c>
      <c r="C309" s="13">
        <v>8.0399999999999991</v>
      </c>
      <c r="D309" s="14">
        <v>3.99</v>
      </c>
      <c r="E309" s="13">
        <v>7.83</v>
      </c>
      <c r="F309" s="15">
        <v>31</v>
      </c>
      <c r="G309" s="10">
        <f t="shared" si="8"/>
        <v>32.079599999999999</v>
      </c>
      <c r="H309" s="10">
        <f t="shared" si="9"/>
        <v>242.73</v>
      </c>
      <c r="I309" s="19">
        <v>313</v>
      </c>
      <c r="J309" s="10">
        <v>306</v>
      </c>
      <c r="L309" s="5">
        <v>653</v>
      </c>
      <c r="M309" s="5">
        <v>1</v>
      </c>
      <c r="N309" s="5">
        <v>143</v>
      </c>
      <c r="O309" s="5">
        <v>1144</v>
      </c>
    </row>
    <row r="310" spans="1:15" ht="15.75" customHeight="1" x14ac:dyDescent="0.25">
      <c r="A310" s="19">
        <v>313</v>
      </c>
      <c r="B310" s="6" t="s">
        <v>164</v>
      </c>
      <c r="C310" s="13">
        <v>21.27</v>
      </c>
      <c r="D310" s="14">
        <v>11.94</v>
      </c>
      <c r="E310" s="13">
        <v>7.83</v>
      </c>
      <c r="F310" s="15">
        <v>191</v>
      </c>
      <c r="G310" s="10">
        <f t="shared" si="8"/>
        <v>253.96379999999999</v>
      </c>
      <c r="H310" s="10">
        <f t="shared" si="9"/>
        <v>1495.53</v>
      </c>
      <c r="I310" s="19">
        <v>313</v>
      </c>
      <c r="J310" s="10">
        <v>307</v>
      </c>
      <c r="L310" s="5">
        <v>701</v>
      </c>
      <c r="M310" s="5">
        <v>2</v>
      </c>
      <c r="N310" s="5">
        <v>168</v>
      </c>
      <c r="O310" s="5">
        <v>1337.37</v>
      </c>
    </row>
    <row r="311" spans="1:15" ht="15.75" customHeight="1" x14ac:dyDescent="0.25">
      <c r="A311" s="19">
        <v>313</v>
      </c>
      <c r="B311" s="6" t="s">
        <v>165</v>
      </c>
      <c r="C311" s="13">
        <v>8.02</v>
      </c>
      <c r="D311" s="14">
        <v>3.92</v>
      </c>
      <c r="E311" s="13">
        <v>6.83</v>
      </c>
      <c r="F311" s="15">
        <v>27</v>
      </c>
      <c r="G311" s="10">
        <f t="shared" si="8"/>
        <v>31.438399999999998</v>
      </c>
      <c r="H311" s="10">
        <f t="shared" si="9"/>
        <v>184.41</v>
      </c>
      <c r="I311" s="19">
        <v>313</v>
      </c>
      <c r="J311" s="10">
        <v>308</v>
      </c>
      <c r="L311" s="5">
        <v>702</v>
      </c>
      <c r="M311" s="5">
        <v>3</v>
      </c>
      <c r="N311" s="5">
        <v>176</v>
      </c>
      <c r="O311" s="5">
        <v>1351.0800000000002</v>
      </c>
    </row>
    <row r="312" spans="1:15" ht="15.75" customHeight="1" x14ac:dyDescent="0.25">
      <c r="A312" s="19">
        <v>314</v>
      </c>
      <c r="B312" s="6" t="s">
        <v>163</v>
      </c>
      <c r="C312" s="13">
        <v>8.0399999999999991</v>
      </c>
      <c r="D312" s="14">
        <v>3.99</v>
      </c>
      <c r="E312" s="13">
        <v>7.83</v>
      </c>
      <c r="F312" s="15">
        <v>31</v>
      </c>
      <c r="G312" s="10">
        <f t="shared" si="8"/>
        <v>32.079599999999999</v>
      </c>
      <c r="H312" s="10">
        <f t="shared" si="9"/>
        <v>242.73</v>
      </c>
      <c r="I312" s="19">
        <v>314</v>
      </c>
      <c r="J312" s="10">
        <v>309</v>
      </c>
      <c r="L312" s="5">
        <v>703</v>
      </c>
      <c r="M312" s="5">
        <v>4</v>
      </c>
      <c r="N312" s="5">
        <v>238</v>
      </c>
      <c r="O312" s="5">
        <v>1863.5400000000002</v>
      </c>
    </row>
    <row r="313" spans="1:15" ht="15.75" customHeight="1" x14ac:dyDescent="0.25">
      <c r="A313" s="19">
        <v>314</v>
      </c>
      <c r="B313" s="6" t="s">
        <v>164</v>
      </c>
      <c r="C313" s="13">
        <v>21.27</v>
      </c>
      <c r="D313" s="14">
        <v>11.94</v>
      </c>
      <c r="E313" s="13">
        <v>7.83</v>
      </c>
      <c r="F313" s="15">
        <v>191</v>
      </c>
      <c r="G313" s="10">
        <f t="shared" si="8"/>
        <v>253.96379999999999</v>
      </c>
      <c r="H313" s="10">
        <f t="shared" si="9"/>
        <v>1495.53</v>
      </c>
      <c r="I313" s="19">
        <v>314</v>
      </c>
      <c r="J313" s="10">
        <v>310</v>
      </c>
      <c r="L313" s="5">
        <v>704</v>
      </c>
      <c r="M313" s="5">
        <v>3</v>
      </c>
      <c r="N313" s="5">
        <v>175</v>
      </c>
      <c r="O313" s="5">
        <v>1343.2500000000002</v>
      </c>
    </row>
    <row r="314" spans="1:15" ht="15.75" customHeight="1" x14ac:dyDescent="0.25">
      <c r="A314" s="19">
        <v>314</v>
      </c>
      <c r="B314" s="6" t="s">
        <v>165</v>
      </c>
      <c r="C314" s="13">
        <v>8.02</v>
      </c>
      <c r="D314" s="14">
        <v>3.92</v>
      </c>
      <c r="E314" s="13">
        <v>6.83</v>
      </c>
      <c r="F314" s="15">
        <v>27</v>
      </c>
      <c r="G314" s="10">
        <f t="shared" si="8"/>
        <v>31.438399999999998</v>
      </c>
      <c r="H314" s="10">
        <f t="shared" si="9"/>
        <v>184.41</v>
      </c>
      <c r="I314" s="19">
        <v>314</v>
      </c>
      <c r="J314" s="10">
        <v>311</v>
      </c>
      <c r="L314" s="5">
        <v>705</v>
      </c>
      <c r="M314" s="5">
        <v>3</v>
      </c>
      <c r="N314" s="5">
        <v>249</v>
      </c>
      <c r="O314" s="5">
        <v>1922.67</v>
      </c>
    </row>
    <row r="315" spans="1:15" ht="15.75" customHeight="1" x14ac:dyDescent="0.25">
      <c r="A315" s="19">
        <v>315</v>
      </c>
      <c r="B315" s="6" t="s">
        <v>163</v>
      </c>
      <c r="C315" s="13">
        <v>8.0399999999999991</v>
      </c>
      <c r="D315" s="14">
        <v>3.99</v>
      </c>
      <c r="E315" s="13">
        <v>7.83</v>
      </c>
      <c r="F315" s="15">
        <v>31</v>
      </c>
      <c r="G315" s="10">
        <f t="shared" si="8"/>
        <v>32.079599999999999</v>
      </c>
      <c r="H315" s="10">
        <f t="shared" si="9"/>
        <v>242.73</v>
      </c>
      <c r="I315" s="19">
        <v>315</v>
      </c>
      <c r="J315" s="10">
        <v>312</v>
      </c>
      <c r="L315" s="5">
        <v>706</v>
      </c>
      <c r="M315" s="5">
        <v>3</v>
      </c>
      <c r="N315" s="5">
        <v>249</v>
      </c>
      <c r="O315" s="5">
        <v>1922.67</v>
      </c>
    </row>
    <row r="316" spans="1:15" ht="15.75" customHeight="1" x14ac:dyDescent="0.25">
      <c r="A316" s="19">
        <v>315</v>
      </c>
      <c r="B316" s="6" t="s">
        <v>164</v>
      </c>
      <c r="C316" s="13">
        <v>21.27</v>
      </c>
      <c r="D316" s="14">
        <v>11.94</v>
      </c>
      <c r="E316" s="13">
        <v>7.83</v>
      </c>
      <c r="F316" s="15">
        <v>191</v>
      </c>
      <c r="G316" s="10">
        <f t="shared" si="8"/>
        <v>253.96379999999999</v>
      </c>
      <c r="H316" s="10">
        <f t="shared" si="9"/>
        <v>1495.53</v>
      </c>
      <c r="I316" s="19">
        <v>315</v>
      </c>
      <c r="J316" s="10">
        <v>313</v>
      </c>
      <c r="L316" s="5">
        <v>707</v>
      </c>
      <c r="M316" s="5">
        <v>3</v>
      </c>
      <c r="N316" s="5">
        <v>249</v>
      </c>
      <c r="O316" s="5">
        <v>1922.67</v>
      </c>
    </row>
    <row r="317" spans="1:15" ht="15.75" customHeight="1" x14ac:dyDescent="0.25">
      <c r="A317" s="19">
        <v>315</v>
      </c>
      <c r="B317" s="6" t="s">
        <v>165</v>
      </c>
      <c r="C317" s="13">
        <v>8.02</v>
      </c>
      <c r="D317" s="14">
        <v>3.92</v>
      </c>
      <c r="E317" s="13">
        <v>6.83</v>
      </c>
      <c r="F317" s="15">
        <v>27</v>
      </c>
      <c r="G317" s="10">
        <f t="shared" si="8"/>
        <v>31.438399999999998</v>
      </c>
      <c r="H317" s="10">
        <f t="shared" si="9"/>
        <v>184.41</v>
      </c>
      <c r="I317" s="19">
        <v>315</v>
      </c>
      <c r="J317" s="10">
        <v>314</v>
      </c>
      <c r="L317" s="5">
        <v>708</v>
      </c>
      <c r="M317" s="5">
        <v>3</v>
      </c>
      <c r="N317" s="5">
        <v>249</v>
      </c>
      <c r="O317" s="5">
        <v>1922.67</v>
      </c>
    </row>
    <row r="318" spans="1:15" ht="15.75" customHeight="1" x14ac:dyDescent="0.25">
      <c r="A318" s="19">
        <v>316</v>
      </c>
      <c r="B318" s="6" t="s">
        <v>163</v>
      </c>
      <c r="C318" s="13">
        <v>8.0399999999999991</v>
      </c>
      <c r="D318" s="14">
        <v>3.99</v>
      </c>
      <c r="E318" s="13">
        <v>7.83</v>
      </c>
      <c r="F318" s="15">
        <v>31</v>
      </c>
      <c r="G318" s="10">
        <f t="shared" si="8"/>
        <v>32.079599999999999</v>
      </c>
      <c r="H318" s="10">
        <f t="shared" si="9"/>
        <v>242.73</v>
      </c>
      <c r="I318" s="19">
        <v>316</v>
      </c>
      <c r="J318" s="10">
        <v>315</v>
      </c>
      <c r="L318" s="5">
        <v>709</v>
      </c>
      <c r="M318" s="5">
        <v>3</v>
      </c>
      <c r="N318" s="5">
        <v>249</v>
      </c>
      <c r="O318" s="5">
        <v>1922.67</v>
      </c>
    </row>
    <row r="319" spans="1:15" ht="15.75" customHeight="1" x14ac:dyDescent="0.25">
      <c r="A319" s="19">
        <v>316</v>
      </c>
      <c r="B319" s="6" t="s">
        <v>164</v>
      </c>
      <c r="C319" s="13">
        <v>26.23</v>
      </c>
      <c r="D319" s="14">
        <v>11.94</v>
      </c>
      <c r="E319" s="13">
        <v>7.83</v>
      </c>
      <c r="F319" s="15">
        <v>241</v>
      </c>
      <c r="G319" s="10">
        <f t="shared" si="8"/>
        <v>313.18619999999999</v>
      </c>
      <c r="H319" s="10">
        <f t="shared" si="9"/>
        <v>1887.03</v>
      </c>
      <c r="I319" s="19">
        <v>316</v>
      </c>
      <c r="J319" s="10">
        <v>316</v>
      </c>
      <c r="L319" s="5">
        <v>710</v>
      </c>
      <c r="M319" s="5">
        <v>3</v>
      </c>
      <c r="N319" s="5">
        <v>249</v>
      </c>
      <c r="O319" s="5">
        <v>1922.67</v>
      </c>
    </row>
    <row r="320" spans="1:15" ht="15.75" customHeight="1" x14ac:dyDescent="0.25">
      <c r="A320" s="19">
        <v>316</v>
      </c>
      <c r="B320" s="6" t="s">
        <v>165</v>
      </c>
      <c r="C320" s="13">
        <v>8.02</v>
      </c>
      <c r="D320" s="14">
        <v>3.92</v>
      </c>
      <c r="E320" s="13">
        <v>6.83</v>
      </c>
      <c r="F320" s="15">
        <v>27</v>
      </c>
      <c r="G320" s="10">
        <f t="shared" si="8"/>
        <v>31.438399999999998</v>
      </c>
      <c r="H320" s="10">
        <f t="shared" si="9"/>
        <v>184.41</v>
      </c>
      <c r="I320" s="19">
        <v>316</v>
      </c>
      <c r="J320" s="10">
        <v>317</v>
      </c>
      <c r="L320" s="5">
        <v>711</v>
      </c>
      <c r="M320" s="5">
        <v>3</v>
      </c>
      <c r="N320" s="5">
        <v>249</v>
      </c>
      <c r="O320" s="5">
        <v>1922.67</v>
      </c>
    </row>
    <row r="321" spans="1:15" ht="15.75" customHeight="1" x14ac:dyDescent="0.25">
      <c r="A321" s="19">
        <v>317</v>
      </c>
      <c r="B321" s="6" t="s">
        <v>163</v>
      </c>
      <c r="C321" s="13">
        <v>8.0399999999999991</v>
      </c>
      <c r="D321" s="14">
        <v>3.99</v>
      </c>
      <c r="E321" s="13">
        <v>7.83</v>
      </c>
      <c r="F321" s="15">
        <v>31</v>
      </c>
      <c r="G321" s="10">
        <f t="shared" si="8"/>
        <v>32.079599999999999</v>
      </c>
      <c r="H321" s="10">
        <f t="shared" si="9"/>
        <v>242.73</v>
      </c>
      <c r="I321" s="19">
        <v>317</v>
      </c>
      <c r="J321" s="10">
        <v>318</v>
      </c>
      <c r="L321" s="5">
        <v>712</v>
      </c>
      <c r="M321" s="5">
        <v>3</v>
      </c>
      <c r="N321" s="5">
        <v>249</v>
      </c>
      <c r="O321" s="5">
        <v>1922.67</v>
      </c>
    </row>
    <row r="322" spans="1:15" ht="15.75" customHeight="1" x14ac:dyDescent="0.25">
      <c r="A322" s="19">
        <v>317</v>
      </c>
      <c r="B322" s="6" t="s">
        <v>164</v>
      </c>
      <c r="C322" s="13">
        <v>21.27</v>
      </c>
      <c r="D322" s="14">
        <v>11.94</v>
      </c>
      <c r="E322" s="13">
        <v>7.83</v>
      </c>
      <c r="F322" s="15">
        <v>191</v>
      </c>
      <c r="G322" s="10">
        <f t="shared" si="8"/>
        <v>253.96379999999999</v>
      </c>
      <c r="H322" s="10">
        <f t="shared" si="9"/>
        <v>1495.53</v>
      </c>
      <c r="I322" s="19">
        <v>317</v>
      </c>
      <c r="J322" s="10">
        <v>319</v>
      </c>
      <c r="L322" s="5">
        <v>713</v>
      </c>
      <c r="M322" s="5">
        <v>3</v>
      </c>
      <c r="N322" s="5">
        <v>249</v>
      </c>
      <c r="O322" s="5">
        <v>1922.67</v>
      </c>
    </row>
    <row r="323" spans="1:15" ht="15.75" customHeight="1" x14ac:dyDescent="0.25">
      <c r="A323" s="19">
        <v>317</v>
      </c>
      <c r="B323" s="6" t="s">
        <v>165</v>
      </c>
      <c r="C323" s="13">
        <v>8.02</v>
      </c>
      <c r="D323" s="14">
        <v>3.92</v>
      </c>
      <c r="E323" s="13">
        <v>6.83</v>
      </c>
      <c r="F323" s="15">
        <v>27</v>
      </c>
      <c r="G323" s="10">
        <f t="shared" si="8"/>
        <v>31.438399999999998</v>
      </c>
      <c r="H323" s="10">
        <f t="shared" si="9"/>
        <v>184.41</v>
      </c>
      <c r="I323" s="19">
        <v>317</v>
      </c>
      <c r="J323" s="10">
        <v>320</v>
      </c>
      <c r="L323" s="5">
        <v>714</v>
      </c>
      <c r="M323" s="5">
        <v>3</v>
      </c>
      <c r="N323" s="5">
        <v>249</v>
      </c>
      <c r="O323" s="5">
        <v>1922.67</v>
      </c>
    </row>
    <row r="324" spans="1:15" ht="15.75" customHeight="1" x14ac:dyDescent="0.25">
      <c r="A324" s="19">
        <v>318</v>
      </c>
      <c r="B324" s="6" t="s">
        <v>169</v>
      </c>
      <c r="C324" s="13">
        <v>8.0399999999999991</v>
      </c>
      <c r="D324" s="14">
        <v>5.75</v>
      </c>
      <c r="E324" s="13">
        <v>8</v>
      </c>
      <c r="F324" s="15">
        <v>44</v>
      </c>
      <c r="G324" s="10">
        <f t="shared" ref="G324:G387" si="10">C324*D324</f>
        <v>46.23</v>
      </c>
      <c r="H324" s="10">
        <f t="shared" ref="H324:H387" si="11">F324*E324</f>
        <v>352</v>
      </c>
      <c r="I324" s="19">
        <v>318</v>
      </c>
      <c r="J324" s="10">
        <v>321</v>
      </c>
      <c r="L324" s="5">
        <v>715</v>
      </c>
      <c r="M324" s="5">
        <v>3</v>
      </c>
      <c r="N324" s="5">
        <v>249</v>
      </c>
      <c r="O324" s="5">
        <v>1922.67</v>
      </c>
    </row>
    <row r="325" spans="1:15" ht="12.95" customHeight="1" x14ac:dyDescent="0.25">
      <c r="A325" s="19">
        <v>319</v>
      </c>
      <c r="B325" s="6" t="s">
        <v>163</v>
      </c>
      <c r="C325" s="13">
        <v>11.81</v>
      </c>
      <c r="D325" s="14">
        <v>3.63</v>
      </c>
      <c r="E325" s="13">
        <v>7.83</v>
      </c>
      <c r="F325" s="15">
        <v>43</v>
      </c>
      <c r="G325" s="10">
        <f t="shared" si="10"/>
        <v>42.8703</v>
      </c>
      <c r="H325" s="10">
        <f t="shared" si="11"/>
        <v>336.69</v>
      </c>
      <c r="I325" s="19">
        <v>319</v>
      </c>
      <c r="J325" s="10">
        <v>322</v>
      </c>
      <c r="L325" s="5">
        <v>716</v>
      </c>
      <c r="M325" s="5">
        <v>3</v>
      </c>
      <c r="N325" s="5">
        <v>299</v>
      </c>
      <c r="O325" s="5">
        <v>2314.1699999999996</v>
      </c>
    </row>
    <row r="326" spans="1:15" ht="15.75" customHeight="1" x14ac:dyDescent="0.25">
      <c r="A326" s="19">
        <v>319</v>
      </c>
      <c r="B326" s="6" t="s">
        <v>164</v>
      </c>
      <c r="C326" s="13">
        <v>31.21</v>
      </c>
      <c r="D326" s="14">
        <v>11.58</v>
      </c>
      <c r="E326" s="13">
        <v>7.83</v>
      </c>
      <c r="F326" s="15">
        <v>279</v>
      </c>
      <c r="G326" s="10">
        <f t="shared" si="10"/>
        <v>361.41180000000003</v>
      </c>
      <c r="H326" s="10">
        <f t="shared" si="11"/>
        <v>2184.5700000000002</v>
      </c>
      <c r="I326" s="19">
        <v>319</v>
      </c>
      <c r="J326" s="10">
        <v>323</v>
      </c>
      <c r="L326" s="5">
        <v>717</v>
      </c>
      <c r="M326" s="5">
        <v>3</v>
      </c>
      <c r="N326" s="5">
        <v>249</v>
      </c>
      <c r="O326" s="5">
        <v>1922.67</v>
      </c>
    </row>
    <row r="327" spans="1:15" ht="15.75" customHeight="1" x14ac:dyDescent="0.25">
      <c r="A327" s="19">
        <v>319</v>
      </c>
      <c r="B327" s="6" t="s">
        <v>165</v>
      </c>
      <c r="C327" s="13">
        <v>7.1</v>
      </c>
      <c r="D327" s="14">
        <v>3.92</v>
      </c>
      <c r="E327" s="13">
        <v>6.83</v>
      </c>
      <c r="F327" s="15">
        <v>24</v>
      </c>
      <c r="G327" s="10">
        <f t="shared" si="10"/>
        <v>27.831999999999997</v>
      </c>
      <c r="H327" s="10">
        <f t="shared" si="11"/>
        <v>163.92000000000002</v>
      </c>
      <c r="I327" s="19">
        <v>319</v>
      </c>
      <c r="J327" s="10">
        <v>324</v>
      </c>
      <c r="L327" s="5">
        <v>718</v>
      </c>
      <c r="M327" s="5">
        <v>1</v>
      </c>
      <c r="N327" s="5">
        <v>44</v>
      </c>
      <c r="O327" s="5">
        <v>352</v>
      </c>
    </row>
    <row r="328" spans="1:15" ht="15.75" customHeight="1" x14ac:dyDescent="0.25">
      <c r="A328" s="19">
        <v>320</v>
      </c>
      <c r="B328" s="6" t="s">
        <v>170</v>
      </c>
      <c r="C328" s="13">
        <v>12.02</v>
      </c>
      <c r="D328" s="14">
        <v>8.0399999999999991</v>
      </c>
      <c r="E328" s="13">
        <v>8</v>
      </c>
      <c r="F328" s="15">
        <v>95</v>
      </c>
      <c r="G328" s="10">
        <f t="shared" si="10"/>
        <v>96.640799999999984</v>
      </c>
      <c r="H328" s="10">
        <f t="shared" si="11"/>
        <v>760</v>
      </c>
      <c r="I328" s="19">
        <v>320</v>
      </c>
      <c r="J328" s="10">
        <v>325</v>
      </c>
      <c r="L328" s="5">
        <v>719</v>
      </c>
      <c r="M328" s="5">
        <v>3</v>
      </c>
      <c r="N328" s="5">
        <v>346</v>
      </c>
      <c r="O328" s="5">
        <v>2685.1800000000003</v>
      </c>
    </row>
    <row r="329" spans="1:15" ht="12.95" customHeight="1" x14ac:dyDescent="0.25">
      <c r="A329" s="19">
        <v>321</v>
      </c>
      <c r="B329" s="6" t="s">
        <v>163</v>
      </c>
      <c r="C329" s="13">
        <v>8.0399999999999991</v>
      </c>
      <c r="D329" s="14">
        <v>3.64</v>
      </c>
      <c r="E329" s="13">
        <v>7.83</v>
      </c>
      <c r="F329" s="15">
        <v>29</v>
      </c>
      <c r="G329" s="10">
        <f t="shared" si="10"/>
        <v>29.265599999999999</v>
      </c>
      <c r="H329" s="10">
        <f t="shared" si="11"/>
        <v>227.07</v>
      </c>
      <c r="I329" s="19">
        <v>321</v>
      </c>
      <c r="J329" s="10">
        <v>326</v>
      </c>
      <c r="L329" s="5">
        <v>720</v>
      </c>
      <c r="M329" s="5">
        <v>1</v>
      </c>
      <c r="N329" s="5">
        <v>95</v>
      </c>
      <c r="O329" s="5">
        <v>760</v>
      </c>
    </row>
    <row r="330" spans="1:15" ht="15.75" customHeight="1" x14ac:dyDescent="0.25">
      <c r="A330" s="19">
        <v>321</v>
      </c>
      <c r="B330" s="6" t="s">
        <v>164</v>
      </c>
      <c r="C330" s="13">
        <v>26.27</v>
      </c>
      <c r="D330" s="14">
        <v>11.6</v>
      </c>
      <c r="E330" s="13">
        <v>7.83</v>
      </c>
      <c r="F330" s="15">
        <v>245</v>
      </c>
      <c r="G330" s="10">
        <f t="shared" si="10"/>
        <v>304.73199999999997</v>
      </c>
      <c r="H330" s="10">
        <f t="shared" si="11"/>
        <v>1918.35</v>
      </c>
      <c r="I330" s="19">
        <v>321</v>
      </c>
      <c r="J330" s="10">
        <v>327</v>
      </c>
      <c r="L330" s="5">
        <v>721</v>
      </c>
      <c r="M330" s="5">
        <v>3</v>
      </c>
      <c r="N330" s="5">
        <v>301</v>
      </c>
      <c r="O330" s="5">
        <v>2329.83</v>
      </c>
    </row>
    <row r="331" spans="1:15" ht="15.75" customHeight="1" x14ac:dyDescent="0.25">
      <c r="A331" s="19">
        <v>321</v>
      </c>
      <c r="B331" s="6" t="s">
        <v>165</v>
      </c>
      <c r="C331" s="13">
        <v>8.02</v>
      </c>
      <c r="D331" s="14">
        <v>3.92</v>
      </c>
      <c r="E331" s="13">
        <v>6.83</v>
      </c>
      <c r="F331" s="15">
        <v>27</v>
      </c>
      <c r="G331" s="10">
        <f t="shared" si="10"/>
        <v>31.438399999999998</v>
      </c>
      <c r="H331" s="10">
        <f t="shared" si="11"/>
        <v>184.41</v>
      </c>
      <c r="I331" s="19">
        <v>321</v>
      </c>
      <c r="J331" s="10">
        <v>328</v>
      </c>
      <c r="L331" s="5">
        <v>722</v>
      </c>
      <c r="M331" s="5">
        <v>5</v>
      </c>
      <c r="N331" s="5">
        <v>874</v>
      </c>
      <c r="O331" s="5">
        <v>7983.46</v>
      </c>
    </row>
    <row r="332" spans="1:15" ht="12.95" customHeight="1" x14ac:dyDescent="0.25">
      <c r="A332" s="19">
        <v>322</v>
      </c>
      <c r="B332" s="6" t="s">
        <v>141</v>
      </c>
      <c r="C332" s="13">
        <v>7</v>
      </c>
      <c r="D332" s="14">
        <v>5</v>
      </c>
      <c r="E332" s="13">
        <v>7.83</v>
      </c>
      <c r="F332" s="15">
        <v>35</v>
      </c>
      <c r="G332" s="10">
        <f t="shared" si="10"/>
        <v>35</v>
      </c>
      <c r="H332" s="10">
        <f t="shared" si="11"/>
        <v>274.05</v>
      </c>
      <c r="I332" s="19">
        <v>322</v>
      </c>
      <c r="J332" s="10">
        <v>329</v>
      </c>
      <c r="L332" s="5">
        <v>723</v>
      </c>
      <c r="M332" s="5">
        <v>4</v>
      </c>
      <c r="N332" s="5">
        <v>342</v>
      </c>
      <c r="O332" s="5">
        <v>2650.8599999999997</v>
      </c>
    </row>
    <row r="333" spans="1:15" ht="15.75" customHeight="1" x14ac:dyDescent="0.25">
      <c r="A333" s="19">
        <v>322</v>
      </c>
      <c r="B333" s="6" t="s">
        <v>140</v>
      </c>
      <c r="C333" s="13">
        <v>5.23</v>
      </c>
      <c r="D333" s="14">
        <v>2.58</v>
      </c>
      <c r="E333" s="13">
        <v>6.83</v>
      </c>
      <c r="F333" s="15">
        <v>13</v>
      </c>
      <c r="G333" s="10">
        <f t="shared" si="10"/>
        <v>13.493400000000001</v>
      </c>
      <c r="H333" s="10">
        <f t="shared" si="11"/>
        <v>88.79</v>
      </c>
      <c r="I333" s="19">
        <v>322</v>
      </c>
      <c r="J333" s="10">
        <v>330</v>
      </c>
      <c r="L333" s="5">
        <v>724</v>
      </c>
      <c r="M333" s="5">
        <v>2</v>
      </c>
      <c r="N333" s="5">
        <v>172</v>
      </c>
      <c r="O333" s="5">
        <v>1346.76</v>
      </c>
    </row>
    <row r="334" spans="1:15" ht="15.75" customHeight="1" x14ac:dyDescent="0.25">
      <c r="A334" s="19">
        <v>322</v>
      </c>
      <c r="B334" s="6" t="s">
        <v>173</v>
      </c>
      <c r="C334" s="13">
        <v>43.48</v>
      </c>
      <c r="D334" s="14">
        <v>38.119999999999997</v>
      </c>
      <c r="E334" s="13">
        <v>9.25</v>
      </c>
      <c r="F334" s="15">
        <v>808</v>
      </c>
      <c r="G334" s="10">
        <f t="shared" si="10"/>
        <v>1657.4575999999997</v>
      </c>
      <c r="H334" s="10">
        <f t="shared" si="11"/>
        <v>7474</v>
      </c>
      <c r="I334" s="19">
        <v>322</v>
      </c>
      <c r="J334" s="10">
        <v>331</v>
      </c>
      <c r="L334" s="5">
        <v>725</v>
      </c>
      <c r="M334" s="5">
        <v>3</v>
      </c>
      <c r="N334" s="5">
        <v>158</v>
      </c>
      <c r="O334" s="5">
        <v>1210.1400000000001</v>
      </c>
    </row>
    <row r="335" spans="1:15" ht="13.7" customHeight="1" x14ac:dyDescent="0.25">
      <c r="A335" s="19">
        <v>322</v>
      </c>
      <c r="B335" s="6" t="s">
        <v>134</v>
      </c>
      <c r="C335" s="13">
        <v>22.46</v>
      </c>
      <c r="D335" s="14">
        <v>8.19</v>
      </c>
      <c r="E335" s="13">
        <v>7.83</v>
      </c>
      <c r="F335" s="15">
        <v>175</v>
      </c>
      <c r="G335" s="10">
        <f t="shared" si="10"/>
        <v>183.94739999999999</v>
      </c>
      <c r="H335" s="10">
        <f t="shared" si="11"/>
        <v>1370.25</v>
      </c>
      <c r="I335" s="19">
        <v>322</v>
      </c>
      <c r="J335" s="10">
        <v>332</v>
      </c>
      <c r="L335" s="5">
        <v>727</v>
      </c>
      <c r="M335" s="5">
        <v>4</v>
      </c>
      <c r="N335" s="5">
        <v>499</v>
      </c>
      <c r="O335" s="5">
        <v>3885.17</v>
      </c>
    </row>
    <row r="336" spans="1:15" ht="13.35" customHeight="1" x14ac:dyDescent="0.25">
      <c r="A336" s="19">
        <v>322</v>
      </c>
      <c r="B336" s="6" t="s">
        <v>135</v>
      </c>
      <c r="C336" s="13">
        <v>2.17</v>
      </c>
      <c r="D336" s="14">
        <v>1.62</v>
      </c>
      <c r="E336" s="13">
        <v>9.25</v>
      </c>
      <c r="F336" s="15">
        <v>4</v>
      </c>
      <c r="G336" s="10">
        <f t="shared" si="10"/>
        <v>3.5154000000000001</v>
      </c>
      <c r="H336" s="10">
        <f t="shared" si="11"/>
        <v>37</v>
      </c>
      <c r="I336" s="19">
        <v>322</v>
      </c>
      <c r="J336" s="10">
        <v>333</v>
      </c>
      <c r="L336" s="5">
        <v>728</v>
      </c>
      <c r="M336" s="5">
        <v>3</v>
      </c>
      <c r="N336" s="5">
        <v>209</v>
      </c>
      <c r="O336" s="5">
        <v>1648.8</v>
      </c>
    </row>
    <row r="337" spans="1:15" ht="15.75" customHeight="1" x14ac:dyDescent="0.25">
      <c r="A337" s="19">
        <v>322</v>
      </c>
      <c r="B337" s="6" t="s">
        <v>174</v>
      </c>
      <c r="C337" s="13">
        <v>4.3600000000000003</v>
      </c>
      <c r="D337" s="14">
        <v>3.94</v>
      </c>
      <c r="E337" s="13">
        <v>7.83</v>
      </c>
      <c r="F337" s="15">
        <v>14</v>
      </c>
      <c r="G337" s="10">
        <f t="shared" si="10"/>
        <v>17.1784</v>
      </c>
      <c r="H337" s="10">
        <f t="shared" si="11"/>
        <v>109.62</v>
      </c>
      <c r="I337" s="19">
        <v>322</v>
      </c>
      <c r="J337" s="10">
        <v>334</v>
      </c>
      <c r="L337" s="5">
        <v>729</v>
      </c>
      <c r="M337" s="5">
        <v>3</v>
      </c>
      <c r="N337" s="5">
        <v>299</v>
      </c>
      <c r="O337" s="5">
        <v>2319.17</v>
      </c>
    </row>
    <row r="338" spans="1:15" ht="12.95" customHeight="1" x14ac:dyDescent="0.25">
      <c r="A338" s="19">
        <v>323</v>
      </c>
      <c r="B338" s="6" t="s">
        <v>163</v>
      </c>
      <c r="C338" s="13">
        <v>8.0399999999999991</v>
      </c>
      <c r="D338" s="14">
        <v>4.03</v>
      </c>
      <c r="E338" s="13">
        <v>7.83</v>
      </c>
      <c r="F338" s="15">
        <v>32</v>
      </c>
      <c r="G338" s="10">
        <f t="shared" si="10"/>
        <v>32.401199999999996</v>
      </c>
      <c r="H338" s="10">
        <f t="shared" si="11"/>
        <v>250.56</v>
      </c>
      <c r="I338" s="19">
        <v>323</v>
      </c>
      <c r="J338" s="10">
        <v>335</v>
      </c>
      <c r="L338" s="5">
        <v>730</v>
      </c>
      <c r="M338" s="5">
        <v>3</v>
      </c>
      <c r="N338" s="5">
        <v>179</v>
      </c>
      <c r="O338" s="5">
        <v>1366.5700000000002</v>
      </c>
    </row>
    <row r="339" spans="1:15" ht="15.75" customHeight="1" x14ac:dyDescent="0.25">
      <c r="A339" s="19">
        <v>323</v>
      </c>
      <c r="B339" s="6" t="s">
        <v>141</v>
      </c>
      <c r="C339" s="13">
        <v>7</v>
      </c>
      <c r="D339" s="14">
        <v>5</v>
      </c>
      <c r="E339" s="13">
        <v>7.83</v>
      </c>
      <c r="F339" s="15">
        <v>35</v>
      </c>
      <c r="G339" s="10">
        <f t="shared" si="10"/>
        <v>35</v>
      </c>
      <c r="H339" s="10">
        <f t="shared" si="11"/>
        <v>274.05</v>
      </c>
      <c r="I339" s="19">
        <v>323</v>
      </c>
      <c r="J339" s="10">
        <v>336</v>
      </c>
      <c r="L339" s="5">
        <v>731</v>
      </c>
      <c r="M339" s="5">
        <v>3</v>
      </c>
      <c r="N339" s="5">
        <v>253</v>
      </c>
      <c r="O339" s="5">
        <v>1953.99</v>
      </c>
    </row>
    <row r="340" spans="1:15" ht="15.75" customHeight="1" x14ac:dyDescent="0.25">
      <c r="A340" s="19">
        <v>323</v>
      </c>
      <c r="B340" s="6" t="s">
        <v>164</v>
      </c>
      <c r="C340" s="13">
        <v>26.27</v>
      </c>
      <c r="D340" s="14">
        <v>11.99</v>
      </c>
      <c r="E340" s="13">
        <v>7.83</v>
      </c>
      <c r="F340" s="15">
        <v>248</v>
      </c>
      <c r="G340" s="10">
        <f t="shared" si="10"/>
        <v>314.97730000000001</v>
      </c>
      <c r="H340" s="10">
        <f t="shared" si="11"/>
        <v>1941.84</v>
      </c>
      <c r="I340" s="19">
        <v>323</v>
      </c>
      <c r="J340" s="10">
        <v>337</v>
      </c>
      <c r="L340" s="5">
        <v>732</v>
      </c>
      <c r="M340" s="5">
        <v>3</v>
      </c>
      <c r="N340" s="5">
        <v>249</v>
      </c>
      <c r="O340" s="5">
        <v>1922.67</v>
      </c>
    </row>
    <row r="341" spans="1:15" ht="15.75" customHeight="1" x14ac:dyDescent="0.25">
      <c r="A341" s="19">
        <v>323</v>
      </c>
      <c r="B341" s="6" t="s">
        <v>165</v>
      </c>
      <c r="C341" s="13">
        <v>8.02</v>
      </c>
      <c r="D341" s="14">
        <v>3.92</v>
      </c>
      <c r="E341" s="13">
        <v>6.83</v>
      </c>
      <c r="F341" s="15">
        <v>27</v>
      </c>
      <c r="G341" s="10">
        <f t="shared" si="10"/>
        <v>31.438399999999998</v>
      </c>
      <c r="H341" s="10">
        <f t="shared" si="11"/>
        <v>184.41</v>
      </c>
      <c r="I341" s="19">
        <v>323</v>
      </c>
      <c r="J341" s="10">
        <v>338</v>
      </c>
      <c r="L341" s="5">
        <v>733</v>
      </c>
      <c r="M341" s="5">
        <v>3</v>
      </c>
      <c r="N341" s="5">
        <v>249</v>
      </c>
      <c r="O341" s="5">
        <v>1922.67</v>
      </c>
    </row>
    <row r="342" spans="1:15" ht="15.75" customHeight="1" x14ac:dyDescent="0.25">
      <c r="A342" s="19">
        <v>325</v>
      </c>
      <c r="B342" s="6" t="s">
        <v>163</v>
      </c>
      <c r="C342" s="13">
        <v>3.99</v>
      </c>
      <c r="D342" s="14">
        <v>2</v>
      </c>
      <c r="E342" s="13">
        <v>7.83</v>
      </c>
      <c r="F342" s="15">
        <v>8</v>
      </c>
      <c r="G342" s="10">
        <f t="shared" si="10"/>
        <v>7.98</v>
      </c>
      <c r="H342" s="10">
        <f t="shared" si="11"/>
        <v>62.64</v>
      </c>
      <c r="I342" s="19">
        <v>325</v>
      </c>
      <c r="J342" s="10">
        <v>339</v>
      </c>
      <c r="L342" s="5">
        <v>734</v>
      </c>
      <c r="M342" s="5">
        <v>3</v>
      </c>
      <c r="N342" s="5">
        <v>249</v>
      </c>
      <c r="O342" s="5">
        <v>1922.67</v>
      </c>
    </row>
    <row r="343" spans="1:15" ht="12.95" customHeight="1" x14ac:dyDescent="0.25">
      <c r="A343" s="19">
        <v>325</v>
      </c>
      <c r="B343" s="6" t="s">
        <v>138</v>
      </c>
      <c r="C343" s="13">
        <v>12.53</v>
      </c>
      <c r="D343" s="14">
        <v>10.29</v>
      </c>
      <c r="E343" s="13">
        <v>7.83</v>
      </c>
      <c r="F343" s="15">
        <v>97</v>
      </c>
      <c r="G343" s="10">
        <f t="shared" si="10"/>
        <v>128.93369999999999</v>
      </c>
      <c r="H343" s="10">
        <f t="shared" si="11"/>
        <v>759.51</v>
      </c>
      <c r="I343" s="12" t="s">
        <v>104</v>
      </c>
      <c r="J343" s="10">
        <v>340</v>
      </c>
      <c r="L343" s="5">
        <v>735</v>
      </c>
      <c r="M343" s="5">
        <v>3</v>
      </c>
      <c r="N343" s="5">
        <v>249</v>
      </c>
      <c r="O343" s="5">
        <v>1922.67</v>
      </c>
    </row>
    <row r="344" spans="1:15" ht="15.75" customHeight="1" x14ac:dyDescent="0.25">
      <c r="A344" s="19">
        <v>325</v>
      </c>
      <c r="B344" s="6" t="s">
        <v>164</v>
      </c>
      <c r="C344" s="13">
        <v>19.670000000000002</v>
      </c>
      <c r="D344" s="14">
        <v>7.99</v>
      </c>
      <c r="E344" s="13">
        <v>7.83</v>
      </c>
      <c r="F344" s="15">
        <v>123</v>
      </c>
      <c r="G344" s="10">
        <f t="shared" si="10"/>
        <v>157.16330000000002</v>
      </c>
      <c r="H344" s="10">
        <f t="shared" si="11"/>
        <v>963.09</v>
      </c>
      <c r="I344" s="19">
        <v>325</v>
      </c>
      <c r="J344" s="10">
        <v>341</v>
      </c>
      <c r="L344" s="5">
        <v>736</v>
      </c>
      <c r="M344" s="5">
        <v>3</v>
      </c>
      <c r="N344" s="5">
        <v>249</v>
      </c>
      <c r="O344" s="5">
        <v>1922.67</v>
      </c>
    </row>
    <row r="345" spans="1:15" ht="15.75" customHeight="1" x14ac:dyDescent="0.25">
      <c r="A345" s="19">
        <v>325</v>
      </c>
      <c r="B345" s="6" t="s">
        <v>165</v>
      </c>
      <c r="C345" s="13">
        <v>8.02</v>
      </c>
      <c r="D345" s="14">
        <v>3.92</v>
      </c>
      <c r="E345" s="13">
        <v>6.83</v>
      </c>
      <c r="F345" s="15">
        <v>27</v>
      </c>
      <c r="G345" s="10">
        <f t="shared" si="10"/>
        <v>31.438399999999998</v>
      </c>
      <c r="H345" s="10">
        <f t="shared" si="11"/>
        <v>184.41</v>
      </c>
      <c r="I345" s="19">
        <v>325</v>
      </c>
      <c r="J345" s="10">
        <v>342</v>
      </c>
      <c r="L345" s="5">
        <v>737</v>
      </c>
      <c r="M345" s="5">
        <v>3</v>
      </c>
      <c r="N345" s="5">
        <v>249</v>
      </c>
      <c r="O345" s="5">
        <v>1922.67</v>
      </c>
    </row>
    <row r="346" spans="1:15" ht="15.75" customHeight="1" x14ac:dyDescent="0.25">
      <c r="A346" s="19">
        <v>327</v>
      </c>
      <c r="B346" s="6" t="s">
        <v>163</v>
      </c>
      <c r="C346" s="13">
        <v>7.71</v>
      </c>
      <c r="D346" s="14">
        <v>7.62</v>
      </c>
      <c r="E346" s="13">
        <v>7.83</v>
      </c>
      <c r="F346" s="15">
        <v>58</v>
      </c>
      <c r="G346" s="10">
        <f t="shared" si="10"/>
        <v>58.7502</v>
      </c>
      <c r="H346" s="10">
        <f t="shared" si="11"/>
        <v>454.14</v>
      </c>
      <c r="I346" s="19">
        <v>327</v>
      </c>
      <c r="J346" s="10">
        <v>343</v>
      </c>
      <c r="L346" s="5">
        <v>738</v>
      </c>
      <c r="M346" s="5">
        <v>3</v>
      </c>
      <c r="N346" s="5">
        <v>249</v>
      </c>
      <c r="O346" s="5">
        <v>1922.67</v>
      </c>
    </row>
    <row r="347" spans="1:15" ht="15.75" customHeight="1" x14ac:dyDescent="0.25">
      <c r="A347" s="19">
        <v>327</v>
      </c>
      <c r="B347" s="6" t="s">
        <v>143</v>
      </c>
      <c r="C347" s="13">
        <v>10.17</v>
      </c>
      <c r="D347" s="14">
        <v>7.56</v>
      </c>
      <c r="E347" s="13">
        <v>7.83</v>
      </c>
      <c r="F347" s="15">
        <v>72</v>
      </c>
      <c r="G347" s="10">
        <f t="shared" si="10"/>
        <v>76.885199999999998</v>
      </c>
      <c r="H347" s="10">
        <f t="shared" si="11"/>
        <v>563.76</v>
      </c>
      <c r="I347" s="19">
        <v>327</v>
      </c>
      <c r="J347" s="10">
        <v>344</v>
      </c>
      <c r="L347" s="5">
        <v>739</v>
      </c>
      <c r="M347" s="5">
        <v>3</v>
      </c>
      <c r="N347" s="5">
        <v>249</v>
      </c>
      <c r="O347" s="5">
        <v>1922.67</v>
      </c>
    </row>
    <row r="348" spans="1:15" ht="15.75" customHeight="1" x14ac:dyDescent="0.25">
      <c r="A348" s="19">
        <v>327</v>
      </c>
      <c r="B348" s="6" t="s">
        <v>164</v>
      </c>
      <c r="C348" s="13">
        <v>23.92</v>
      </c>
      <c r="D348" s="14">
        <v>17.77</v>
      </c>
      <c r="E348" s="13">
        <v>7.83</v>
      </c>
      <c r="F348" s="15">
        <v>347</v>
      </c>
      <c r="G348" s="10">
        <f t="shared" si="10"/>
        <v>425.05840000000001</v>
      </c>
      <c r="H348" s="10">
        <f t="shared" si="11"/>
        <v>2717.01</v>
      </c>
      <c r="I348" s="19">
        <v>327</v>
      </c>
      <c r="J348" s="10">
        <v>345</v>
      </c>
      <c r="L348" s="5">
        <v>740</v>
      </c>
      <c r="M348" s="5">
        <v>3</v>
      </c>
      <c r="N348" s="5">
        <v>249</v>
      </c>
      <c r="O348" s="5">
        <v>1922.67</v>
      </c>
    </row>
    <row r="349" spans="1:15" ht="15.75" customHeight="1" x14ac:dyDescent="0.25">
      <c r="A349" s="19">
        <v>327</v>
      </c>
      <c r="B349" s="6" t="s">
        <v>165</v>
      </c>
      <c r="C349" s="13">
        <v>5.75</v>
      </c>
      <c r="D349" s="14">
        <v>4.67</v>
      </c>
      <c r="E349" s="13">
        <v>6.83</v>
      </c>
      <c r="F349" s="15">
        <v>22</v>
      </c>
      <c r="G349" s="10">
        <f t="shared" si="10"/>
        <v>26.852499999999999</v>
      </c>
      <c r="H349" s="10">
        <f t="shared" si="11"/>
        <v>150.26</v>
      </c>
      <c r="I349" s="19">
        <v>327</v>
      </c>
      <c r="J349" s="10">
        <v>346</v>
      </c>
      <c r="L349" s="5">
        <v>741</v>
      </c>
      <c r="M349" s="5">
        <v>3</v>
      </c>
      <c r="N349" s="5">
        <v>249</v>
      </c>
      <c r="O349" s="5">
        <v>1922.67</v>
      </c>
    </row>
    <row r="350" spans="1:15" ht="15.75" customHeight="1" x14ac:dyDescent="0.25">
      <c r="A350" s="19">
        <v>328</v>
      </c>
      <c r="B350" s="6" t="s">
        <v>146</v>
      </c>
      <c r="C350" s="13">
        <v>10.29</v>
      </c>
      <c r="D350" s="14">
        <v>9.1199999999999992</v>
      </c>
      <c r="E350" s="13">
        <v>7.92</v>
      </c>
      <c r="F350" s="15">
        <v>78</v>
      </c>
      <c r="G350" s="10">
        <f t="shared" si="10"/>
        <v>93.844799999999978</v>
      </c>
      <c r="H350" s="10">
        <f t="shared" si="11"/>
        <v>617.76</v>
      </c>
      <c r="I350" s="19">
        <v>328</v>
      </c>
      <c r="J350" s="10">
        <v>347</v>
      </c>
      <c r="L350" s="5">
        <v>742</v>
      </c>
      <c r="M350" s="5">
        <v>3</v>
      </c>
      <c r="N350" s="5">
        <v>249</v>
      </c>
      <c r="O350" s="5">
        <v>1922.67</v>
      </c>
    </row>
    <row r="351" spans="1:15" ht="15.75" customHeight="1" x14ac:dyDescent="0.25">
      <c r="A351" s="19">
        <v>328</v>
      </c>
      <c r="B351" s="6" t="s">
        <v>135</v>
      </c>
      <c r="C351" s="13">
        <v>10.55</v>
      </c>
      <c r="D351" s="14">
        <v>6.12</v>
      </c>
      <c r="E351" s="13">
        <v>7.92</v>
      </c>
      <c r="F351" s="15">
        <v>59</v>
      </c>
      <c r="G351" s="10">
        <f t="shared" si="10"/>
        <v>64.566000000000003</v>
      </c>
      <c r="H351" s="10">
        <f t="shared" si="11"/>
        <v>467.28</v>
      </c>
      <c r="I351" s="19">
        <v>328</v>
      </c>
      <c r="J351" s="10">
        <v>348</v>
      </c>
      <c r="L351" s="5">
        <v>743</v>
      </c>
      <c r="M351" s="5">
        <v>3</v>
      </c>
      <c r="N351" s="5">
        <v>171</v>
      </c>
      <c r="O351" s="5">
        <v>1311.93</v>
      </c>
    </row>
    <row r="352" spans="1:15" ht="15.75" customHeight="1" x14ac:dyDescent="0.25">
      <c r="A352" s="19">
        <v>328</v>
      </c>
      <c r="B352" s="6" t="s">
        <v>135</v>
      </c>
      <c r="C352" s="13">
        <v>10.94</v>
      </c>
      <c r="D352" s="14">
        <v>9.0399999999999991</v>
      </c>
      <c r="E352" s="13">
        <v>7.83</v>
      </c>
      <c r="F352" s="15">
        <v>72</v>
      </c>
      <c r="G352" s="10">
        <f t="shared" si="10"/>
        <v>98.897599999999983</v>
      </c>
      <c r="H352" s="10">
        <f t="shared" si="11"/>
        <v>563.76</v>
      </c>
      <c r="I352" s="19">
        <v>328</v>
      </c>
      <c r="J352" s="10">
        <v>349</v>
      </c>
      <c r="L352" s="5">
        <v>744</v>
      </c>
      <c r="M352" s="5">
        <v>3</v>
      </c>
      <c r="N352" s="5">
        <v>307</v>
      </c>
      <c r="O352" s="5">
        <v>2376.81</v>
      </c>
    </row>
    <row r="353" spans="1:15" ht="15.75" customHeight="1" x14ac:dyDescent="0.25">
      <c r="A353" s="19">
        <v>329</v>
      </c>
      <c r="B353" s="6" t="s">
        <v>163</v>
      </c>
      <c r="C353" s="13">
        <v>6.04</v>
      </c>
      <c r="D353" s="14">
        <v>5.39</v>
      </c>
      <c r="E353" s="13">
        <v>7.83</v>
      </c>
      <c r="F353" s="15">
        <v>33</v>
      </c>
      <c r="G353" s="10">
        <f t="shared" si="10"/>
        <v>32.555599999999998</v>
      </c>
      <c r="H353" s="10">
        <f t="shared" si="11"/>
        <v>258.39</v>
      </c>
      <c r="I353" s="19">
        <v>329</v>
      </c>
      <c r="J353" s="10">
        <v>350</v>
      </c>
      <c r="L353" s="5">
        <v>745</v>
      </c>
      <c r="M353" s="5">
        <v>3</v>
      </c>
      <c r="N353" s="5">
        <v>170</v>
      </c>
      <c r="O353" s="5">
        <v>1304.1000000000001</v>
      </c>
    </row>
    <row r="354" spans="1:15" ht="12.95" customHeight="1" x14ac:dyDescent="0.25">
      <c r="A354" s="19">
        <v>329</v>
      </c>
      <c r="B354" s="6" t="s">
        <v>164</v>
      </c>
      <c r="C354" s="13">
        <v>21.64</v>
      </c>
      <c r="D354" s="14">
        <v>15.37</v>
      </c>
      <c r="E354" s="13">
        <v>7.83</v>
      </c>
      <c r="F354" s="15">
        <v>244</v>
      </c>
      <c r="G354" s="10">
        <f t="shared" si="10"/>
        <v>332.60679999999996</v>
      </c>
      <c r="H354" s="10">
        <f t="shared" si="11"/>
        <v>1910.52</v>
      </c>
      <c r="I354" s="19">
        <v>329</v>
      </c>
      <c r="J354" s="10">
        <v>351</v>
      </c>
      <c r="L354" s="5">
        <v>746</v>
      </c>
      <c r="M354" s="5">
        <v>4</v>
      </c>
      <c r="N354" s="5">
        <v>328</v>
      </c>
      <c r="O354" s="5">
        <v>2523.2400000000002</v>
      </c>
    </row>
    <row r="355" spans="1:15" ht="15.75" customHeight="1" x14ac:dyDescent="0.25">
      <c r="A355" s="19">
        <v>329</v>
      </c>
      <c r="B355" s="6" t="s">
        <v>165</v>
      </c>
      <c r="C355" s="13">
        <v>5.75</v>
      </c>
      <c r="D355" s="14">
        <v>4.67</v>
      </c>
      <c r="E355" s="13">
        <v>6.83</v>
      </c>
      <c r="F355" s="15">
        <v>22</v>
      </c>
      <c r="G355" s="10">
        <f t="shared" si="10"/>
        <v>26.852499999999999</v>
      </c>
      <c r="H355" s="10">
        <f t="shared" si="11"/>
        <v>150.26</v>
      </c>
      <c r="I355" s="19">
        <v>329</v>
      </c>
      <c r="J355" s="10">
        <v>352</v>
      </c>
      <c r="L355" s="5">
        <v>747</v>
      </c>
      <c r="M355" s="5">
        <v>3</v>
      </c>
      <c r="N355" s="5">
        <v>170</v>
      </c>
      <c r="O355" s="5">
        <v>1304.1000000000001</v>
      </c>
    </row>
    <row r="356" spans="1:15" ht="12.75" customHeight="1" x14ac:dyDescent="0.25">
      <c r="A356" s="15">
        <v>330</v>
      </c>
      <c r="B356" s="6" t="s">
        <v>163</v>
      </c>
      <c r="C356" s="13">
        <v>4.3499999999999996</v>
      </c>
      <c r="D356" s="13">
        <v>1.89</v>
      </c>
      <c r="E356" s="13">
        <v>6.83</v>
      </c>
      <c r="F356" s="17">
        <v>8</v>
      </c>
      <c r="G356" s="10">
        <f t="shared" si="10"/>
        <v>8.2214999999999989</v>
      </c>
      <c r="H356" s="10">
        <f t="shared" si="11"/>
        <v>54.64</v>
      </c>
      <c r="I356" s="15">
        <v>330</v>
      </c>
      <c r="J356" s="10">
        <v>353</v>
      </c>
      <c r="L356" s="5">
        <v>748</v>
      </c>
      <c r="M356" s="5">
        <v>1</v>
      </c>
      <c r="N356" s="5">
        <v>35</v>
      </c>
      <c r="O356" s="5">
        <v>274.05</v>
      </c>
    </row>
    <row r="357" spans="1:15" ht="15.75" customHeight="1" x14ac:dyDescent="0.25">
      <c r="A357" s="15">
        <v>330</v>
      </c>
      <c r="B357" s="6" t="s">
        <v>164</v>
      </c>
      <c r="C357" s="13">
        <v>17.690000000000001</v>
      </c>
      <c r="D357" s="13">
        <v>12.13</v>
      </c>
      <c r="E357" s="13">
        <v>7.83</v>
      </c>
      <c r="F357" s="17">
        <v>140</v>
      </c>
      <c r="G357" s="10">
        <f t="shared" si="10"/>
        <v>214.57970000000003</v>
      </c>
      <c r="H357" s="10">
        <f t="shared" si="11"/>
        <v>1096.2</v>
      </c>
      <c r="I357" s="15">
        <v>330</v>
      </c>
      <c r="J357" s="10">
        <v>354</v>
      </c>
      <c r="L357" s="5">
        <v>749</v>
      </c>
      <c r="M357" s="5">
        <v>1</v>
      </c>
      <c r="N357" s="5">
        <v>42</v>
      </c>
      <c r="O357" s="5">
        <v>328.86</v>
      </c>
    </row>
    <row r="358" spans="1:15" ht="15.75" customHeight="1" x14ac:dyDescent="0.25">
      <c r="A358" s="15">
        <v>330</v>
      </c>
      <c r="B358" s="6" t="s">
        <v>165</v>
      </c>
      <c r="C358" s="13">
        <v>8.02</v>
      </c>
      <c r="D358" s="13">
        <v>3.92</v>
      </c>
      <c r="E358" s="13">
        <v>6.83</v>
      </c>
      <c r="F358" s="17">
        <v>27</v>
      </c>
      <c r="G358" s="10">
        <f t="shared" si="10"/>
        <v>31.438399999999998</v>
      </c>
      <c r="H358" s="10">
        <f t="shared" si="11"/>
        <v>184.41</v>
      </c>
      <c r="I358" s="15">
        <v>330</v>
      </c>
      <c r="J358" s="10">
        <v>355</v>
      </c>
      <c r="L358" s="5">
        <v>751</v>
      </c>
      <c r="M358" s="5">
        <v>1</v>
      </c>
      <c r="N358" s="5">
        <v>119</v>
      </c>
      <c r="O358" s="5">
        <v>952</v>
      </c>
    </row>
    <row r="359" spans="1:15" ht="15.75" customHeight="1" x14ac:dyDescent="0.25">
      <c r="A359" s="15">
        <v>331</v>
      </c>
      <c r="B359" s="6" t="s">
        <v>163</v>
      </c>
      <c r="C359" s="13">
        <v>8.0399999999999991</v>
      </c>
      <c r="D359" s="13">
        <v>4.53</v>
      </c>
      <c r="E359" s="13">
        <v>7.83</v>
      </c>
      <c r="F359" s="17">
        <v>35</v>
      </c>
      <c r="G359" s="10">
        <f t="shared" si="10"/>
        <v>36.421199999999999</v>
      </c>
      <c r="H359" s="10">
        <f t="shared" si="11"/>
        <v>274.05</v>
      </c>
      <c r="I359" s="15">
        <v>331</v>
      </c>
      <c r="J359" s="10">
        <v>356</v>
      </c>
      <c r="L359" s="5">
        <v>753</v>
      </c>
      <c r="M359" s="5">
        <v>1</v>
      </c>
      <c r="N359" s="5">
        <v>143</v>
      </c>
      <c r="O359" s="5">
        <v>1144</v>
      </c>
    </row>
    <row r="360" spans="1:15" ht="15.75" customHeight="1" x14ac:dyDescent="0.25">
      <c r="A360" s="15">
        <v>331</v>
      </c>
      <c r="B360" s="6" t="s">
        <v>164</v>
      </c>
      <c r="C360" s="13">
        <v>21.27</v>
      </c>
      <c r="D360" s="13">
        <v>11.94</v>
      </c>
      <c r="E360" s="13">
        <v>7.83</v>
      </c>
      <c r="F360" s="17">
        <v>191</v>
      </c>
      <c r="G360" s="10">
        <f t="shared" si="10"/>
        <v>253.96379999999999</v>
      </c>
      <c r="H360" s="10">
        <f t="shared" si="11"/>
        <v>1495.53</v>
      </c>
      <c r="I360" s="15">
        <v>331</v>
      </c>
      <c r="J360" s="10">
        <v>357</v>
      </c>
      <c r="L360" s="5">
        <v>801</v>
      </c>
      <c r="M360" s="5">
        <v>1</v>
      </c>
      <c r="N360" s="5">
        <v>179</v>
      </c>
      <c r="O360" s="5">
        <v>1432</v>
      </c>
    </row>
    <row r="361" spans="1:15" ht="15.75" customHeight="1" x14ac:dyDescent="0.25">
      <c r="A361" s="15">
        <v>331</v>
      </c>
      <c r="B361" s="6" t="s">
        <v>165</v>
      </c>
      <c r="C361" s="13">
        <v>8.02</v>
      </c>
      <c r="D361" s="13">
        <v>3.92</v>
      </c>
      <c r="E361" s="13">
        <v>6.83</v>
      </c>
      <c r="F361" s="17">
        <v>27</v>
      </c>
      <c r="G361" s="10">
        <f t="shared" si="10"/>
        <v>31.438399999999998</v>
      </c>
      <c r="H361" s="10">
        <f t="shared" si="11"/>
        <v>184.41</v>
      </c>
      <c r="I361" s="15">
        <v>331</v>
      </c>
      <c r="J361" s="10">
        <v>358</v>
      </c>
      <c r="L361" s="5">
        <v>803</v>
      </c>
      <c r="M361" s="5">
        <v>1</v>
      </c>
      <c r="N361" s="5">
        <v>146</v>
      </c>
      <c r="O361" s="5">
        <v>1245.3799999999999</v>
      </c>
    </row>
    <row r="362" spans="1:15" ht="15.75" customHeight="1" x14ac:dyDescent="0.25">
      <c r="A362" s="15">
        <v>332</v>
      </c>
      <c r="B362" s="6" t="s">
        <v>163</v>
      </c>
      <c r="C362" s="13">
        <v>8.0399999999999991</v>
      </c>
      <c r="D362" s="13">
        <v>3.99</v>
      </c>
      <c r="E362" s="13">
        <v>7.83</v>
      </c>
      <c r="F362" s="17">
        <v>31</v>
      </c>
      <c r="G362" s="10">
        <f t="shared" si="10"/>
        <v>32.079599999999999</v>
      </c>
      <c r="H362" s="10">
        <f t="shared" si="11"/>
        <v>242.73</v>
      </c>
      <c r="I362" s="15">
        <v>332</v>
      </c>
      <c r="J362" s="10">
        <v>359</v>
      </c>
      <c r="L362" s="5">
        <v>824</v>
      </c>
      <c r="M362" s="5">
        <v>1</v>
      </c>
      <c r="N362" s="5">
        <v>265</v>
      </c>
      <c r="O362" s="5">
        <v>2165.0500000000002</v>
      </c>
    </row>
    <row r="363" spans="1:15" ht="15.75" customHeight="1" x14ac:dyDescent="0.25">
      <c r="A363" s="15">
        <v>332</v>
      </c>
      <c r="B363" s="6" t="s">
        <v>164</v>
      </c>
      <c r="C363" s="13">
        <v>21.27</v>
      </c>
      <c r="D363" s="13">
        <v>11.94</v>
      </c>
      <c r="E363" s="13">
        <v>7.83</v>
      </c>
      <c r="F363" s="17">
        <v>191</v>
      </c>
      <c r="G363" s="10">
        <f t="shared" si="10"/>
        <v>253.96379999999999</v>
      </c>
      <c r="H363" s="10">
        <f t="shared" si="11"/>
        <v>1495.53</v>
      </c>
      <c r="I363" s="15">
        <v>332</v>
      </c>
      <c r="J363" s="10">
        <v>360</v>
      </c>
      <c r="L363" s="5">
        <v>827</v>
      </c>
      <c r="M363" s="5">
        <v>1</v>
      </c>
      <c r="N363" s="5">
        <v>110</v>
      </c>
      <c r="O363" s="5">
        <v>888.8</v>
      </c>
    </row>
    <row r="364" spans="1:15" ht="15.75" customHeight="1" x14ac:dyDescent="0.25">
      <c r="A364" s="15">
        <v>332</v>
      </c>
      <c r="B364" s="6" t="s">
        <v>165</v>
      </c>
      <c r="C364" s="13">
        <v>8.02</v>
      </c>
      <c r="D364" s="13">
        <v>3.92</v>
      </c>
      <c r="E364" s="13">
        <v>6.83</v>
      </c>
      <c r="F364" s="17">
        <v>27</v>
      </c>
      <c r="G364" s="10">
        <f t="shared" si="10"/>
        <v>31.438399999999998</v>
      </c>
      <c r="H364" s="10">
        <f t="shared" si="11"/>
        <v>184.41</v>
      </c>
      <c r="I364" s="15">
        <v>332</v>
      </c>
      <c r="J364" s="10">
        <v>361</v>
      </c>
      <c r="L364" s="5">
        <v>851</v>
      </c>
      <c r="M364" s="5">
        <v>1</v>
      </c>
      <c r="N364" s="5">
        <v>119</v>
      </c>
      <c r="O364" s="5">
        <v>961.52</v>
      </c>
    </row>
    <row r="365" spans="1:15" ht="15.75" customHeight="1" x14ac:dyDescent="0.25">
      <c r="A365" s="15">
        <v>333</v>
      </c>
      <c r="B365" s="6" t="s">
        <v>163</v>
      </c>
      <c r="C365" s="13">
        <v>8.0399999999999991</v>
      </c>
      <c r="D365" s="13">
        <v>3.99</v>
      </c>
      <c r="E365" s="13">
        <v>7.83</v>
      </c>
      <c r="F365" s="17">
        <v>31</v>
      </c>
      <c r="G365" s="10">
        <f t="shared" si="10"/>
        <v>32.079599999999999</v>
      </c>
      <c r="H365" s="10">
        <f t="shared" si="11"/>
        <v>242.73</v>
      </c>
      <c r="I365" s="15">
        <v>333</v>
      </c>
      <c r="J365" s="10">
        <v>362</v>
      </c>
      <c r="L365" s="5">
        <v>853</v>
      </c>
      <c r="M365" s="5">
        <v>1</v>
      </c>
      <c r="N365" s="5">
        <v>143</v>
      </c>
      <c r="O365" s="5">
        <v>1144</v>
      </c>
    </row>
    <row r="366" spans="1:15" ht="15.75" customHeight="1" x14ac:dyDescent="0.25">
      <c r="A366" s="15">
        <v>333</v>
      </c>
      <c r="B366" s="6" t="s">
        <v>164</v>
      </c>
      <c r="C366" s="13">
        <v>21.27</v>
      </c>
      <c r="D366" s="13">
        <v>11.94</v>
      </c>
      <c r="E366" s="13">
        <v>7.83</v>
      </c>
      <c r="F366" s="17">
        <v>191</v>
      </c>
      <c r="G366" s="10">
        <f t="shared" si="10"/>
        <v>253.96379999999999</v>
      </c>
      <c r="H366" s="10">
        <f t="shared" si="11"/>
        <v>1495.53</v>
      </c>
      <c r="I366" s="15">
        <v>333</v>
      </c>
      <c r="J366" s="10">
        <v>363</v>
      </c>
      <c r="L366" s="5" t="s">
        <v>93</v>
      </c>
      <c r="M366" s="5">
        <v>1</v>
      </c>
      <c r="N366" s="5">
        <v>59</v>
      </c>
      <c r="O366" s="5">
        <v>472</v>
      </c>
    </row>
    <row r="367" spans="1:15" ht="15.75" customHeight="1" x14ac:dyDescent="0.25">
      <c r="A367" s="15">
        <v>333</v>
      </c>
      <c r="B367" s="6" t="s">
        <v>165</v>
      </c>
      <c r="C367" s="13">
        <v>8.02</v>
      </c>
      <c r="D367" s="13">
        <v>3.92</v>
      </c>
      <c r="E367" s="13">
        <v>6.83</v>
      </c>
      <c r="F367" s="17">
        <v>27</v>
      </c>
      <c r="G367" s="10">
        <f t="shared" si="10"/>
        <v>31.438399999999998</v>
      </c>
      <c r="H367" s="10">
        <f t="shared" si="11"/>
        <v>184.41</v>
      </c>
      <c r="I367" s="15">
        <v>333</v>
      </c>
      <c r="J367" s="10">
        <v>364</v>
      </c>
      <c r="L367" s="5" t="s">
        <v>94</v>
      </c>
      <c r="M367" s="5">
        <v>1</v>
      </c>
      <c r="N367" s="5">
        <v>478</v>
      </c>
      <c r="O367" s="5">
        <v>4421.5</v>
      </c>
    </row>
    <row r="368" spans="1:15" ht="15.75" customHeight="1" x14ac:dyDescent="0.25">
      <c r="A368" s="15">
        <v>334</v>
      </c>
      <c r="B368" s="6" t="s">
        <v>163</v>
      </c>
      <c r="C368" s="13">
        <v>8.0399999999999991</v>
      </c>
      <c r="D368" s="13">
        <v>3.99</v>
      </c>
      <c r="E368" s="13">
        <v>7.83</v>
      </c>
      <c r="F368" s="17">
        <v>31</v>
      </c>
      <c r="G368" s="10">
        <f t="shared" si="10"/>
        <v>32.079599999999999</v>
      </c>
      <c r="H368" s="10">
        <f t="shared" si="11"/>
        <v>242.73</v>
      </c>
      <c r="I368" s="15">
        <v>334</v>
      </c>
      <c r="J368" s="10">
        <v>365</v>
      </c>
      <c r="L368" s="5" t="s">
        <v>95</v>
      </c>
      <c r="M368" s="5">
        <v>1</v>
      </c>
      <c r="N368" s="5">
        <v>73</v>
      </c>
      <c r="O368" s="5">
        <v>492.75</v>
      </c>
    </row>
    <row r="369" spans="1:15" ht="15.75" customHeight="1" x14ac:dyDescent="0.25">
      <c r="A369" s="15">
        <v>334</v>
      </c>
      <c r="B369" s="6" t="s">
        <v>164</v>
      </c>
      <c r="C369" s="13">
        <v>21.27</v>
      </c>
      <c r="D369" s="13">
        <v>11.94</v>
      </c>
      <c r="E369" s="13">
        <v>7.83</v>
      </c>
      <c r="F369" s="17">
        <v>191</v>
      </c>
      <c r="G369" s="10">
        <f t="shared" si="10"/>
        <v>253.96379999999999</v>
      </c>
      <c r="H369" s="10">
        <f t="shared" si="11"/>
        <v>1495.53</v>
      </c>
      <c r="I369" s="15">
        <v>334</v>
      </c>
      <c r="J369" s="10">
        <v>366</v>
      </c>
      <c r="L369" s="5" t="s">
        <v>96</v>
      </c>
      <c r="M369" s="5">
        <v>1</v>
      </c>
      <c r="N369" s="5">
        <v>68</v>
      </c>
      <c r="O369" s="5">
        <v>532.44000000000005</v>
      </c>
    </row>
    <row r="370" spans="1:15" ht="15.75" customHeight="1" x14ac:dyDescent="0.25">
      <c r="A370" s="15">
        <v>334</v>
      </c>
      <c r="B370" s="6" t="s">
        <v>165</v>
      </c>
      <c r="C370" s="13">
        <v>8.02</v>
      </c>
      <c r="D370" s="13">
        <v>3.92</v>
      </c>
      <c r="E370" s="13">
        <v>6.83</v>
      </c>
      <c r="F370" s="17">
        <v>27</v>
      </c>
      <c r="G370" s="10">
        <f t="shared" si="10"/>
        <v>31.438399999999998</v>
      </c>
      <c r="H370" s="10">
        <f t="shared" si="11"/>
        <v>184.41</v>
      </c>
      <c r="I370" s="15">
        <v>334</v>
      </c>
      <c r="J370" s="10">
        <v>367</v>
      </c>
      <c r="L370" s="5" t="s">
        <v>97</v>
      </c>
      <c r="M370" s="5">
        <v>1</v>
      </c>
      <c r="N370" s="5">
        <v>96</v>
      </c>
      <c r="O370" s="5">
        <v>751.68000000000006</v>
      </c>
    </row>
    <row r="371" spans="1:15" ht="15.75" customHeight="1" x14ac:dyDescent="0.25">
      <c r="A371" s="15">
        <v>335</v>
      </c>
      <c r="B371" s="6" t="s">
        <v>163</v>
      </c>
      <c r="C371" s="13">
        <v>8.0399999999999991</v>
      </c>
      <c r="D371" s="13">
        <v>3.99</v>
      </c>
      <c r="E371" s="13">
        <v>7.83</v>
      </c>
      <c r="F371" s="17">
        <v>31</v>
      </c>
      <c r="G371" s="10">
        <f t="shared" si="10"/>
        <v>32.079599999999999</v>
      </c>
      <c r="H371" s="10">
        <f t="shared" si="11"/>
        <v>242.73</v>
      </c>
      <c r="I371" s="15">
        <v>335</v>
      </c>
      <c r="J371" s="10">
        <v>368</v>
      </c>
      <c r="L371" s="5" t="s">
        <v>98</v>
      </c>
      <c r="M371" s="5">
        <v>1</v>
      </c>
      <c r="N371" s="5">
        <v>138</v>
      </c>
      <c r="O371" s="5">
        <v>1080.54</v>
      </c>
    </row>
    <row r="372" spans="1:15" ht="15.75" customHeight="1" x14ac:dyDescent="0.25">
      <c r="A372" s="15">
        <v>335</v>
      </c>
      <c r="B372" s="6" t="s">
        <v>164</v>
      </c>
      <c r="C372" s="13">
        <v>21.27</v>
      </c>
      <c r="D372" s="13">
        <v>11.94</v>
      </c>
      <c r="E372" s="13">
        <v>7.83</v>
      </c>
      <c r="F372" s="17">
        <v>191</v>
      </c>
      <c r="G372" s="10">
        <f t="shared" si="10"/>
        <v>253.96379999999999</v>
      </c>
      <c r="H372" s="10">
        <f t="shared" si="11"/>
        <v>1495.53</v>
      </c>
      <c r="I372" s="15">
        <v>335</v>
      </c>
      <c r="J372" s="10">
        <v>369</v>
      </c>
      <c r="L372" s="5" t="s">
        <v>99</v>
      </c>
      <c r="M372" s="5">
        <v>1</v>
      </c>
      <c r="N372" s="5">
        <v>861</v>
      </c>
      <c r="O372" s="5">
        <v>6741.63</v>
      </c>
    </row>
    <row r="373" spans="1:15" ht="15.75" customHeight="1" x14ac:dyDescent="0.25">
      <c r="A373" s="15">
        <v>335</v>
      </c>
      <c r="B373" s="6" t="s">
        <v>165</v>
      </c>
      <c r="C373" s="13">
        <v>8.02</v>
      </c>
      <c r="D373" s="13">
        <v>3.92</v>
      </c>
      <c r="E373" s="13">
        <v>6.83</v>
      </c>
      <c r="F373" s="17">
        <v>27</v>
      </c>
      <c r="G373" s="10">
        <f t="shared" si="10"/>
        <v>31.438399999999998</v>
      </c>
      <c r="H373" s="10">
        <f t="shared" si="11"/>
        <v>184.41</v>
      </c>
      <c r="I373" s="15">
        <v>335</v>
      </c>
      <c r="J373" s="10">
        <v>370</v>
      </c>
      <c r="L373" s="5" t="s">
        <v>100</v>
      </c>
      <c r="M373" s="5">
        <v>1</v>
      </c>
      <c r="N373" s="5">
        <v>97</v>
      </c>
      <c r="O373" s="5">
        <v>759.51</v>
      </c>
    </row>
    <row r="374" spans="1:15" ht="15.75" customHeight="1" x14ac:dyDescent="0.25">
      <c r="A374" s="15">
        <v>336</v>
      </c>
      <c r="B374" s="6" t="s">
        <v>163</v>
      </c>
      <c r="C374" s="13">
        <v>8.0399999999999991</v>
      </c>
      <c r="D374" s="13">
        <v>3.99</v>
      </c>
      <c r="E374" s="13">
        <v>7.83</v>
      </c>
      <c r="F374" s="17">
        <v>31</v>
      </c>
      <c r="G374" s="10">
        <f t="shared" si="10"/>
        <v>32.079599999999999</v>
      </c>
      <c r="H374" s="10">
        <f t="shared" si="11"/>
        <v>242.73</v>
      </c>
      <c r="I374" s="15">
        <v>336</v>
      </c>
      <c r="J374" s="10">
        <v>371</v>
      </c>
      <c r="L374" s="5" t="s">
        <v>101</v>
      </c>
      <c r="M374" s="5">
        <v>1</v>
      </c>
      <c r="N374" s="5">
        <v>692</v>
      </c>
      <c r="O374" s="5">
        <v>5418.36</v>
      </c>
    </row>
    <row r="375" spans="1:15" ht="15.75" customHeight="1" x14ac:dyDescent="0.25">
      <c r="A375" s="15">
        <v>336</v>
      </c>
      <c r="B375" s="6" t="s">
        <v>164</v>
      </c>
      <c r="C375" s="13">
        <v>21.27</v>
      </c>
      <c r="D375" s="13">
        <v>11.94</v>
      </c>
      <c r="E375" s="13">
        <v>7.83</v>
      </c>
      <c r="F375" s="17">
        <v>191</v>
      </c>
      <c r="G375" s="10">
        <f t="shared" si="10"/>
        <v>253.96379999999999</v>
      </c>
      <c r="H375" s="10">
        <f t="shared" si="11"/>
        <v>1495.53</v>
      </c>
      <c r="I375" s="15">
        <v>336</v>
      </c>
      <c r="J375" s="10">
        <v>372</v>
      </c>
      <c r="L375" s="5" t="s">
        <v>102</v>
      </c>
      <c r="M375" s="5">
        <v>1</v>
      </c>
      <c r="N375" s="5">
        <v>233</v>
      </c>
      <c r="O375" s="5">
        <v>1824.39</v>
      </c>
    </row>
    <row r="376" spans="1:15" ht="15.75" customHeight="1" x14ac:dyDescent="0.25">
      <c r="A376" s="15">
        <v>336</v>
      </c>
      <c r="B376" s="6" t="s">
        <v>165</v>
      </c>
      <c r="C376" s="13">
        <v>8.02</v>
      </c>
      <c r="D376" s="13">
        <v>3.92</v>
      </c>
      <c r="E376" s="13">
        <v>6.83</v>
      </c>
      <c r="F376" s="17">
        <v>27</v>
      </c>
      <c r="G376" s="10">
        <f t="shared" si="10"/>
        <v>31.438399999999998</v>
      </c>
      <c r="H376" s="10">
        <f t="shared" si="11"/>
        <v>184.41</v>
      </c>
      <c r="I376" s="15">
        <v>336</v>
      </c>
      <c r="J376" s="10">
        <v>373</v>
      </c>
      <c r="L376" s="5" t="s">
        <v>103</v>
      </c>
      <c r="M376" s="5">
        <v>1</v>
      </c>
      <c r="N376" s="5">
        <v>861</v>
      </c>
      <c r="O376" s="5">
        <v>6741.63</v>
      </c>
    </row>
    <row r="377" spans="1:15" ht="15.75" customHeight="1" x14ac:dyDescent="0.25">
      <c r="A377" s="15">
        <v>337</v>
      </c>
      <c r="B377" s="6" t="s">
        <v>163</v>
      </c>
      <c r="C377" s="13">
        <v>8.0399999999999991</v>
      </c>
      <c r="D377" s="13">
        <v>3.99</v>
      </c>
      <c r="E377" s="13">
        <v>7.83</v>
      </c>
      <c r="F377" s="17">
        <v>31</v>
      </c>
      <c r="G377" s="10">
        <f t="shared" si="10"/>
        <v>32.079599999999999</v>
      </c>
      <c r="H377" s="10">
        <f t="shared" si="11"/>
        <v>242.73</v>
      </c>
      <c r="I377" s="15">
        <v>337</v>
      </c>
      <c r="J377" s="10">
        <v>374</v>
      </c>
      <c r="L377" s="5" t="s">
        <v>104</v>
      </c>
      <c r="M377" s="5">
        <v>1</v>
      </c>
      <c r="N377" s="5">
        <v>97</v>
      </c>
      <c r="O377" s="5">
        <v>759.51</v>
      </c>
    </row>
    <row r="378" spans="1:15" ht="15.75" customHeight="1" x14ac:dyDescent="0.25">
      <c r="A378" s="15">
        <v>337</v>
      </c>
      <c r="B378" s="6" t="s">
        <v>164</v>
      </c>
      <c r="C378" s="13">
        <v>21.27</v>
      </c>
      <c r="D378" s="13">
        <v>11.94</v>
      </c>
      <c r="E378" s="13">
        <v>7.83</v>
      </c>
      <c r="F378" s="17">
        <v>191</v>
      </c>
      <c r="G378" s="10">
        <f t="shared" si="10"/>
        <v>253.96379999999999</v>
      </c>
      <c r="H378" s="10">
        <f t="shared" si="11"/>
        <v>1495.53</v>
      </c>
      <c r="I378" s="15">
        <v>337</v>
      </c>
      <c r="J378" s="10">
        <v>375</v>
      </c>
      <c r="L378" s="5" t="s">
        <v>105</v>
      </c>
      <c r="M378" s="5">
        <v>1</v>
      </c>
      <c r="N378" s="5">
        <v>692</v>
      </c>
      <c r="O378" s="5">
        <v>5418.36</v>
      </c>
    </row>
    <row r="379" spans="1:15" ht="15.75" customHeight="1" x14ac:dyDescent="0.25">
      <c r="A379" s="15">
        <v>337</v>
      </c>
      <c r="B379" s="6" t="s">
        <v>165</v>
      </c>
      <c r="C379" s="13">
        <v>8.02</v>
      </c>
      <c r="D379" s="13">
        <v>3.92</v>
      </c>
      <c r="E379" s="13">
        <v>6.83</v>
      </c>
      <c r="F379" s="17">
        <v>27</v>
      </c>
      <c r="G379" s="10">
        <f t="shared" si="10"/>
        <v>31.438399999999998</v>
      </c>
      <c r="H379" s="10">
        <f t="shared" si="11"/>
        <v>184.41</v>
      </c>
      <c r="I379" s="15">
        <v>337</v>
      </c>
      <c r="J379" s="10">
        <v>376</v>
      </c>
      <c r="L379" s="5" t="s">
        <v>106</v>
      </c>
      <c r="M379" s="5">
        <v>1</v>
      </c>
      <c r="N379" s="5">
        <v>109</v>
      </c>
      <c r="O379" s="5">
        <v>962.47</v>
      </c>
    </row>
    <row r="380" spans="1:15" ht="15.75" customHeight="1" x14ac:dyDescent="0.25">
      <c r="A380" s="15">
        <v>338</v>
      </c>
      <c r="B380" s="6" t="s">
        <v>163</v>
      </c>
      <c r="C380" s="13">
        <v>8.0399999999999991</v>
      </c>
      <c r="D380" s="13">
        <v>3.99</v>
      </c>
      <c r="E380" s="13">
        <v>7.83</v>
      </c>
      <c r="F380" s="17">
        <v>31</v>
      </c>
      <c r="G380" s="10">
        <f t="shared" si="10"/>
        <v>32.079599999999999</v>
      </c>
      <c r="H380" s="10">
        <f t="shared" si="11"/>
        <v>242.73</v>
      </c>
      <c r="I380" s="15">
        <v>338</v>
      </c>
      <c r="J380" s="10">
        <v>377</v>
      </c>
      <c r="L380" s="5" t="s">
        <v>107</v>
      </c>
      <c r="M380" s="5">
        <v>1</v>
      </c>
      <c r="N380" s="5">
        <v>840</v>
      </c>
      <c r="O380" s="5">
        <v>6577.2</v>
      </c>
    </row>
    <row r="381" spans="1:15" ht="15.75" customHeight="1" x14ac:dyDescent="0.25">
      <c r="A381" s="15">
        <v>338</v>
      </c>
      <c r="B381" s="6" t="s">
        <v>164</v>
      </c>
      <c r="C381" s="13">
        <v>21.27</v>
      </c>
      <c r="D381" s="13">
        <v>11.94</v>
      </c>
      <c r="E381" s="13">
        <v>7.83</v>
      </c>
      <c r="F381" s="17">
        <v>191</v>
      </c>
      <c r="G381" s="10">
        <f t="shared" si="10"/>
        <v>253.96379999999999</v>
      </c>
      <c r="H381" s="10">
        <f t="shared" si="11"/>
        <v>1495.53</v>
      </c>
      <c r="I381" s="15">
        <v>338</v>
      </c>
      <c r="J381" s="10">
        <v>378</v>
      </c>
      <c r="L381" s="5" t="s">
        <v>108</v>
      </c>
      <c r="M381" s="5">
        <v>1</v>
      </c>
      <c r="N381" s="5">
        <v>97</v>
      </c>
      <c r="O381" s="5">
        <v>759.51</v>
      </c>
    </row>
    <row r="382" spans="1:15" ht="15.75" customHeight="1" x14ac:dyDescent="0.25">
      <c r="A382" s="15">
        <v>338</v>
      </c>
      <c r="B382" s="6" t="s">
        <v>165</v>
      </c>
      <c r="C382" s="13">
        <v>8.02</v>
      </c>
      <c r="D382" s="13">
        <v>3.92</v>
      </c>
      <c r="E382" s="13">
        <v>6.83</v>
      </c>
      <c r="F382" s="17">
        <v>27</v>
      </c>
      <c r="G382" s="10">
        <f t="shared" si="10"/>
        <v>31.438399999999998</v>
      </c>
      <c r="H382" s="10">
        <f t="shared" si="11"/>
        <v>184.41</v>
      </c>
      <c r="I382" s="15">
        <v>338</v>
      </c>
      <c r="J382" s="10">
        <v>379</v>
      </c>
      <c r="L382" s="5" t="s">
        <v>109</v>
      </c>
      <c r="M382" s="5">
        <v>1</v>
      </c>
      <c r="N382" s="5">
        <v>692</v>
      </c>
      <c r="O382" s="5">
        <v>5418.36</v>
      </c>
    </row>
    <row r="383" spans="1:15" ht="15.75" customHeight="1" x14ac:dyDescent="0.25">
      <c r="A383" s="15">
        <v>339</v>
      </c>
      <c r="B383" s="6" t="s">
        <v>163</v>
      </c>
      <c r="C383" s="13">
        <v>8.0399999999999991</v>
      </c>
      <c r="D383" s="13">
        <v>3.99</v>
      </c>
      <c r="E383" s="13">
        <v>7.83</v>
      </c>
      <c r="F383" s="17">
        <v>31</v>
      </c>
      <c r="G383" s="10">
        <f t="shared" si="10"/>
        <v>32.079599999999999</v>
      </c>
      <c r="H383" s="10">
        <f t="shared" si="11"/>
        <v>242.73</v>
      </c>
      <c r="I383" s="15">
        <v>339</v>
      </c>
      <c r="J383" s="10">
        <v>380</v>
      </c>
      <c r="L383" s="5" t="s">
        <v>110</v>
      </c>
      <c r="M383" s="5">
        <v>1</v>
      </c>
      <c r="N383" s="5">
        <v>828</v>
      </c>
      <c r="O383" s="5">
        <v>16560</v>
      </c>
    </row>
    <row r="384" spans="1:15" ht="15.75" customHeight="1" x14ac:dyDescent="0.25">
      <c r="A384" s="15">
        <v>339</v>
      </c>
      <c r="B384" s="6" t="s">
        <v>164</v>
      </c>
      <c r="C384" s="13">
        <v>21.27</v>
      </c>
      <c r="D384" s="13">
        <v>11.94</v>
      </c>
      <c r="E384" s="13">
        <v>7.83</v>
      </c>
      <c r="F384" s="17">
        <v>191</v>
      </c>
      <c r="G384" s="10">
        <f t="shared" si="10"/>
        <v>253.96379999999999</v>
      </c>
      <c r="H384" s="10">
        <f t="shared" si="11"/>
        <v>1495.53</v>
      </c>
      <c r="I384" s="15">
        <v>339</v>
      </c>
      <c r="J384" s="10">
        <v>381</v>
      </c>
      <c r="L384" s="5" t="s">
        <v>111</v>
      </c>
      <c r="M384" s="5">
        <v>1</v>
      </c>
      <c r="N384" s="5">
        <v>840</v>
      </c>
      <c r="O384" s="5">
        <v>6577.2</v>
      </c>
    </row>
    <row r="385" spans="1:15" ht="15.75" customHeight="1" x14ac:dyDescent="0.25">
      <c r="A385" s="15">
        <v>339</v>
      </c>
      <c r="B385" s="6" t="s">
        <v>165</v>
      </c>
      <c r="C385" s="13">
        <v>8.02</v>
      </c>
      <c r="D385" s="13">
        <v>3.92</v>
      </c>
      <c r="E385" s="13">
        <v>6.83</v>
      </c>
      <c r="F385" s="17">
        <v>27</v>
      </c>
      <c r="G385" s="10">
        <f t="shared" si="10"/>
        <v>31.438399999999998</v>
      </c>
      <c r="H385" s="10">
        <f t="shared" si="11"/>
        <v>184.41</v>
      </c>
      <c r="I385" s="15">
        <v>339</v>
      </c>
      <c r="J385" s="10">
        <v>382</v>
      </c>
      <c r="L385" s="5" t="s">
        <v>112</v>
      </c>
      <c r="M385" s="5">
        <v>1</v>
      </c>
      <c r="N385" s="5">
        <v>97</v>
      </c>
      <c r="O385" s="5">
        <v>759.51</v>
      </c>
    </row>
    <row r="386" spans="1:15" ht="15.75" customHeight="1" x14ac:dyDescent="0.25">
      <c r="A386" s="15">
        <v>340</v>
      </c>
      <c r="B386" s="6" t="s">
        <v>163</v>
      </c>
      <c r="C386" s="13">
        <v>8.0399999999999991</v>
      </c>
      <c r="D386" s="13">
        <v>3.99</v>
      </c>
      <c r="E386" s="13">
        <v>7.83</v>
      </c>
      <c r="F386" s="17">
        <v>31</v>
      </c>
      <c r="G386" s="10">
        <f t="shared" si="10"/>
        <v>32.079599999999999</v>
      </c>
      <c r="H386" s="10">
        <f t="shared" si="11"/>
        <v>242.73</v>
      </c>
      <c r="I386" s="15">
        <v>340</v>
      </c>
      <c r="J386" s="10">
        <v>383</v>
      </c>
      <c r="L386" s="5" t="s">
        <v>113</v>
      </c>
      <c r="M386" s="5">
        <v>1</v>
      </c>
      <c r="N386" s="5">
        <v>692</v>
      </c>
      <c r="O386" s="5">
        <v>5418.36</v>
      </c>
    </row>
    <row r="387" spans="1:15" ht="15.75" customHeight="1" x14ac:dyDescent="0.25">
      <c r="A387" s="15">
        <v>340</v>
      </c>
      <c r="B387" s="6" t="s">
        <v>164</v>
      </c>
      <c r="C387" s="13">
        <v>21.27</v>
      </c>
      <c r="D387" s="13">
        <v>11.94</v>
      </c>
      <c r="E387" s="13">
        <v>7.83</v>
      </c>
      <c r="F387" s="17">
        <v>191</v>
      </c>
      <c r="G387" s="10">
        <f t="shared" si="10"/>
        <v>253.96379999999999</v>
      </c>
      <c r="H387" s="10">
        <f t="shared" si="11"/>
        <v>1495.53</v>
      </c>
      <c r="I387" s="15">
        <v>340</v>
      </c>
      <c r="J387" s="10">
        <v>384</v>
      </c>
      <c r="L387" s="5" t="s">
        <v>114</v>
      </c>
      <c r="M387" s="5">
        <v>1</v>
      </c>
      <c r="N387" s="5">
        <v>840</v>
      </c>
      <c r="O387" s="5">
        <v>6577.2</v>
      </c>
    </row>
    <row r="388" spans="1:15" ht="15.75" customHeight="1" x14ac:dyDescent="0.25">
      <c r="A388" s="15">
        <v>340</v>
      </c>
      <c r="B388" s="6" t="s">
        <v>165</v>
      </c>
      <c r="C388" s="13">
        <v>8.02</v>
      </c>
      <c r="D388" s="13">
        <v>3.92</v>
      </c>
      <c r="E388" s="13">
        <v>6.83</v>
      </c>
      <c r="F388" s="17">
        <v>27</v>
      </c>
      <c r="G388" s="10">
        <f t="shared" ref="G388:G451" si="12">C388*D388</f>
        <v>31.438399999999998</v>
      </c>
      <c r="H388" s="10">
        <f t="shared" ref="H388:H451" si="13">F388*E388</f>
        <v>184.41</v>
      </c>
      <c r="I388" s="15">
        <v>340</v>
      </c>
      <c r="J388" s="10">
        <v>385</v>
      </c>
      <c r="L388" s="5" t="s">
        <v>115</v>
      </c>
      <c r="M388" s="5">
        <v>1</v>
      </c>
      <c r="N388" s="5">
        <v>97</v>
      </c>
      <c r="O388" s="5">
        <v>759.51</v>
      </c>
    </row>
    <row r="389" spans="1:15" ht="15.75" customHeight="1" x14ac:dyDescent="0.25">
      <c r="A389" s="15">
        <v>341</v>
      </c>
      <c r="B389" s="6" t="s">
        <v>163</v>
      </c>
      <c r="C389" s="13">
        <v>8.0399999999999991</v>
      </c>
      <c r="D389" s="13">
        <v>3.99</v>
      </c>
      <c r="E389" s="13">
        <v>7.83</v>
      </c>
      <c r="F389" s="17">
        <v>31</v>
      </c>
      <c r="G389" s="10">
        <f t="shared" si="12"/>
        <v>32.079599999999999</v>
      </c>
      <c r="H389" s="10">
        <f t="shared" si="13"/>
        <v>242.73</v>
      </c>
      <c r="I389" s="15">
        <v>341</v>
      </c>
      <c r="J389" s="10">
        <v>386</v>
      </c>
      <c r="L389" s="5" t="s">
        <v>116</v>
      </c>
      <c r="M389" s="5">
        <v>1</v>
      </c>
      <c r="N389" s="5">
        <v>692</v>
      </c>
      <c r="O389" s="5">
        <v>5418.36</v>
      </c>
    </row>
    <row r="390" spans="1:15" ht="15.75" customHeight="1" x14ac:dyDescent="0.25">
      <c r="A390" s="15">
        <v>341</v>
      </c>
      <c r="B390" s="6" t="s">
        <v>164</v>
      </c>
      <c r="C390" s="13">
        <v>21.27</v>
      </c>
      <c r="D390" s="13">
        <v>11.94</v>
      </c>
      <c r="E390" s="13">
        <v>7.83</v>
      </c>
      <c r="F390" s="17">
        <v>191</v>
      </c>
      <c r="G390" s="10">
        <f t="shared" si="12"/>
        <v>253.96379999999999</v>
      </c>
      <c r="H390" s="10">
        <f t="shared" si="13"/>
        <v>1495.53</v>
      </c>
      <c r="I390" s="15">
        <v>341</v>
      </c>
      <c r="J390" s="10">
        <v>387</v>
      </c>
      <c r="L390" s="5" t="s">
        <v>117</v>
      </c>
      <c r="M390" s="5">
        <v>1</v>
      </c>
      <c r="N390" s="5">
        <v>840</v>
      </c>
      <c r="O390" s="5">
        <v>6577.2</v>
      </c>
    </row>
    <row r="391" spans="1:15" ht="15.75" customHeight="1" x14ac:dyDescent="0.25">
      <c r="A391" s="15">
        <v>341</v>
      </c>
      <c r="B391" s="6" t="s">
        <v>165</v>
      </c>
      <c r="C391" s="13">
        <v>8.02</v>
      </c>
      <c r="D391" s="13">
        <v>3.92</v>
      </c>
      <c r="E391" s="13">
        <v>6.83</v>
      </c>
      <c r="F391" s="17">
        <v>27</v>
      </c>
      <c r="G391" s="10">
        <f t="shared" si="12"/>
        <v>31.438399999999998</v>
      </c>
      <c r="H391" s="10">
        <f t="shared" si="13"/>
        <v>184.41</v>
      </c>
      <c r="I391" s="15">
        <v>341</v>
      </c>
      <c r="J391" s="10">
        <v>388</v>
      </c>
      <c r="L391" s="5" t="s">
        <v>118</v>
      </c>
      <c r="M391" s="5">
        <v>1</v>
      </c>
      <c r="N391" s="5">
        <v>97</v>
      </c>
      <c r="O391" s="5">
        <v>759.51</v>
      </c>
    </row>
    <row r="392" spans="1:15" ht="15.75" customHeight="1" x14ac:dyDescent="0.25">
      <c r="A392" s="15">
        <v>342</v>
      </c>
      <c r="B392" s="6" t="s">
        <v>163</v>
      </c>
      <c r="C392" s="13">
        <v>8.0399999999999991</v>
      </c>
      <c r="D392" s="13">
        <v>3.99</v>
      </c>
      <c r="E392" s="13">
        <v>7.83</v>
      </c>
      <c r="F392" s="17">
        <v>31</v>
      </c>
      <c r="G392" s="10">
        <f t="shared" si="12"/>
        <v>32.079599999999999</v>
      </c>
      <c r="H392" s="10">
        <f t="shared" si="13"/>
        <v>242.73</v>
      </c>
      <c r="I392" s="15">
        <v>342</v>
      </c>
      <c r="J392" s="10">
        <v>389</v>
      </c>
      <c r="L392" s="5" t="s">
        <v>119</v>
      </c>
      <c r="M392" s="5">
        <v>1</v>
      </c>
      <c r="N392" s="5">
        <v>692</v>
      </c>
      <c r="O392" s="5">
        <v>5418.36</v>
      </c>
    </row>
    <row r="393" spans="1:15" ht="15.75" customHeight="1" x14ac:dyDescent="0.25">
      <c r="A393" s="15">
        <v>342</v>
      </c>
      <c r="B393" s="6" t="s">
        <v>164</v>
      </c>
      <c r="C393" s="13">
        <v>21.27</v>
      </c>
      <c r="D393" s="13">
        <v>11.94</v>
      </c>
      <c r="E393" s="13">
        <v>7.83</v>
      </c>
      <c r="F393" s="17">
        <v>191</v>
      </c>
      <c r="G393" s="10">
        <f t="shared" si="12"/>
        <v>253.96379999999999</v>
      </c>
      <c r="H393" s="10">
        <f t="shared" si="13"/>
        <v>1495.53</v>
      </c>
      <c r="I393" s="15">
        <v>342</v>
      </c>
      <c r="J393" s="10">
        <v>390</v>
      </c>
      <c r="L393" s="5" t="s">
        <v>120</v>
      </c>
      <c r="M393" s="5">
        <v>1003</v>
      </c>
      <c r="N393" s="5">
        <v>103737</v>
      </c>
      <c r="O393" s="5">
        <v>868595.63000000268</v>
      </c>
    </row>
    <row r="394" spans="1:15" ht="15.75" customHeight="1" x14ac:dyDescent="0.25">
      <c r="A394" s="15">
        <v>342</v>
      </c>
      <c r="B394" s="6" t="s">
        <v>165</v>
      </c>
      <c r="C394" s="13">
        <v>8.02</v>
      </c>
      <c r="D394" s="13">
        <v>3.92</v>
      </c>
      <c r="E394" s="13">
        <v>6.83</v>
      </c>
      <c r="F394" s="17">
        <v>27</v>
      </c>
      <c r="G394" s="10">
        <f t="shared" si="12"/>
        <v>31.438399999999998</v>
      </c>
      <c r="H394" s="10">
        <f t="shared" si="13"/>
        <v>184.41</v>
      </c>
      <c r="I394" s="15">
        <v>342</v>
      </c>
      <c r="J394" s="10">
        <v>391</v>
      </c>
    </row>
    <row r="395" spans="1:15" ht="15.75" customHeight="1" x14ac:dyDescent="0.25">
      <c r="A395" s="15">
        <v>343</v>
      </c>
      <c r="B395" s="6" t="s">
        <v>163</v>
      </c>
      <c r="C395" s="13">
        <v>8.0399999999999991</v>
      </c>
      <c r="D395" s="13">
        <v>2.2000000000000002</v>
      </c>
      <c r="E395" s="13">
        <v>7.83</v>
      </c>
      <c r="F395" s="17">
        <v>18</v>
      </c>
      <c r="G395" s="10">
        <f t="shared" si="12"/>
        <v>17.687999999999999</v>
      </c>
      <c r="H395" s="10">
        <f t="shared" si="13"/>
        <v>140.94</v>
      </c>
      <c r="I395" s="15">
        <v>343</v>
      </c>
      <c r="J395" s="10">
        <v>392</v>
      </c>
    </row>
    <row r="396" spans="1:15" ht="12.95" customHeight="1" x14ac:dyDescent="0.25">
      <c r="A396" s="15">
        <v>343</v>
      </c>
      <c r="B396" s="6" t="s">
        <v>164</v>
      </c>
      <c r="C396" s="13">
        <v>17.27</v>
      </c>
      <c r="D396" s="13">
        <v>10.14</v>
      </c>
      <c r="E396" s="13">
        <v>7.83</v>
      </c>
      <c r="F396" s="17">
        <v>126</v>
      </c>
      <c r="G396" s="10">
        <f t="shared" si="12"/>
        <v>175.11780000000002</v>
      </c>
      <c r="H396" s="10">
        <f t="shared" si="13"/>
        <v>986.58</v>
      </c>
      <c r="I396" s="15">
        <v>343</v>
      </c>
      <c r="J396" s="10">
        <v>393</v>
      </c>
    </row>
    <row r="397" spans="1:15" ht="15.75" customHeight="1" x14ac:dyDescent="0.25">
      <c r="A397" s="15">
        <v>343</v>
      </c>
      <c r="B397" s="6" t="s">
        <v>165</v>
      </c>
      <c r="C397" s="13">
        <v>8.02</v>
      </c>
      <c r="D397" s="13">
        <v>3.92</v>
      </c>
      <c r="E397" s="13">
        <v>6.83</v>
      </c>
      <c r="F397" s="17">
        <v>27</v>
      </c>
      <c r="G397" s="10">
        <f t="shared" si="12"/>
        <v>31.438399999999998</v>
      </c>
      <c r="H397" s="10">
        <f t="shared" si="13"/>
        <v>184.41</v>
      </c>
      <c r="I397" s="15">
        <v>343</v>
      </c>
      <c r="J397" s="10">
        <v>394</v>
      </c>
    </row>
    <row r="398" spans="1:15" ht="15.75" customHeight="1" x14ac:dyDescent="0.25">
      <c r="A398" s="15">
        <v>344</v>
      </c>
      <c r="B398" s="6" t="s">
        <v>163</v>
      </c>
      <c r="C398" s="13">
        <v>8.0399999999999991</v>
      </c>
      <c r="D398" s="13">
        <v>3.99</v>
      </c>
      <c r="E398" s="13">
        <v>7.83</v>
      </c>
      <c r="F398" s="17">
        <v>31</v>
      </c>
      <c r="G398" s="10">
        <f t="shared" si="12"/>
        <v>32.079599999999999</v>
      </c>
      <c r="H398" s="10">
        <f t="shared" si="13"/>
        <v>242.73</v>
      </c>
      <c r="I398" s="15">
        <v>344</v>
      </c>
      <c r="J398" s="10">
        <v>395</v>
      </c>
    </row>
    <row r="399" spans="1:15" ht="15.75" customHeight="1" x14ac:dyDescent="0.25">
      <c r="A399" s="15">
        <v>344</v>
      </c>
      <c r="B399" s="6" t="s">
        <v>164</v>
      </c>
      <c r="C399" s="13">
        <v>26.27</v>
      </c>
      <c r="D399" s="13">
        <v>11.94</v>
      </c>
      <c r="E399" s="13">
        <v>7.83</v>
      </c>
      <c r="F399" s="17">
        <v>249</v>
      </c>
      <c r="G399" s="10">
        <f t="shared" si="12"/>
        <v>313.66379999999998</v>
      </c>
      <c r="H399" s="10">
        <f t="shared" si="13"/>
        <v>1949.67</v>
      </c>
      <c r="I399" s="15">
        <v>344</v>
      </c>
      <c r="J399" s="10">
        <v>396</v>
      </c>
    </row>
    <row r="400" spans="1:15" ht="15.75" customHeight="1" x14ac:dyDescent="0.25">
      <c r="A400" s="15">
        <v>344</v>
      </c>
      <c r="B400" s="6" t="s">
        <v>165</v>
      </c>
      <c r="C400" s="13">
        <v>8.02</v>
      </c>
      <c r="D400" s="13">
        <v>3.92</v>
      </c>
      <c r="E400" s="13">
        <v>6.83</v>
      </c>
      <c r="F400" s="17">
        <v>27</v>
      </c>
      <c r="G400" s="10">
        <f t="shared" si="12"/>
        <v>31.438399999999998</v>
      </c>
      <c r="H400" s="10">
        <f t="shared" si="13"/>
        <v>184.41</v>
      </c>
      <c r="I400" s="15">
        <v>344</v>
      </c>
      <c r="J400" s="10">
        <v>397</v>
      </c>
    </row>
    <row r="401" spans="1:10" ht="12.75" customHeight="1" x14ac:dyDescent="0.25">
      <c r="A401" s="15">
        <v>345</v>
      </c>
      <c r="B401" s="6" t="s">
        <v>163</v>
      </c>
      <c r="C401" s="13">
        <v>8.0399999999999991</v>
      </c>
      <c r="D401" s="13">
        <v>2.2000000000000002</v>
      </c>
      <c r="E401" s="13">
        <v>7.83</v>
      </c>
      <c r="F401" s="17">
        <v>17</v>
      </c>
      <c r="G401" s="10">
        <f t="shared" si="12"/>
        <v>17.687999999999999</v>
      </c>
      <c r="H401" s="10">
        <f t="shared" si="13"/>
        <v>133.11000000000001</v>
      </c>
      <c r="I401" s="15">
        <v>345</v>
      </c>
      <c r="J401" s="10">
        <v>398</v>
      </c>
    </row>
    <row r="402" spans="1:10" ht="15.75" customHeight="1" x14ac:dyDescent="0.25">
      <c r="A402" s="19">
        <v>345</v>
      </c>
      <c r="B402" s="6" t="s">
        <v>164</v>
      </c>
      <c r="C402" s="13">
        <v>17.27</v>
      </c>
      <c r="D402" s="14">
        <v>10.14</v>
      </c>
      <c r="E402" s="13">
        <v>7.83</v>
      </c>
      <c r="F402" s="15">
        <v>126</v>
      </c>
      <c r="G402" s="10">
        <f t="shared" si="12"/>
        <v>175.11780000000002</v>
      </c>
      <c r="H402" s="10">
        <f t="shared" si="13"/>
        <v>986.58</v>
      </c>
      <c r="I402" s="19">
        <v>345</v>
      </c>
      <c r="J402" s="10">
        <v>399</v>
      </c>
    </row>
    <row r="403" spans="1:10" ht="15.75" customHeight="1" x14ac:dyDescent="0.25">
      <c r="A403" s="19">
        <v>345</v>
      </c>
      <c r="B403" s="6" t="s">
        <v>165</v>
      </c>
      <c r="C403" s="13">
        <v>8.02</v>
      </c>
      <c r="D403" s="14">
        <v>3.92</v>
      </c>
      <c r="E403" s="13">
        <v>6.83</v>
      </c>
      <c r="F403" s="15">
        <v>27</v>
      </c>
      <c r="G403" s="10">
        <f t="shared" si="12"/>
        <v>31.438399999999998</v>
      </c>
      <c r="H403" s="10">
        <f t="shared" si="13"/>
        <v>184.41</v>
      </c>
      <c r="I403" s="19">
        <v>345</v>
      </c>
      <c r="J403" s="10">
        <v>400</v>
      </c>
    </row>
    <row r="404" spans="1:10" ht="15.75" customHeight="1" x14ac:dyDescent="0.25">
      <c r="A404" s="19">
        <v>346</v>
      </c>
      <c r="B404" s="6" t="s">
        <v>163</v>
      </c>
      <c r="C404" s="13">
        <v>8.34</v>
      </c>
      <c r="D404" s="14">
        <v>7.54</v>
      </c>
      <c r="E404" s="13">
        <v>7.83</v>
      </c>
      <c r="F404" s="15">
        <v>61</v>
      </c>
      <c r="G404" s="10">
        <f t="shared" si="12"/>
        <v>62.883600000000001</v>
      </c>
      <c r="H404" s="10">
        <f t="shared" si="13"/>
        <v>477.63</v>
      </c>
      <c r="I404" s="19">
        <v>346</v>
      </c>
      <c r="J404" s="10">
        <v>401</v>
      </c>
    </row>
    <row r="405" spans="1:10" ht="15.75" customHeight="1" x14ac:dyDescent="0.25">
      <c r="A405" s="19">
        <v>346</v>
      </c>
      <c r="B405" s="6" t="s">
        <v>138</v>
      </c>
      <c r="C405" s="13">
        <v>91.29</v>
      </c>
      <c r="D405" s="14">
        <v>27.95</v>
      </c>
      <c r="E405" s="13">
        <v>7.83</v>
      </c>
      <c r="F405" s="15">
        <v>692</v>
      </c>
      <c r="G405" s="10">
        <f t="shared" si="12"/>
        <v>2551.5554999999999</v>
      </c>
      <c r="H405" s="10">
        <f t="shared" si="13"/>
        <v>5418.36</v>
      </c>
      <c r="I405" s="12" t="s">
        <v>105</v>
      </c>
      <c r="J405" s="10">
        <v>402</v>
      </c>
    </row>
    <row r="406" spans="1:10" ht="15.75" customHeight="1" x14ac:dyDescent="0.25">
      <c r="A406" s="19">
        <v>346</v>
      </c>
      <c r="B406" s="6" t="s">
        <v>180</v>
      </c>
      <c r="C406" s="13">
        <v>6.99</v>
      </c>
      <c r="D406" s="14">
        <v>4.83</v>
      </c>
      <c r="E406" s="13">
        <v>6.83</v>
      </c>
      <c r="F406" s="15">
        <v>27</v>
      </c>
      <c r="G406" s="10">
        <f t="shared" si="12"/>
        <v>33.761700000000005</v>
      </c>
      <c r="H406" s="10">
        <f t="shared" si="13"/>
        <v>184.41</v>
      </c>
      <c r="I406" s="19">
        <v>346</v>
      </c>
      <c r="J406" s="10">
        <v>403</v>
      </c>
    </row>
    <row r="407" spans="1:10" ht="15.75" customHeight="1" x14ac:dyDescent="0.25">
      <c r="A407" s="19">
        <v>346</v>
      </c>
      <c r="B407" s="6" t="s">
        <v>164</v>
      </c>
      <c r="C407" s="13">
        <v>17.64</v>
      </c>
      <c r="D407" s="14">
        <v>16.12</v>
      </c>
      <c r="E407" s="13">
        <v>7.83</v>
      </c>
      <c r="F407" s="15">
        <v>222</v>
      </c>
      <c r="G407" s="10">
        <f t="shared" si="12"/>
        <v>284.35680000000002</v>
      </c>
      <c r="H407" s="10">
        <f t="shared" si="13"/>
        <v>1738.26</v>
      </c>
      <c r="I407" s="19">
        <v>346</v>
      </c>
      <c r="J407" s="10">
        <v>404</v>
      </c>
    </row>
    <row r="408" spans="1:10" ht="15.75" customHeight="1" x14ac:dyDescent="0.25">
      <c r="A408" s="19">
        <v>346</v>
      </c>
      <c r="B408" s="6" t="s">
        <v>165</v>
      </c>
      <c r="C408" s="13">
        <v>7.33</v>
      </c>
      <c r="D408" s="14">
        <v>2.5</v>
      </c>
      <c r="E408" s="13">
        <v>6.83</v>
      </c>
      <c r="F408" s="15">
        <v>18</v>
      </c>
      <c r="G408" s="10">
        <f t="shared" si="12"/>
        <v>18.324999999999999</v>
      </c>
      <c r="H408" s="10">
        <f t="shared" si="13"/>
        <v>122.94</v>
      </c>
      <c r="I408" s="19">
        <v>346</v>
      </c>
      <c r="J408" s="10">
        <v>405</v>
      </c>
    </row>
    <row r="409" spans="1:10" ht="15.75" customHeight="1" x14ac:dyDescent="0.25">
      <c r="A409" s="19">
        <v>347</v>
      </c>
      <c r="B409" s="6" t="s">
        <v>163</v>
      </c>
      <c r="C409" s="13">
        <v>8.0399999999999991</v>
      </c>
      <c r="D409" s="14">
        <v>2.2000000000000002</v>
      </c>
      <c r="E409" s="13">
        <v>7.83</v>
      </c>
      <c r="F409" s="15">
        <v>17</v>
      </c>
      <c r="G409" s="10">
        <f t="shared" si="12"/>
        <v>17.687999999999999</v>
      </c>
      <c r="H409" s="10">
        <f t="shared" si="13"/>
        <v>133.11000000000001</v>
      </c>
      <c r="I409" s="19">
        <v>347</v>
      </c>
      <c r="J409" s="10">
        <v>406</v>
      </c>
    </row>
    <row r="410" spans="1:10" ht="12.95" customHeight="1" x14ac:dyDescent="0.25">
      <c r="A410" s="19">
        <v>347</v>
      </c>
      <c r="B410" s="6" t="s">
        <v>164</v>
      </c>
      <c r="C410" s="13">
        <v>17.27</v>
      </c>
      <c r="D410" s="14">
        <v>10.14</v>
      </c>
      <c r="E410" s="13">
        <v>7.83</v>
      </c>
      <c r="F410" s="15">
        <v>126</v>
      </c>
      <c r="G410" s="10">
        <f t="shared" si="12"/>
        <v>175.11780000000002</v>
      </c>
      <c r="H410" s="10">
        <f t="shared" si="13"/>
        <v>986.58</v>
      </c>
      <c r="I410" s="19">
        <v>347</v>
      </c>
      <c r="J410" s="10">
        <v>407</v>
      </c>
    </row>
    <row r="411" spans="1:10" ht="15.75" customHeight="1" x14ac:dyDescent="0.25">
      <c r="A411" s="19">
        <v>347</v>
      </c>
      <c r="B411" s="6" t="s">
        <v>165</v>
      </c>
      <c r="C411" s="13">
        <v>8.02</v>
      </c>
      <c r="D411" s="14">
        <v>3.92</v>
      </c>
      <c r="E411" s="13">
        <v>6.83</v>
      </c>
      <c r="F411" s="15">
        <v>27</v>
      </c>
      <c r="G411" s="10">
        <f t="shared" si="12"/>
        <v>31.438399999999998</v>
      </c>
      <c r="H411" s="10">
        <f t="shared" si="13"/>
        <v>184.41</v>
      </c>
      <c r="I411" s="19">
        <v>347</v>
      </c>
      <c r="J411" s="10">
        <v>408</v>
      </c>
    </row>
    <row r="412" spans="1:10" ht="13.7" customHeight="1" x14ac:dyDescent="0.25">
      <c r="A412" s="19">
        <v>348</v>
      </c>
      <c r="B412" s="6" t="s">
        <v>177</v>
      </c>
      <c r="C412" s="13">
        <v>6.75</v>
      </c>
      <c r="D412" s="14">
        <v>5.2</v>
      </c>
      <c r="E412" s="13">
        <v>7.83</v>
      </c>
      <c r="F412" s="15">
        <v>35</v>
      </c>
      <c r="G412" s="10">
        <f t="shared" si="12"/>
        <v>35.1</v>
      </c>
      <c r="H412" s="10">
        <f t="shared" si="13"/>
        <v>274.05</v>
      </c>
      <c r="I412" s="19">
        <v>348</v>
      </c>
      <c r="J412" s="10">
        <v>409</v>
      </c>
    </row>
    <row r="413" spans="1:10" ht="13.35" customHeight="1" x14ac:dyDescent="0.25">
      <c r="A413" s="19">
        <v>349</v>
      </c>
      <c r="B413" s="6" t="s">
        <v>177</v>
      </c>
      <c r="C413" s="13">
        <v>7</v>
      </c>
      <c r="D413" s="14">
        <v>5.94</v>
      </c>
      <c r="E413" s="13">
        <v>7.83</v>
      </c>
      <c r="F413" s="15">
        <v>42</v>
      </c>
      <c r="G413" s="10">
        <f t="shared" si="12"/>
        <v>41.580000000000005</v>
      </c>
      <c r="H413" s="10">
        <f t="shared" si="13"/>
        <v>328.86</v>
      </c>
      <c r="I413" s="19">
        <v>349</v>
      </c>
      <c r="J413" s="10">
        <v>410</v>
      </c>
    </row>
    <row r="414" spans="1:10" ht="15.75" customHeight="1" x14ac:dyDescent="0.25">
      <c r="A414" s="19">
        <v>351</v>
      </c>
      <c r="B414" s="6" t="s">
        <v>134</v>
      </c>
      <c r="C414" s="13">
        <v>16.75</v>
      </c>
      <c r="D414" s="14">
        <v>8</v>
      </c>
      <c r="E414" s="13">
        <v>8</v>
      </c>
      <c r="F414" s="15">
        <v>132</v>
      </c>
      <c r="G414" s="10">
        <f t="shared" si="12"/>
        <v>134</v>
      </c>
      <c r="H414" s="10">
        <f t="shared" si="13"/>
        <v>1056</v>
      </c>
      <c r="I414" s="19">
        <v>351</v>
      </c>
      <c r="J414" s="10">
        <v>411</v>
      </c>
    </row>
    <row r="415" spans="1:10" ht="13.7" customHeight="1" x14ac:dyDescent="0.25">
      <c r="A415" s="19">
        <v>353</v>
      </c>
      <c r="B415" s="6" t="s">
        <v>134</v>
      </c>
      <c r="C415" s="13">
        <v>16.329999999999998</v>
      </c>
      <c r="D415" s="14">
        <v>8</v>
      </c>
      <c r="E415" s="13">
        <v>8</v>
      </c>
      <c r="F415" s="15">
        <v>131</v>
      </c>
      <c r="G415" s="10">
        <f t="shared" si="12"/>
        <v>130.63999999999999</v>
      </c>
      <c r="H415" s="10">
        <f t="shared" si="13"/>
        <v>1048</v>
      </c>
      <c r="I415" s="19">
        <v>353</v>
      </c>
      <c r="J415" s="10">
        <v>412</v>
      </c>
    </row>
    <row r="416" spans="1:10" ht="14.1" customHeight="1" x14ac:dyDescent="0.25">
      <c r="A416" s="19">
        <v>401</v>
      </c>
      <c r="B416" s="6" t="s">
        <v>134</v>
      </c>
      <c r="C416" s="13">
        <v>16.329999999999998</v>
      </c>
      <c r="D416" s="14">
        <v>7.92</v>
      </c>
      <c r="E416" s="13">
        <v>8</v>
      </c>
      <c r="F416" s="15">
        <v>129</v>
      </c>
      <c r="G416" s="10">
        <f t="shared" si="12"/>
        <v>129.33359999999999</v>
      </c>
      <c r="H416" s="10">
        <f t="shared" si="13"/>
        <v>1032</v>
      </c>
      <c r="I416" s="19">
        <v>401</v>
      </c>
      <c r="J416" s="10">
        <v>413</v>
      </c>
    </row>
    <row r="417" spans="1:10" ht="13.35" customHeight="1" x14ac:dyDescent="0.25">
      <c r="A417" s="19">
        <v>401</v>
      </c>
      <c r="B417" s="6" t="s">
        <v>147</v>
      </c>
      <c r="C417" s="13">
        <v>11.08</v>
      </c>
      <c r="D417" s="14">
        <v>3.48</v>
      </c>
      <c r="E417" s="13">
        <v>7.83</v>
      </c>
      <c r="F417" s="15">
        <v>39</v>
      </c>
      <c r="G417" s="10">
        <f t="shared" si="12"/>
        <v>38.558399999999999</v>
      </c>
      <c r="H417" s="10">
        <f t="shared" si="13"/>
        <v>305.37</v>
      </c>
      <c r="I417" s="19">
        <v>401</v>
      </c>
      <c r="J417" s="10">
        <v>414</v>
      </c>
    </row>
    <row r="418" spans="1:10" ht="15.75" customHeight="1" x14ac:dyDescent="0.25">
      <c r="A418" s="19">
        <v>402</v>
      </c>
      <c r="B418" s="6" t="s">
        <v>163</v>
      </c>
      <c r="C418" s="13">
        <v>3.94</v>
      </c>
      <c r="D418" s="14">
        <v>2</v>
      </c>
      <c r="E418" s="13">
        <v>7.83</v>
      </c>
      <c r="F418" s="15">
        <v>8</v>
      </c>
      <c r="G418" s="10">
        <f t="shared" si="12"/>
        <v>7.88</v>
      </c>
      <c r="H418" s="10">
        <f t="shared" si="13"/>
        <v>62.64</v>
      </c>
      <c r="I418" s="19">
        <v>402</v>
      </c>
      <c r="J418" s="10">
        <v>415</v>
      </c>
    </row>
    <row r="419" spans="1:10" ht="15.75" customHeight="1" x14ac:dyDescent="0.25">
      <c r="A419" s="19">
        <v>402</v>
      </c>
      <c r="B419" s="6" t="s">
        <v>138</v>
      </c>
      <c r="C419" s="13">
        <v>120.35</v>
      </c>
      <c r="D419" s="14">
        <v>14.76</v>
      </c>
      <c r="E419" s="13">
        <v>7.83</v>
      </c>
      <c r="F419" s="15">
        <v>840</v>
      </c>
      <c r="G419" s="10">
        <f t="shared" si="12"/>
        <v>1776.366</v>
      </c>
      <c r="H419" s="10">
        <f t="shared" si="13"/>
        <v>6577.2</v>
      </c>
      <c r="I419" s="12" t="s">
        <v>107</v>
      </c>
      <c r="J419" s="10">
        <v>416</v>
      </c>
    </row>
    <row r="420" spans="1:10" ht="12.95" customHeight="1" x14ac:dyDescent="0.25">
      <c r="A420" s="19">
        <v>402</v>
      </c>
      <c r="B420" s="6" t="s">
        <v>164</v>
      </c>
      <c r="C420" s="13">
        <v>21.27</v>
      </c>
      <c r="D420" s="14">
        <v>8.6</v>
      </c>
      <c r="E420" s="13">
        <v>7.83</v>
      </c>
      <c r="F420" s="15">
        <v>141</v>
      </c>
      <c r="G420" s="10">
        <f t="shared" si="12"/>
        <v>182.922</v>
      </c>
      <c r="H420" s="10">
        <f t="shared" si="13"/>
        <v>1104.03</v>
      </c>
      <c r="I420" s="19">
        <v>402</v>
      </c>
      <c r="J420" s="10">
        <v>417</v>
      </c>
    </row>
    <row r="421" spans="1:10" ht="15.75" customHeight="1" x14ac:dyDescent="0.25">
      <c r="A421" s="19">
        <v>402</v>
      </c>
      <c r="B421" s="6" t="s">
        <v>165</v>
      </c>
      <c r="C421" s="13">
        <v>8.02</v>
      </c>
      <c r="D421" s="14">
        <v>3.92</v>
      </c>
      <c r="E421" s="13">
        <v>6.83</v>
      </c>
      <c r="F421" s="15">
        <v>27</v>
      </c>
      <c r="G421" s="10">
        <f t="shared" si="12"/>
        <v>31.438399999999998</v>
      </c>
      <c r="H421" s="10">
        <f t="shared" si="13"/>
        <v>184.41</v>
      </c>
      <c r="I421" s="19">
        <v>402</v>
      </c>
      <c r="J421" s="10">
        <v>418</v>
      </c>
    </row>
    <row r="422" spans="1:10" ht="13.7" customHeight="1" x14ac:dyDescent="0.25">
      <c r="A422" s="19">
        <v>403</v>
      </c>
      <c r="B422" s="6" t="s">
        <v>163</v>
      </c>
      <c r="C422" s="13">
        <v>6.58</v>
      </c>
      <c r="D422" s="14">
        <v>2.17</v>
      </c>
      <c r="E422" s="13">
        <v>7.83</v>
      </c>
      <c r="F422" s="15">
        <v>14</v>
      </c>
      <c r="G422" s="10">
        <f t="shared" si="12"/>
        <v>14.278599999999999</v>
      </c>
      <c r="H422" s="10">
        <f t="shared" si="13"/>
        <v>109.62</v>
      </c>
      <c r="I422" s="19">
        <v>403</v>
      </c>
      <c r="J422" s="10">
        <v>419</v>
      </c>
    </row>
    <row r="423" spans="1:10" ht="13.35" customHeight="1" x14ac:dyDescent="0.25">
      <c r="A423" s="19">
        <v>403</v>
      </c>
      <c r="B423" s="6" t="s">
        <v>163</v>
      </c>
      <c r="C423" s="13">
        <v>6.58</v>
      </c>
      <c r="D423" s="14">
        <v>2.17</v>
      </c>
      <c r="E423" s="13">
        <v>7.83</v>
      </c>
      <c r="F423" s="15">
        <v>14</v>
      </c>
      <c r="G423" s="10">
        <f t="shared" si="12"/>
        <v>14.278599999999999</v>
      </c>
      <c r="H423" s="10">
        <f t="shared" si="13"/>
        <v>109.62</v>
      </c>
      <c r="I423" s="19">
        <v>403</v>
      </c>
      <c r="J423" s="10">
        <v>420</v>
      </c>
    </row>
    <row r="424" spans="1:10" ht="15.75" customHeight="1" x14ac:dyDescent="0.25">
      <c r="A424" s="19">
        <v>403</v>
      </c>
      <c r="B424" s="6" t="s">
        <v>164</v>
      </c>
      <c r="C424" s="13">
        <v>14.87</v>
      </c>
      <c r="D424" s="14">
        <v>13.69</v>
      </c>
      <c r="E424" s="13">
        <v>7.83</v>
      </c>
      <c r="F424" s="15">
        <v>183</v>
      </c>
      <c r="G424" s="10">
        <f t="shared" si="12"/>
        <v>203.57029999999997</v>
      </c>
      <c r="H424" s="10">
        <f t="shared" si="13"/>
        <v>1432.89</v>
      </c>
      <c r="I424" s="19">
        <v>403</v>
      </c>
      <c r="J424" s="10">
        <v>421</v>
      </c>
    </row>
    <row r="425" spans="1:10" ht="15.75" customHeight="1" x14ac:dyDescent="0.25">
      <c r="A425" s="19">
        <v>403</v>
      </c>
      <c r="B425" s="6" t="s">
        <v>165</v>
      </c>
      <c r="C425" s="13">
        <v>7.94</v>
      </c>
      <c r="D425" s="14">
        <v>3.92</v>
      </c>
      <c r="E425" s="13">
        <v>7.83</v>
      </c>
      <c r="F425" s="15">
        <v>27</v>
      </c>
      <c r="G425" s="10">
        <f t="shared" si="12"/>
        <v>31.1248</v>
      </c>
      <c r="H425" s="10">
        <f t="shared" si="13"/>
        <v>211.41</v>
      </c>
      <c r="I425" s="19">
        <v>403</v>
      </c>
      <c r="J425" s="10">
        <v>422</v>
      </c>
    </row>
    <row r="426" spans="1:10" ht="12.95" customHeight="1" x14ac:dyDescent="0.25">
      <c r="A426" s="19">
        <v>404</v>
      </c>
      <c r="B426" s="6" t="s">
        <v>163</v>
      </c>
      <c r="C426" s="13">
        <v>3.94</v>
      </c>
      <c r="D426" s="14">
        <v>2</v>
      </c>
      <c r="E426" s="13">
        <v>7.83</v>
      </c>
      <c r="F426" s="15">
        <v>8</v>
      </c>
      <c r="G426" s="10">
        <f t="shared" si="12"/>
        <v>7.88</v>
      </c>
      <c r="H426" s="10">
        <f t="shared" si="13"/>
        <v>62.64</v>
      </c>
      <c r="I426" s="19">
        <v>404</v>
      </c>
      <c r="J426" s="10">
        <v>423</v>
      </c>
    </row>
    <row r="427" spans="1:10" ht="15.75" customHeight="1" x14ac:dyDescent="0.25">
      <c r="A427" s="19">
        <v>404</v>
      </c>
      <c r="B427" s="6" t="s">
        <v>164</v>
      </c>
      <c r="C427" s="13">
        <v>21.27</v>
      </c>
      <c r="D427" s="14">
        <v>8.6</v>
      </c>
      <c r="E427" s="13">
        <v>7.83</v>
      </c>
      <c r="F427" s="15">
        <v>140</v>
      </c>
      <c r="G427" s="10">
        <f t="shared" si="12"/>
        <v>182.922</v>
      </c>
      <c r="H427" s="10">
        <f t="shared" si="13"/>
        <v>1096.2</v>
      </c>
      <c r="I427" s="19">
        <v>404</v>
      </c>
      <c r="J427" s="10">
        <v>424</v>
      </c>
    </row>
    <row r="428" spans="1:10" ht="15.75" customHeight="1" x14ac:dyDescent="0.25">
      <c r="A428" s="19">
        <v>404</v>
      </c>
      <c r="B428" s="6" t="s">
        <v>165</v>
      </c>
      <c r="C428" s="13">
        <v>8.02</v>
      </c>
      <c r="D428" s="14">
        <v>3.92</v>
      </c>
      <c r="E428" s="13">
        <v>6.83</v>
      </c>
      <c r="F428" s="15">
        <v>27</v>
      </c>
      <c r="G428" s="10">
        <f t="shared" si="12"/>
        <v>31.438399999999998</v>
      </c>
      <c r="H428" s="10">
        <f t="shared" si="13"/>
        <v>184.41</v>
      </c>
      <c r="I428" s="19">
        <v>404</v>
      </c>
      <c r="J428" s="10">
        <v>425</v>
      </c>
    </row>
    <row r="429" spans="1:10" ht="15.75" customHeight="1" x14ac:dyDescent="0.25">
      <c r="A429" s="19">
        <v>405</v>
      </c>
      <c r="B429" s="6" t="s">
        <v>163</v>
      </c>
      <c r="C429" s="13">
        <v>8.0399999999999991</v>
      </c>
      <c r="D429" s="14">
        <v>3.99</v>
      </c>
      <c r="E429" s="13">
        <v>7.83</v>
      </c>
      <c r="F429" s="15">
        <v>31</v>
      </c>
      <c r="G429" s="10">
        <f t="shared" si="12"/>
        <v>32.079599999999999</v>
      </c>
      <c r="H429" s="10">
        <f t="shared" si="13"/>
        <v>242.73</v>
      </c>
      <c r="I429" s="19">
        <v>405</v>
      </c>
      <c r="J429" s="10">
        <v>426</v>
      </c>
    </row>
    <row r="430" spans="1:10" ht="15.75" customHeight="1" x14ac:dyDescent="0.25">
      <c r="A430" s="19">
        <v>405</v>
      </c>
      <c r="B430" s="6" t="s">
        <v>164</v>
      </c>
      <c r="C430" s="13">
        <v>21.27</v>
      </c>
      <c r="D430" s="14">
        <v>11.94</v>
      </c>
      <c r="E430" s="13">
        <v>7.83</v>
      </c>
      <c r="F430" s="15">
        <v>191</v>
      </c>
      <c r="G430" s="10">
        <f t="shared" si="12"/>
        <v>253.96379999999999</v>
      </c>
      <c r="H430" s="10">
        <f t="shared" si="13"/>
        <v>1495.53</v>
      </c>
      <c r="I430" s="19">
        <v>405</v>
      </c>
      <c r="J430" s="10">
        <v>427</v>
      </c>
    </row>
    <row r="431" spans="1:10" ht="15.75" customHeight="1" x14ac:dyDescent="0.25">
      <c r="A431" s="19">
        <v>405</v>
      </c>
      <c r="B431" s="6" t="s">
        <v>165</v>
      </c>
      <c r="C431" s="13">
        <v>8.02</v>
      </c>
      <c r="D431" s="14">
        <v>3.92</v>
      </c>
      <c r="E431" s="13">
        <v>6.83</v>
      </c>
      <c r="F431" s="15">
        <v>27</v>
      </c>
      <c r="G431" s="10">
        <f t="shared" si="12"/>
        <v>31.438399999999998</v>
      </c>
      <c r="H431" s="10">
        <f t="shared" si="13"/>
        <v>184.41</v>
      </c>
      <c r="I431" s="19">
        <v>405</v>
      </c>
      <c r="J431" s="10">
        <v>428</v>
      </c>
    </row>
    <row r="432" spans="1:10" ht="15.75" customHeight="1" x14ac:dyDescent="0.25">
      <c r="A432" s="19">
        <v>406</v>
      </c>
      <c r="B432" s="6" t="s">
        <v>163</v>
      </c>
      <c r="C432" s="13">
        <v>8.0399999999999991</v>
      </c>
      <c r="D432" s="14">
        <v>3.99</v>
      </c>
      <c r="E432" s="13">
        <v>7.83</v>
      </c>
      <c r="F432" s="15">
        <v>31</v>
      </c>
      <c r="G432" s="10">
        <f t="shared" si="12"/>
        <v>32.079599999999999</v>
      </c>
      <c r="H432" s="10">
        <f t="shared" si="13"/>
        <v>242.73</v>
      </c>
      <c r="I432" s="19">
        <v>406</v>
      </c>
      <c r="J432" s="10">
        <v>429</v>
      </c>
    </row>
    <row r="433" spans="1:10" ht="15.75" customHeight="1" x14ac:dyDescent="0.25">
      <c r="A433" s="19">
        <v>406</v>
      </c>
      <c r="B433" s="6" t="s">
        <v>164</v>
      </c>
      <c r="C433" s="13">
        <v>21.27</v>
      </c>
      <c r="D433" s="14">
        <v>11.94</v>
      </c>
      <c r="E433" s="13">
        <v>7.83</v>
      </c>
      <c r="F433" s="15">
        <v>191</v>
      </c>
      <c r="G433" s="10">
        <f t="shared" si="12"/>
        <v>253.96379999999999</v>
      </c>
      <c r="H433" s="10">
        <f t="shared" si="13"/>
        <v>1495.53</v>
      </c>
      <c r="I433" s="19">
        <v>406</v>
      </c>
      <c r="J433" s="10">
        <v>430</v>
      </c>
    </row>
    <row r="434" spans="1:10" ht="15.75" customHeight="1" x14ac:dyDescent="0.25">
      <c r="A434" s="19">
        <v>406</v>
      </c>
      <c r="B434" s="6" t="s">
        <v>165</v>
      </c>
      <c r="C434" s="13">
        <v>8.02</v>
      </c>
      <c r="D434" s="14">
        <v>3.92</v>
      </c>
      <c r="E434" s="13">
        <v>6.83</v>
      </c>
      <c r="F434" s="15">
        <v>27</v>
      </c>
      <c r="G434" s="10">
        <f t="shared" si="12"/>
        <v>31.438399999999998</v>
      </c>
      <c r="H434" s="10">
        <f t="shared" si="13"/>
        <v>184.41</v>
      </c>
      <c r="I434" s="19">
        <v>406</v>
      </c>
      <c r="J434" s="10">
        <v>431</v>
      </c>
    </row>
    <row r="435" spans="1:10" ht="15.75" customHeight="1" x14ac:dyDescent="0.25">
      <c r="A435" s="19">
        <v>407</v>
      </c>
      <c r="B435" s="6" t="s">
        <v>163</v>
      </c>
      <c r="C435" s="13">
        <v>8.0399999999999991</v>
      </c>
      <c r="D435" s="14">
        <v>3.99</v>
      </c>
      <c r="E435" s="13">
        <v>7.83</v>
      </c>
      <c r="F435" s="15">
        <v>31</v>
      </c>
      <c r="G435" s="10">
        <f t="shared" si="12"/>
        <v>32.079599999999999</v>
      </c>
      <c r="H435" s="10">
        <f t="shared" si="13"/>
        <v>242.73</v>
      </c>
      <c r="I435" s="19">
        <v>407</v>
      </c>
      <c r="J435" s="10">
        <v>432</v>
      </c>
    </row>
    <row r="436" spans="1:10" ht="15.75" customHeight="1" x14ac:dyDescent="0.25">
      <c r="A436" s="19">
        <v>407</v>
      </c>
      <c r="B436" s="6" t="s">
        <v>164</v>
      </c>
      <c r="C436" s="13">
        <v>21.27</v>
      </c>
      <c r="D436" s="14">
        <v>11.94</v>
      </c>
      <c r="E436" s="13">
        <v>7.83</v>
      </c>
      <c r="F436" s="15">
        <v>191</v>
      </c>
      <c r="G436" s="10">
        <f t="shared" si="12"/>
        <v>253.96379999999999</v>
      </c>
      <c r="H436" s="10">
        <f t="shared" si="13"/>
        <v>1495.53</v>
      </c>
      <c r="I436" s="19">
        <v>407</v>
      </c>
      <c r="J436" s="10">
        <v>433</v>
      </c>
    </row>
    <row r="437" spans="1:10" ht="15.75" customHeight="1" x14ac:dyDescent="0.25">
      <c r="A437" s="19">
        <v>407</v>
      </c>
      <c r="B437" s="6" t="s">
        <v>165</v>
      </c>
      <c r="C437" s="13">
        <v>8.02</v>
      </c>
      <c r="D437" s="14">
        <v>3.92</v>
      </c>
      <c r="E437" s="13">
        <v>6.83</v>
      </c>
      <c r="F437" s="15">
        <v>27</v>
      </c>
      <c r="G437" s="10">
        <f t="shared" si="12"/>
        <v>31.438399999999998</v>
      </c>
      <c r="H437" s="10">
        <f t="shared" si="13"/>
        <v>184.41</v>
      </c>
      <c r="I437" s="19">
        <v>407</v>
      </c>
      <c r="J437" s="10">
        <v>434</v>
      </c>
    </row>
    <row r="438" spans="1:10" ht="15.75" customHeight="1" x14ac:dyDescent="0.25">
      <c r="A438" s="19">
        <v>408</v>
      </c>
      <c r="B438" s="6" t="s">
        <v>163</v>
      </c>
      <c r="C438" s="13">
        <v>8.0399999999999991</v>
      </c>
      <c r="D438" s="14">
        <v>3.99</v>
      </c>
      <c r="E438" s="13">
        <v>7.83</v>
      </c>
      <c r="F438" s="15">
        <v>31</v>
      </c>
      <c r="G438" s="10">
        <f t="shared" si="12"/>
        <v>32.079599999999999</v>
      </c>
      <c r="H438" s="10">
        <f t="shared" si="13"/>
        <v>242.73</v>
      </c>
      <c r="I438" s="19">
        <v>408</v>
      </c>
      <c r="J438" s="10">
        <v>435</v>
      </c>
    </row>
    <row r="439" spans="1:10" ht="15.75" customHeight="1" x14ac:dyDescent="0.25">
      <c r="A439" s="19">
        <v>408</v>
      </c>
      <c r="B439" s="6" t="s">
        <v>164</v>
      </c>
      <c r="C439" s="13">
        <v>21.27</v>
      </c>
      <c r="D439" s="14">
        <v>11.94</v>
      </c>
      <c r="E439" s="13">
        <v>7.83</v>
      </c>
      <c r="F439" s="15">
        <v>191</v>
      </c>
      <c r="G439" s="10">
        <f t="shared" si="12"/>
        <v>253.96379999999999</v>
      </c>
      <c r="H439" s="10">
        <f t="shared" si="13"/>
        <v>1495.53</v>
      </c>
      <c r="I439" s="19">
        <v>408</v>
      </c>
      <c r="J439" s="10">
        <v>436</v>
      </c>
    </row>
    <row r="440" spans="1:10" ht="15.75" customHeight="1" x14ac:dyDescent="0.25">
      <c r="A440" s="19">
        <v>408</v>
      </c>
      <c r="B440" s="6" t="s">
        <v>165</v>
      </c>
      <c r="C440" s="13">
        <v>8.02</v>
      </c>
      <c r="D440" s="14">
        <v>3.92</v>
      </c>
      <c r="E440" s="13">
        <v>6.83</v>
      </c>
      <c r="F440" s="15">
        <v>27</v>
      </c>
      <c r="G440" s="10">
        <f t="shared" si="12"/>
        <v>31.438399999999998</v>
      </c>
      <c r="H440" s="10">
        <f t="shared" si="13"/>
        <v>184.41</v>
      </c>
      <c r="I440" s="19">
        <v>408</v>
      </c>
      <c r="J440" s="10">
        <v>437</v>
      </c>
    </row>
    <row r="441" spans="1:10" ht="15.75" customHeight="1" x14ac:dyDescent="0.25">
      <c r="A441" s="19">
        <v>409</v>
      </c>
      <c r="B441" s="6" t="s">
        <v>163</v>
      </c>
      <c r="C441" s="13">
        <v>8.0399999999999991</v>
      </c>
      <c r="D441" s="14">
        <v>3.99</v>
      </c>
      <c r="E441" s="13">
        <v>7.83</v>
      </c>
      <c r="F441" s="15">
        <v>31</v>
      </c>
      <c r="G441" s="10">
        <f t="shared" si="12"/>
        <v>32.079599999999999</v>
      </c>
      <c r="H441" s="10">
        <f t="shared" si="13"/>
        <v>242.73</v>
      </c>
      <c r="I441" s="19">
        <v>409</v>
      </c>
      <c r="J441" s="10">
        <v>438</v>
      </c>
    </row>
    <row r="442" spans="1:10" ht="15.75" customHeight="1" x14ac:dyDescent="0.25">
      <c r="A442" s="19">
        <v>409</v>
      </c>
      <c r="B442" s="6" t="s">
        <v>164</v>
      </c>
      <c r="C442" s="13">
        <v>21.27</v>
      </c>
      <c r="D442" s="14">
        <v>11.94</v>
      </c>
      <c r="E442" s="13">
        <v>7.83</v>
      </c>
      <c r="F442" s="15">
        <v>191</v>
      </c>
      <c r="G442" s="10">
        <f t="shared" si="12"/>
        <v>253.96379999999999</v>
      </c>
      <c r="H442" s="10">
        <f t="shared" si="13"/>
        <v>1495.53</v>
      </c>
      <c r="I442" s="19">
        <v>409</v>
      </c>
      <c r="J442" s="10">
        <v>439</v>
      </c>
    </row>
    <row r="443" spans="1:10" ht="15.75" customHeight="1" x14ac:dyDescent="0.25">
      <c r="A443" s="19">
        <v>409</v>
      </c>
      <c r="B443" s="6" t="s">
        <v>165</v>
      </c>
      <c r="C443" s="13">
        <v>8.02</v>
      </c>
      <c r="D443" s="14">
        <v>3.92</v>
      </c>
      <c r="E443" s="13">
        <v>6.83</v>
      </c>
      <c r="F443" s="15">
        <v>27</v>
      </c>
      <c r="G443" s="10">
        <f t="shared" si="12"/>
        <v>31.438399999999998</v>
      </c>
      <c r="H443" s="10">
        <f t="shared" si="13"/>
        <v>184.41</v>
      </c>
      <c r="I443" s="19">
        <v>409</v>
      </c>
      <c r="J443" s="10">
        <v>440</v>
      </c>
    </row>
    <row r="444" spans="1:10" ht="15.75" customHeight="1" x14ac:dyDescent="0.25">
      <c r="A444" s="19">
        <v>410</v>
      </c>
      <c r="B444" s="6" t="s">
        <v>163</v>
      </c>
      <c r="C444" s="13">
        <v>8.0399999999999991</v>
      </c>
      <c r="D444" s="14">
        <v>3.99</v>
      </c>
      <c r="E444" s="13">
        <v>7.83</v>
      </c>
      <c r="F444" s="15">
        <v>31</v>
      </c>
      <c r="G444" s="10">
        <f t="shared" si="12"/>
        <v>32.079599999999999</v>
      </c>
      <c r="H444" s="10">
        <f t="shared" si="13"/>
        <v>242.73</v>
      </c>
      <c r="I444" s="19">
        <v>410</v>
      </c>
      <c r="J444" s="10">
        <v>441</v>
      </c>
    </row>
    <row r="445" spans="1:10" ht="15.75" customHeight="1" x14ac:dyDescent="0.25">
      <c r="A445" s="19">
        <v>410</v>
      </c>
      <c r="B445" s="6" t="s">
        <v>164</v>
      </c>
      <c r="C445" s="13">
        <v>21.27</v>
      </c>
      <c r="D445" s="14">
        <v>11.94</v>
      </c>
      <c r="E445" s="13">
        <v>7.83</v>
      </c>
      <c r="F445" s="15">
        <v>191</v>
      </c>
      <c r="G445" s="10">
        <f t="shared" si="12"/>
        <v>253.96379999999999</v>
      </c>
      <c r="H445" s="10">
        <f t="shared" si="13"/>
        <v>1495.53</v>
      </c>
      <c r="I445" s="19">
        <v>410</v>
      </c>
      <c r="J445" s="10">
        <v>442</v>
      </c>
    </row>
    <row r="446" spans="1:10" ht="15.75" customHeight="1" x14ac:dyDescent="0.25">
      <c r="A446" s="19">
        <v>410</v>
      </c>
      <c r="B446" s="6" t="s">
        <v>165</v>
      </c>
      <c r="C446" s="13">
        <v>8.02</v>
      </c>
      <c r="D446" s="14">
        <v>3.92</v>
      </c>
      <c r="E446" s="13">
        <v>6.83</v>
      </c>
      <c r="F446" s="15">
        <v>27</v>
      </c>
      <c r="G446" s="10">
        <f t="shared" si="12"/>
        <v>31.438399999999998</v>
      </c>
      <c r="H446" s="10">
        <f t="shared" si="13"/>
        <v>184.41</v>
      </c>
      <c r="I446" s="19">
        <v>410</v>
      </c>
      <c r="J446" s="10">
        <v>443</v>
      </c>
    </row>
    <row r="447" spans="1:10" ht="15.75" customHeight="1" x14ac:dyDescent="0.25">
      <c r="A447" s="19">
        <v>411</v>
      </c>
      <c r="B447" s="6" t="s">
        <v>163</v>
      </c>
      <c r="C447" s="13">
        <v>8.0399999999999991</v>
      </c>
      <c r="D447" s="14">
        <v>3.99</v>
      </c>
      <c r="E447" s="13">
        <v>7.83</v>
      </c>
      <c r="F447" s="15">
        <v>31</v>
      </c>
      <c r="G447" s="10">
        <f t="shared" si="12"/>
        <v>32.079599999999999</v>
      </c>
      <c r="H447" s="10">
        <f t="shared" si="13"/>
        <v>242.73</v>
      </c>
      <c r="I447" s="19">
        <v>411</v>
      </c>
      <c r="J447" s="10">
        <v>444</v>
      </c>
    </row>
    <row r="448" spans="1:10" ht="15.75" customHeight="1" x14ac:dyDescent="0.25">
      <c r="A448" s="19">
        <v>411</v>
      </c>
      <c r="B448" s="6" t="s">
        <v>164</v>
      </c>
      <c r="C448" s="13">
        <v>21.27</v>
      </c>
      <c r="D448" s="14">
        <v>11.94</v>
      </c>
      <c r="E448" s="13">
        <v>7.83</v>
      </c>
      <c r="F448" s="15">
        <v>191</v>
      </c>
      <c r="G448" s="10">
        <f t="shared" si="12"/>
        <v>253.96379999999999</v>
      </c>
      <c r="H448" s="10">
        <f t="shared" si="13"/>
        <v>1495.53</v>
      </c>
      <c r="I448" s="19">
        <v>411</v>
      </c>
      <c r="J448" s="10">
        <v>445</v>
      </c>
    </row>
    <row r="449" spans="1:10" ht="15.75" customHeight="1" x14ac:dyDescent="0.25">
      <c r="A449" s="19">
        <v>411</v>
      </c>
      <c r="B449" s="6" t="s">
        <v>165</v>
      </c>
      <c r="C449" s="13">
        <v>8.02</v>
      </c>
      <c r="D449" s="14">
        <v>3.92</v>
      </c>
      <c r="E449" s="13">
        <v>6.83</v>
      </c>
      <c r="F449" s="15">
        <v>27</v>
      </c>
      <c r="G449" s="10">
        <f t="shared" si="12"/>
        <v>31.438399999999998</v>
      </c>
      <c r="H449" s="10">
        <f t="shared" si="13"/>
        <v>184.41</v>
      </c>
      <c r="I449" s="19">
        <v>411</v>
      </c>
      <c r="J449" s="10">
        <v>446</v>
      </c>
    </row>
    <row r="450" spans="1:10" ht="15.75" customHeight="1" x14ac:dyDescent="0.25">
      <c r="A450" s="19">
        <v>412</v>
      </c>
      <c r="B450" s="6" t="s">
        <v>163</v>
      </c>
      <c r="C450" s="13">
        <v>8.0399999999999991</v>
      </c>
      <c r="D450" s="14">
        <v>3.99</v>
      </c>
      <c r="E450" s="13">
        <v>7.83</v>
      </c>
      <c r="F450" s="15">
        <v>31</v>
      </c>
      <c r="G450" s="10">
        <f t="shared" si="12"/>
        <v>32.079599999999999</v>
      </c>
      <c r="H450" s="10">
        <f t="shared" si="13"/>
        <v>242.73</v>
      </c>
      <c r="I450" s="19">
        <v>412</v>
      </c>
      <c r="J450" s="10">
        <v>447</v>
      </c>
    </row>
    <row r="451" spans="1:10" ht="15.75" customHeight="1" x14ac:dyDescent="0.25">
      <c r="A451" s="19">
        <v>412</v>
      </c>
      <c r="B451" s="6" t="s">
        <v>164</v>
      </c>
      <c r="C451" s="13">
        <v>21.27</v>
      </c>
      <c r="D451" s="14">
        <v>11.94</v>
      </c>
      <c r="E451" s="13">
        <v>7.83</v>
      </c>
      <c r="F451" s="15">
        <v>191</v>
      </c>
      <c r="G451" s="10">
        <f t="shared" si="12"/>
        <v>253.96379999999999</v>
      </c>
      <c r="H451" s="10">
        <f t="shared" si="13"/>
        <v>1495.53</v>
      </c>
      <c r="I451" s="19">
        <v>412</v>
      </c>
      <c r="J451" s="10">
        <v>448</v>
      </c>
    </row>
    <row r="452" spans="1:10" ht="15.75" customHeight="1" x14ac:dyDescent="0.25">
      <c r="A452" s="19">
        <v>412</v>
      </c>
      <c r="B452" s="6" t="s">
        <v>165</v>
      </c>
      <c r="C452" s="13">
        <v>8.02</v>
      </c>
      <c r="D452" s="14">
        <v>3.92</v>
      </c>
      <c r="E452" s="13">
        <v>6.83</v>
      </c>
      <c r="F452" s="15">
        <v>27</v>
      </c>
      <c r="G452" s="10">
        <f t="shared" ref="G452:G515" si="14">C452*D452</f>
        <v>31.438399999999998</v>
      </c>
      <c r="H452" s="10">
        <f t="shared" ref="H452:H515" si="15">F452*E452</f>
        <v>184.41</v>
      </c>
      <c r="I452" s="19">
        <v>412</v>
      </c>
      <c r="J452" s="10">
        <v>449</v>
      </c>
    </row>
    <row r="453" spans="1:10" ht="15.75" customHeight="1" x14ac:dyDescent="0.25">
      <c r="A453" s="19">
        <v>413</v>
      </c>
      <c r="B453" s="6" t="s">
        <v>163</v>
      </c>
      <c r="C453" s="13">
        <v>8.0399999999999991</v>
      </c>
      <c r="D453" s="14">
        <v>3.99</v>
      </c>
      <c r="E453" s="13">
        <v>7.83</v>
      </c>
      <c r="F453" s="15">
        <v>31</v>
      </c>
      <c r="G453" s="10">
        <f t="shared" si="14"/>
        <v>32.079599999999999</v>
      </c>
      <c r="H453" s="10">
        <f t="shared" si="15"/>
        <v>242.73</v>
      </c>
      <c r="I453" s="19">
        <v>413</v>
      </c>
      <c r="J453" s="10">
        <v>450</v>
      </c>
    </row>
    <row r="454" spans="1:10" ht="15.75" customHeight="1" x14ac:dyDescent="0.25">
      <c r="A454" s="19">
        <v>413</v>
      </c>
      <c r="B454" s="6" t="s">
        <v>164</v>
      </c>
      <c r="C454" s="13">
        <v>21.27</v>
      </c>
      <c r="D454" s="14">
        <v>11.94</v>
      </c>
      <c r="E454" s="13">
        <v>7.83</v>
      </c>
      <c r="F454" s="15">
        <v>191</v>
      </c>
      <c r="G454" s="10">
        <f t="shared" si="14"/>
        <v>253.96379999999999</v>
      </c>
      <c r="H454" s="10">
        <f t="shared" si="15"/>
        <v>1495.53</v>
      </c>
      <c r="I454" s="19">
        <v>413</v>
      </c>
      <c r="J454" s="10">
        <v>451</v>
      </c>
    </row>
    <row r="455" spans="1:10" ht="15.75" customHeight="1" x14ac:dyDescent="0.25">
      <c r="A455" s="19">
        <v>413</v>
      </c>
      <c r="B455" s="6" t="s">
        <v>165</v>
      </c>
      <c r="C455" s="13">
        <v>8.02</v>
      </c>
      <c r="D455" s="14">
        <v>3.92</v>
      </c>
      <c r="E455" s="13">
        <v>6.83</v>
      </c>
      <c r="F455" s="15">
        <v>27</v>
      </c>
      <c r="G455" s="10">
        <f t="shared" si="14"/>
        <v>31.438399999999998</v>
      </c>
      <c r="H455" s="10">
        <f t="shared" si="15"/>
        <v>184.41</v>
      </c>
      <c r="I455" s="19">
        <v>413</v>
      </c>
      <c r="J455" s="10">
        <v>452</v>
      </c>
    </row>
    <row r="456" spans="1:10" ht="15.75" customHeight="1" x14ac:dyDescent="0.25">
      <c r="A456" s="19">
        <v>414</v>
      </c>
      <c r="B456" s="6" t="s">
        <v>163</v>
      </c>
      <c r="C456" s="13">
        <v>8.0399999999999991</v>
      </c>
      <c r="D456" s="14">
        <v>3.99</v>
      </c>
      <c r="E456" s="13">
        <v>7.83</v>
      </c>
      <c r="F456" s="15">
        <v>31</v>
      </c>
      <c r="G456" s="10">
        <f t="shared" si="14"/>
        <v>32.079599999999999</v>
      </c>
      <c r="H456" s="10">
        <f t="shared" si="15"/>
        <v>242.73</v>
      </c>
      <c r="I456" s="19">
        <v>414</v>
      </c>
      <c r="J456" s="10">
        <v>453</v>
      </c>
    </row>
    <row r="457" spans="1:10" ht="15.75" customHeight="1" x14ac:dyDescent="0.25">
      <c r="A457" s="19">
        <v>414</v>
      </c>
      <c r="B457" s="6" t="s">
        <v>164</v>
      </c>
      <c r="C457" s="13">
        <v>21.27</v>
      </c>
      <c r="D457" s="14">
        <v>11.94</v>
      </c>
      <c r="E457" s="13">
        <v>7.83</v>
      </c>
      <c r="F457" s="15">
        <v>191</v>
      </c>
      <c r="G457" s="10">
        <f t="shared" si="14"/>
        <v>253.96379999999999</v>
      </c>
      <c r="H457" s="10">
        <f t="shared" si="15"/>
        <v>1495.53</v>
      </c>
      <c r="I457" s="19">
        <v>414</v>
      </c>
      <c r="J457" s="10">
        <v>454</v>
      </c>
    </row>
    <row r="458" spans="1:10" ht="15.75" customHeight="1" x14ac:dyDescent="0.25">
      <c r="A458" s="19">
        <v>414</v>
      </c>
      <c r="B458" s="6" t="s">
        <v>165</v>
      </c>
      <c r="C458" s="13">
        <v>8.02</v>
      </c>
      <c r="D458" s="14">
        <v>3.92</v>
      </c>
      <c r="E458" s="13">
        <v>6.83</v>
      </c>
      <c r="F458" s="15">
        <v>27</v>
      </c>
      <c r="G458" s="10">
        <f t="shared" si="14"/>
        <v>31.438399999999998</v>
      </c>
      <c r="H458" s="10">
        <f t="shared" si="15"/>
        <v>184.41</v>
      </c>
      <c r="I458" s="19">
        <v>414</v>
      </c>
      <c r="J458" s="10">
        <v>455</v>
      </c>
    </row>
    <row r="459" spans="1:10" ht="15.75" customHeight="1" x14ac:dyDescent="0.25">
      <c r="A459" s="19">
        <v>415</v>
      </c>
      <c r="B459" s="6" t="s">
        <v>163</v>
      </c>
      <c r="C459" s="13">
        <v>8.0399999999999991</v>
      </c>
      <c r="D459" s="14">
        <v>3.99</v>
      </c>
      <c r="E459" s="13">
        <v>7.83</v>
      </c>
      <c r="F459" s="15">
        <v>31</v>
      </c>
      <c r="G459" s="10">
        <f t="shared" si="14"/>
        <v>32.079599999999999</v>
      </c>
      <c r="H459" s="10">
        <f t="shared" si="15"/>
        <v>242.73</v>
      </c>
      <c r="I459" s="19">
        <v>415</v>
      </c>
      <c r="J459" s="10">
        <v>456</v>
      </c>
    </row>
    <row r="460" spans="1:10" ht="15.75" customHeight="1" x14ac:dyDescent="0.25">
      <c r="A460" s="19">
        <v>415</v>
      </c>
      <c r="B460" s="6" t="s">
        <v>164</v>
      </c>
      <c r="C460" s="13">
        <v>21.27</v>
      </c>
      <c r="D460" s="14">
        <v>11.94</v>
      </c>
      <c r="E460" s="13">
        <v>7.83</v>
      </c>
      <c r="F460" s="15">
        <v>191</v>
      </c>
      <c r="G460" s="10">
        <f t="shared" si="14"/>
        <v>253.96379999999999</v>
      </c>
      <c r="H460" s="10">
        <f t="shared" si="15"/>
        <v>1495.53</v>
      </c>
      <c r="I460" s="19">
        <v>415</v>
      </c>
      <c r="J460" s="10">
        <v>457</v>
      </c>
    </row>
    <row r="461" spans="1:10" ht="15.75" customHeight="1" x14ac:dyDescent="0.25">
      <c r="A461" s="19">
        <v>415</v>
      </c>
      <c r="B461" s="6" t="s">
        <v>165</v>
      </c>
      <c r="C461" s="13">
        <v>8.02</v>
      </c>
      <c r="D461" s="14">
        <v>3.92</v>
      </c>
      <c r="E461" s="13">
        <v>6.83</v>
      </c>
      <c r="F461" s="15">
        <v>27</v>
      </c>
      <c r="G461" s="10">
        <f t="shared" si="14"/>
        <v>31.438399999999998</v>
      </c>
      <c r="H461" s="10">
        <f t="shared" si="15"/>
        <v>184.41</v>
      </c>
      <c r="I461" s="19">
        <v>415</v>
      </c>
      <c r="J461" s="10">
        <v>458</v>
      </c>
    </row>
    <row r="462" spans="1:10" ht="15.75" customHeight="1" x14ac:dyDescent="0.25">
      <c r="A462" s="19">
        <v>416</v>
      </c>
      <c r="B462" s="6" t="s">
        <v>163</v>
      </c>
      <c r="C462" s="13">
        <v>8.0399999999999991</v>
      </c>
      <c r="D462" s="14">
        <v>3.99</v>
      </c>
      <c r="E462" s="13">
        <v>7.83</v>
      </c>
      <c r="F462" s="15">
        <v>31</v>
      </c>
      <c r="G462" s="10">
        <f t="shared" si="14"/>
        <v>32.079599999999999</v>
      </c>
      <c r="H462" s="10">
        <f t="shared" si="15"/>
        <v>242.73</v>
      </c>
      <c r="I462" s="19">
        <v>416</v>
      </c>
      <c r="J462" s="10">
        <v>459</v>
      </c>
    </row>
    <row r="463" spans="1:10" ht="15.75" customHeight="1" x14ac:dyDescent="0.25">
      <c r="A463" s="19">
        <v>416</v>
      </c>
      <c r="B463" s="6" t="s">
        <v>164</v>
      </c>
      <c r="C463" s="13">
        <v>26.23</v>
      </c>
      <c r="D463" s="14">
        <v>11.94</v>
      </c>
      <c r="E463" s="13">
        <v>7.83</v>
      </c>
      <c r="F463" s="15">
        <v>241</v>
      </c>
      <c r="G463" s="10">
        <f t="shared" si="14"/>
        <v>313.18619999999999</v>
      </c>
      <c r="H463" s="10">
        <f t="shared" si="15"/>
        <v>1887.03</v>
      </c>
      <c r="I463" s="19">
        <v>416</v>
      </c>
      <c r="J463" s="10">
        <v>460</v>
      </c>
    </row>
    <row r="464" spans="1:10" ht="15.75" customHeight="1" x14ac:dyDescent="0.25">
      <c r="A464" s="19">
        <v>416</v>
      </c>
      <c r="B464" s="6" t="s">
        <v>165</v>
      </c>
      <c r="C464" s="13">
        <v>8.02</v>
      </c>
      <c r="D464" s="14">
        <v>3.92</v>
      </c>
      <c r="E464" s="13">
        <v>6.83</v>
      </c>
      <c r="F464" s="15">
        <v>27</v>
      </c>
      <c r="G464" s="10">
        <f t="shared" si="14"/>
        <v>31.438399999999998</v>
      </c>
      <c r="H464" s="10">
        <f t="shared" si="15"/>
        <v>184.41</v>
      </c>
      <c r="I464" s="19">
        <v>416</v>
      </c>
      <c r="J464" s="10">
        <v>461</v>
      </c>
    </row>
    <row r="465" spans="1:10" ht="15.75" customHeight="1" x14ac:dyDescent="0.25">
      <c r="A465" s="19">
        <v>417</v>
      </c>
      <c r="B465" s="6" t="s">
        <v>163</v>
      </c>
      <c r="C465" s="13">
        <v>8.0399999999999991</v>
      </c>
      <c r="D465" s="14">
        <v>3.99</v>
      </c>
      <c r="E465" s="13">
        <v>7.83</v>
      </c>
      <c r="F465" s="15">
        <v>31</v>
      </c>
      <c r="G465" s="10">
        <f t="shared" si="14"/>
        <v>32.079599999999999</v>
      </c>
      <c r="H465" s="10">
        <f t="shared" si="15"/>
        <v>242.73</v>
      </c>
      <c r="I465" s="19">
        <v>417</v>
      </c>
      <c r="J465" s="10">
        <v>462</v>
      </c>
    </row>
    <row r="466" spans="1:10" ht="15.75" customHeight="1" x14ac:dyDescent="0.25">
      <c r="A466" s="19">
        <v>417</v>
      </c>
      <c r="B466" s="6" t="s">
        <v>164</v>
      </c>
      <c r="C466" s="13">
        <v>21.27</v>
      </c>
      <c r="D466" s="14">
        <v>11.94</v>
      </c>
      <c r="E466" s="13">
        <v>7.83</v>
      </c>
      <c r="F466" s="15">
        <v>191</v>
      </c>
      <c r="G466" s="10">
        <f t="shared" si="14"/>
        <v>253.96379999999999</v>
      </c>
      <c r="H466" s="10">
        <f t="shared" si="15"/>
        <v>1495.53</v>
      </c>
      <c r="I466" s="19">
        <v>417</v>
      </c>
      <c r="J466" s="10">
        <v>463</v>
      </c>
    </row>
    <row r="467" spans="1:10" ht="15.75" customHeight="1" x14ac:dyDescent="0.25">
      <c r="A467" s="19">
        <v>417</v>
      </c>
      <c r="B467" s="6" t="s">
        <v>165</v>
      </c>
      <c r="C467" s="13">
        <v>8.02</v>
      </c>
      <c r="D467" s="14">
        <v>3.92</v>
      </c>
      <c r="E467" s="13">
        <v>6.83</v>
      </c>
      <c r="F467" s="15">
        <v>27</v>
      </c>
      <c r="G467" s="10">
        <f t="shared" si="14"/>
        <v>31.438399999999998</v>
      </c>
      <c r="H467" s="10">
        <f t="shared" si="15"/>
        <v>184.41</v>
      </c>
      <c r="I467" s="19">
        <v>417</v>
      </c>
      <c r="J467" s="10">
        <v>464</v>
      </c>
    </row>
    <row r="468" spans="1:10" ht="15.75" customHeight="1" x14ac:dyDescent="0.25">
      <c r="A468" s="19">
        <v>418</v>
      </c>
      <c r="B468" s="6" t="s">
        <v>169</v>
      </c>
      <c r="C468" s="13">
        <v>8.0399999999999991</v>
      </c>
      <c r="D468" s="14">
        <v>5.75</v>
      </c>
      <c r="E468" s="13">
        <v>8</v>
      </c>
      <c r="F468" s="15">
        <v>44</v>
      </c>
      <c r="G468" s="10">
        <f t="shared" si="14"/>
        <v>46.23</v>
      </c>
      <c r="H468" s="10">
        <f t="shared" si="15"/>
        <v>352</v>
      </c>
      <c r="I468" s="19">
        <v>418</v>
      </c>
      <c r="J468" s="10">
        <v>465</v>
      </c>
    </row>
    <row r="469" spans="1:10" ht="12.95" customHeight="1" x14ac:dyDescent="0.25">
      <c r="A469" s="19">
        <v>419</v>
      </c>
      <c r="B469" s="6" t="s">
        <v>163</v>
      </c>
      <c r="C469" s="13">
        <v>11.81</v>
      </c>
      <c r="D469" s="14">
        <v>3.63</v>
      </c>
      <c r="E469" s="13">
        <v>7.83</v>
      </c>
      <c r="F469" s="15">
        <v>43</v>
      </c>
      <c r="G469" s="10">
        <f t="shared" si="14"/>
        <v>42.8703</v>
      </c>
      <c r="H469" s="10">
        <f t="shared" si="15"/>
        <v>336.69</v>
      </c>
      <c r="I469" s="19">
        <v>419</v>
      </c>
      <c r="J469" s="10">
        <v>466</v>
      </c>
    </row>
    <row r="470" spans="1:10" ht="15.75" customHeight="1" x14ac:dyDescent="0.25">
      <c r="A470" s="19">
        <v>419</v>
      </c>
      <c r="B470" s="6" t="s">
        <v>164</v>
      </c>
      <c r="C470" s="13">
        <v>31.21</v>
      </c>
      <c r="D470" s="14">
        <v>11.58</v>
      </c>
      <c r="E470" s="13">
        <v>7.83</v>
      </c>
      <c r="F470" s="15">
        <v>279</v>
      </c>
      <c r="G470" s="10">
        <f t="shared" si="14"/>
        <v>361.41180000000003</v>
      </c>
      <c r="H470" s="10">
        <f t="shared" si="15"/>
        <v>2184.5700000000002</v>
      </c>
      <c r="I470" s="19">
        <v>419</v>
      </c>
      <c r="J470" s="10">
        <v>467</v>
      </c>
    </row>
    <row r="471" spans="1:10" ht="15.75" customHeight="1" x14ac:dyDescent="0.25">
      <c r="A471" s="19">
        <v>419</v>
      </c>
      <c r="B471" s="6" t="s">
        <v>165</v>
      </c>
      <c r="C471" s="13">
        <v>7.1</v>
      </c>
      <c r="D471" s="14">
        <v>3.92</v>
      </c>
      <c r="E471" s="13">
        <v>6.83</v>
      </c>
      <c r="F471" s="15">
        <v>24</v>
      </c>
      <c r="G471" s="10">
        <f t="shared" si="14"/>
        <v>27.831999999999997</v>
      </c>
      <c r="H471" s="10">
        <f t="shared" si="15"/>
        <v>163.92000000000002</v>
      </c>
      <c r="I471" s="19">
        <v>419</v>
      </c>
      <c r="J471" s="10">
        <v>468</v>
      </c>
    </row>
    <row r="472" spans="1:10" ht="15.75" customHeight="1" x14ac:dyDescent="0.25">
      <c r="A472" s="19">
        <v>420</v>
      </c>
      <c r="B472" s="6" t="s">
        <v>170</v>
      </c>
      <c r="C472" s="13">
        <v>12.02</v>
      </c>
      <c r="D472" s="14">
        <v>8.0399999999999991</v>
      </c>
      <c r="E472" s="13">
        <v>8</v>
      </c>
      <c r="F472" s="15">
        <v>95</v>
      </c>
      <c r="G472" s="10">
        <f t="shared" si="14"/>
        <v>96.640799999999984</v>
      </c>
      <c r="H472" s="10">
        <f t="shared" si="15"/>
        <v>760</v>
      </c>
      <c r="I472" s="19">
        <v>420</v>
      </c>
      <c r="J472" s="10">
        <v>469</v>
      </c>
    </row>
    <row r="473" spans="1:10" ht="12.95" customHeight="1" x14ac:dyDescent="0.25">
      <c r="A473" s="19">
        <v>421</v>
      </c>
      <c r="B473" s="6" t="s">
        <v>163</v>
      </c>
      <c r="C473" s="13">
        <v>8.0399999999999991</v>
      </c>
      <c r="D473" s="14">
        <v>3.64</v>
      </c>
      <c r="E473" s="13">
        <v>7.83</v>
      </c>
      <c r="F473" s="15">
        <v>29</v>
      </c>
      <c r="G473" s="10">
        <f t="shared" si="14"/>
        <v>29.265599999999999</v>
      </c>
      <c r="H473" s="10">
        <f t="shared" si="15"/>
        <v>227.07</v>
      </c>
      <c r="I473" s="19">
        <v>421</v>
      </c>
      <c r="J473" s="10">
        <v>470</v>
      </c>
    </row>
    <row r="474" spans="1:10" ht="15.75" customHeight="1" x14ac:dyDescent="0.25">
      <c r="A474" s="19">
        <v>421</v>
      </c>
      <c r="B474" s="6" t="s">
        <v>164</v>
      </c>
      <c r="C474" s="13">
        <v>26.27</v>
      </c>
      <c r="D474" s="14">
        <v>11.6</v>
      </c>
      <c r="E474" s="13">
        <v>7.83</v>
      </c>
      <c r="F474" s="15">
        <v>245</v>
      </c>
      <c r="G474" s="10">
        <f t="shared" si="14"/>
        <v>304.73199999999997</v>
      </c>
      <c r="H474" s="10">
        <f t="shared" si="15"/>
        <v>1918.35</v>
      </c>
      <c r="I474" s="19">
        <v>421</v>
      </c>
      <c r="J474" s="10">
        <v>471</v>
      </c>
    </row>
    <row r="475" spans="1:10" ht="15.75" customHeight="1" x14ac:dyDescent="0.25">
      <c r="A475" s="19">
        <v>421</v>
      </c>
      <c r="B475" s="6" t="s">
        <v>165</v>
      </c>
      <c r="C475" s="13">
        <v>8.02</v>
      </c>
      <c r="D475" s="14">
        <v>3.92</v>
      </c>
      <c r="E475" s="13">
        <v>6.83</v>
      </c>
      <c r="F475" s="15">
        <v>27</v>
      </c>
      <c r="G475" s="10">
        <f t="shared" si="14"/>
        <v>31.438399999999998</v>
      </c>
      <c r="H475" s="10">
        <f t="shared" si="15"/>
        <v>184.41</v>
      </c>
      <c r="I475" s="19">
        <v>421</v>
      </c>
      <c r="J475" s="10">
        <v>472</v>
      </c>
    </row>
    <row r="476" spans="1:10" ht="12.95" customHeight="1" x14ac:dyDescent="0.25">
      <c r="A476" s="19">
        <v>422</v>
      </c>
      <c r="B476" s="6" t="s">
        <v>178</v>
      </c>
      <c r="C476" s="13">
        <v>14.62</v>
      </c>
      <c r="D476" s="14">
        <v>10.119999999999999</v>
      </c>
      <c r="E476" s="13">
        <v>7.83</v>
      </c>
      <c r="F476" s="15">
        <v>135</v>
      </c>
      <c r="G476" s="10">
        <f t="shared" si="14"/>
        <v>147.95439999999999</v>
      </c>
      <c r="H476" s="10">
        <f t="shared" si="15"/>
        <v>1057.05</v>
      </c>
      <c r="I476" s="19">
        <v>422</v>
      </c>
      <c r="J476" s="10">
        <v>473</v>
      </c>
    </row>
    <row r="477" spans="1:10" ht="15.75" customHeight="1" x14ac:dyDescent="0.25">
      <c r="A477" s="19">
        <v>422</v>
      </c>
      <c r="B477" s="6" t="s">
        <v>141</v>
      </c>
      <c r="C477" s="13">
        <v>7</v>
      </c>
      <c r="D477" s="14">
        <v>5</v>
      </c>
      <c r="E477" s="13">
        <v>7.83</v>
      </c>
      <c r="F477" s="15">
        <v>35</v>
      </c>
      <c r="G477" s="10">
        <f t="shared" si="14"/>
        <v>35</v>
      </c>
      <c r="H477" s="10">
        <f t="shared" si="15"/>
        <v>274.05</v>
      </c>
      <c r="I477" s="19">
        <v>422</v>
      </c>
      <c r="J477" s="10">
        <v>474</v>
      </c>
    </row>
    <row r="478" spans="1:10" ht="12.95" customHeight="1" x14ac:dyDescent="0.25">
      <c r="A478" s="19">
        <v>422</v>
      </c>
      <c r="B478" s="6" t="s">
        <v>140</v>
      </c>
      <c r="C478" s="13">
        <v>5.23</v>
      </c>
      <c r="D478" s="14">
        <v>2.58</v>
      </c>
      <c r="E478" s="13">
        <v>6.83</v>
      </c>
      <c r="F478" s="15">
        <v>13</v>
      </c>
      <c r="G478" s="10">
        <f t="shared" si="14"/>
        <v>13.493400000000001</v>
      </c>
      <c r="H478" s="10">
        <f t="shared" si="15"/>
        <v>88.79</v>
      </c>
      <c r="I478" s="19">
        <v>422</v>
      </c>
      <c r="J478" s="10">
        <v>475</v>
      </c>
    </row>
    <row r="479" spans="1:10" ht="15.75" customHeight="1" x14ac:dyDescent="0.25">
      <c r="A479" s="19">
        <v>422</v>
      </c>
      <c r="B479" s="6" t="s">
        <v>173</v>
      </c>
      <c r="C479" s="13">
        <v>43.48</v>
      </c>
      <c r="D479" s="14">
        <v>38.119999999999997</v>
      </c>
      <c r="E479" s="13">
        <v>9.25</v>
      </c>
      <c r="F479" s="15">
        <v>955</v>
      </c>
      <c r="G479" s="10">
        <f t="shared" si="14"/>
        <v>1657.4575999999997</v>
      </c>
      <c r="H479" s="10">
        <f t="shared" si="15"/>
        <v>8833.75</v>
      </c>
      <c r="I479" s="19">
        <v>422</v>
      </c>
      <c r="J479" s="10">
        <v>476</v>
      </c>
    </row>
    <row r="480" spans="1:10" ht="12.95" customHeight="1" x14ac:dyDescent="0.25">
      <c r="A480" s="19">
        <v>422</v>
      </c>
      <c r="B480" s="6" t="s">
        <v>135</v>
      </c>
      <c r="C480" s="13">
        <v>2.17</v>
      </c>
      <c r="D480" s="14">
        <v>1.62</v>
      </c>
      <c r="E480" s="13">
        <v>9.25</v>
      </c>
      <c r="F480" s="15">
        <v>4</v>
      </c>
      <c r="G480" s="10">
        <f t="shared" si="14"/>
        <v>3.5154000000000001</v>
      </c>
      <c r="H480" s="10">
        <f t="shared" si="15"/>
        <v>37</v>
      </c>
      <c r="I480" s="19">
        <v>422</v>
      </c>
      <c r="J480" s="10">
        <v>477</v>
      </c>
    </row>
    <row r="481" spans="1:10" ht="15.75" customHeight="1" x14ac:dyDescent="0.25">
      <c r="A481" s="19">
        <v>422</v>
      </c>
      <c r="B481" s="6" t="s">
        <v>174</v>
      </c>
      <c r="C481" s="13">
        <v>4.3600000000000003</v>
      </c>
      <c r="D481" s="14">
        <v>3.94</v>
      </c>
      <c r="E481" s="13">
        <v>7.83</v>
      </c>
      <c r="F481" s="15">
        <v>14</v>
      </c>
      <c r="G481" s="10">
        <f t="shared" si="14"/>
        <v>17.1784</v>
      </c>
      <c r="H481" s="10">
        <f t="shared" si="15"/>
        <v>109.62</v>
      </c>
      <c r="I481" s="19">
        <v>422</v>
      </c>
      <c r="J481" s="10">
        <v>478</v>
      </c>
    </row>
    <row r="482" spans="1:10" ht="12.95" customHeight="1" x14ac:dyDescent="0.25">
      <c r="A482" s="19">
        <v>423</v>
      </c>
      <c r="B482" s="6" t="s">
        <v>163</v>
      </c>
      <c r="C482" s="13">
        <v>8.0399999999999991</v>
      </c>
      <c r="D482" s="14">
        <v>4.03</v>
      </c>
      <c r="E482" s="13">
        <v>7.83</v>
      </c>
      <c r="F482" s="15">
        <v>32</v>
      </c>
      <c r="G482" s="10">
        <f t="shared" si="14"/>
        <v>32.401199999999996</v>
      </c>
      <c r="H482" s="10">
        <f t="shared" si="15"/>
        <v>250.56</v>
      </c>
      <c r="I482" s="19">
        <v>423</v>
      </c>
      <c r="J482" s="10">
        <v>479</v>
      </c>
    </row>
    <row r="483" spans="1:10" ht="15.75" customHeight="1" x14ac:dyDescent="0.25">
      <c r="A483" s="19">
        <v>423</v>
      </c>
      <c r="B483" s="6" t="s">
        <v>141</v>
      </c>
      <c r="C483" s="13">
        <v>7</v>
      </c>
      <c r="D483" s="14">
        <v>5</v>
      </c>
      <c r="E483" s="13">
        <v>7.83</v>
      </c>
      <c r="F483" s="15">
        <v>35</v>
      </c>
      <c r="G483" s="10">
        <f t="shared" si="14"/>
        <v>35</v>
      </c>
      <c r="H483" s="10">
        <f t="shared" si="15"/>
        <v>274.05</v>
      </c>
      <c r="I483" s="19">
        <v>423</v>
      </c>
      <c r="J483" s="10">
        <v>480</v>
      </c>
    </row>
    <row r="484" spans="1:10" ht="15.75" customHeight="1" x14ac:dyDescent="0.25">
      <c r="A484" s="19">
        <v>423</v>
      </c>
      <c r="B484" s="6" t="s">
        <v>164</v>
      </c>
      <c r="C484" s="13">
        <v>26.27</v>
      </c>
      <c r="D484" s="14">
        <v>11.99</v>
      </c>
      <c r="E484" s="13">
        <v>7.83</v>
      </c>
      <c r="F484" s="15">
        <v>248</v>
      </c>
      <c r="G484" s="10">
        <f t="shared" si="14"/>
        <v>314.97730000000001</v>
      </c>
      <c r="H484" s="10">
        <f t="shared" si="15"/>
        <v>1941.84</v>
      </c>
      <c r="I484" s="19">
        <v>423</v>
      </c>
      <c r="J484" s="10">
        <v>481</v>
      </c>
    </row>
    <row r="485" spans="1:10" ht="15.75" customHeight="1" x14ac:dyDescent="0.25">
      <c r="A485" s="19">
        <v>423</v>
      </c>
      <c r="B485" s="6" t="s">
        <v>165</v>
      </c>
      <c r="C485" s="13">
        <v>8.02</v>
      </c>
      <c r="D485" s="14">
        <v>3.92</v>
      </c>
      <c r="E485" s="13">
        <v>6.83</v>
      </c>
      <c r="F485" s="15">
        <v>27</v>
      </c>
      <c r="G485" s="10">
        <f t="shared" si="14"/>
        <v>31.438399999999998</v>
      </c>
      <c r="H485" s="10">
        <f t="shared" si="15"/>
        <v>184.41</v>
      </c>
      <c r="I485" s="19">
        <v>423</v>
      </c>
      <c r="J485" s="10">
        <v>482</v>
      </c>
    </row>
    <row r="486" spans="1:10" ht="15.75" customHeight="1" x14ac:dyDescent="0.25">
      <c r="A486" s="19">
        <v>424</v>
      </c>
      <c r="B486" s="6" t="s">
        <v>181</v>
      </c>
      <c r="C486" s="13">
        <v>22.46</v>
      </c>
      <c r="D486" s="14">
        <v>8.19</v>
      </c>
      <c r="E486" s="13">
        <v>7.83</v>
      </c>
      <c r="F486" s="15">
        <v>175</v>
      </c>
      <c r="G486" s="10">
        <f t="shared" si="14"/>
        <v>183.94739999999999</v>
      </c>
      <c r="H486" s="10">
        <f t="shared" si="15"/>
        <v>1370.25</v>
      </c>
      <c r="I486" s="19">
        <v>424</v>
      </c>
      <c r="J486" s="10">
        <v>483</v>
      </c>
    </row>
    <row r="487" spans="1:10" ht="15.75" customHeight="1" x14ac:dyDescent="0.25">
      <c r="A487" s="19">
        <v>425</v>
      </c>
      <c r="B487" s="6" t="s">
        <v>163</v>
      </c>
      <c r="C487" s="13">
        <v>3.99</v>
      </c>
      <c r="D487" s="14">
        <v>2</v>
      </c>
      <c r="E487" s="13">
        <v>7.83</v>
      </c>
      <c r="F487" s="15">
        <v>8</v>
      </c>
      <c r="G487" s="10">
        <f t="shared" si="14"/>
        <v>7.98</v>
      </c>
      <c r="H487" s="10">
        <f t="shared" si="15"/>
        <v>62.64</v>
      </c>
      <c r="I487" s="19">
        <v>425</v>
      </c>
      <c r="J487" s="10">
        <v>484</v>
      </c>
    </row>
    <row r="488" spans="1:10" ht="12.95" customHeight="1" x14ac:dyDescent="0.25">
      <c r="A488" s="19">
        <v>425</v>
      </c>
      <c r="B488" s="6" t="s">
        <v>138</v>
      </c>
      <c r="C488" s="13">
        <v>12.53</v>
      </c>
      <c r="D488" s="14">
        <v>10.29</v>
      </c>
      <c r="E488" s="13">
        <v>7.83</v>
      </c>
      <c r="F488" s="15">
        <v>97</v>
      </c>
      <c r="G488" s="10">
        <f t="shared" si="14"/>
        <v>128.93369999999999</v>
      </c>
      <c r="H488" s="10">
        <f t="shared" si="15"/>
        <v>759.51</v>
      </c>
      <c r="I488" s="12" t="s">
        <v>108</v>
      </c>
      <c r="J488" s="10">
        <v>485</v>
      </c>
    </row>
    <row r="489" spans="1:10" ht="15.75" customHeight="1" x14ac:dyDescent="0.25">
      <c r="A489" s="19">
        <v>425</v>
      </c>
      <c r="B489" s="6" t="s">
        <v>164</v>
      </c>
      <c r="C489" s="13">
        <v>19.670000000000002</v>
      </c>
      <c r="D489" s="14">
        <v>7.99</v>
      </c>
      <c r="E489" s="13">
        <v>7.83</v>
      </c>
      <c r="F489" s="15">
        <v>123</v>
      </c>
      <c r="G489" s="10">
        <f t="shared" si="14"/>
        <v>157.16330000000002</v>
      </c>
      <c r="H489" s="10">
        <f t="shared" si="15"/>
        <v>963.09</v>
      </c>
      <c r="I489" s="19">
        <v>425</v>
      </c>
      <c r="J489" s="10">
        <v>486</v>
      </c>
    </row>
    <row r="490" spans="1:10" ht="15.75" customHeight="1" x14ac:dyDescent="0.25">
      <c r="A490" s="19">
        <v>425</v>
      </c>
      <c r="B490" s="6" t="s">
        <v>165</v>
      </c>
      <c r="C490" s="13">
        <v>8.02</v>
      </c>
      <c r="D490" s="14">
        <v>3.92</v>
      </c>
      <c r="E490" s="13">
        <v>6.83</v>
      </c>
      <c r="F490" s="15">
        <v>27</v>
      </c>
      <c r="G490" s="10">
        <f t="shared" si="14"/>
        <v>31.438399999999998</v>
      </c>
      <c r="H490" s="10">
        <f t="shared" si="15"/>
        <v>184.41</v>
      </c>
      <c r="I490" s="19">
        <v>425</v>
      </c>
      <c r="J490" s="10">
        <v>487</v>
      </c>
    </row>
    <row r="491" spans="1:10" ht="15.75" customHeight="1" x14ac:dyDescent="0.25">
      <c r="A491" s="19">
        <v>427</v>
      </c>
      <c r="B491" s="6" t="s">
        <v>163</v>
      </c>
      <c r="C491" s="13">
        <v>7.71</v>
      </c>
      <c r="D491" s="14">
        <v>7.62</v>
      </c>
      <c r="E491" s="13">
        <v>7.83</v>
      </c>
      <c r="F491" s="15">
        <v>58</v>
      </c>
      <c r="G491" s="10">
        <f t="shared" si="14"/>
        <v>58.7502</v>
      </c>
      <c r="H491" s="10">
        <f t="shared" si="15"/>
        <v>454.14</v>
      </c>
      <c r="I491" s="19">
        <v>427</v>
      </c>
      <c r="J491" s="10">
        <v>488</v>
      </c>
    </row>
    <row r="492" spans="1:10" ht="15.75" customHeight="1" x14ac:dyDescent="0.25">
      <c r="A492" s="19">
        <v>427</v>
      </c>
      <c r="B492" s="6" t="s">
        <v>143</v>
      </c>
      <c r="C492" s="13">
        <v>10.17</v>
      </c>
      <c r="D492" s="14">
        <v>7.56</v>
      </c>
      <c r="E492" s="13">
        <v>7.83</v>
      </c>
      <c r="F492" s="15">
        <v>72</v>
      </c>
      <c r="G492" s="10">
        <f t="shared" si="14"/>
        <v>76.885199999999998</v>
      </c>
      <c r="H492" s="10">
        <f t="shared" si="15"/>
        <v>563.76</v>
      </c>
      <c r="I492" s="19">
        <v>427</v>
      </c>
      <c r="J492" s="10">
        <v>489</v>
      </c>
    </row>
    <row r="493" spans="1:10" ht="15.75" customHeight="1" x14ac:dyDescent="0.25">
      <c r="A493" s="15">
        <v>427</v>
      </c>
      <c r="B493" s="6" t="s">
        <v>164</v>
      </c>
      <c r="C493" s="13">
        <v>23.92</v>
      </c>
      <c r="D493" s="13">
        <v>17.77</v>
      </c>
      <c r="E493" s="13">
        <v>7.83</v>
      </c>
      <c r="F493" s="17">
        <v>347</v>
      </c>
      <c r="G493" s="10">
        <f t="shared" si="14"/>
        <v>425.05840000000001</v>
      </c>
      <c r="H493" s="10">
        <f t="shared" si="15"/>
        <v>2717.01</v>
      </c>
      <c r="I493" s="15">
        <v>427</v>
      </c>
      <c r="J493" s="10">
        <v>490</v>
      </c>
    </row>
    <row r="494" spans="1:10" ht="15.75" customHeight="1" x14ac:dyDescent="0.25">
      <c r="A494" s="19">
        <v>427</v>
      </c>
      <c r="B494" s="6" t="s">
        <v>165</v>
      </c>
      <c r="C494" s="13">
        <v>5.75</v>
      </c>
      <c r="D494" s="14">
        <v>4.67</v>
      </c>
      <c r="E494" s="13">
        <v>6.83</v>
      </c>
      <c r="F494" s="15">
        <v>22</v>
      </c>
      <c r="G494" s="10">
        <f t="shared" si="14"/>
        <v>26.852499999999999</v>
      </c>
      <c r="H494" s="10">
        <f t="shared" si="15"/>
        <v>150.26</v>
      </c>
      <c r="I494" s="19">
        <v>427</v>
      </c>
      <c r="J494" s="10">
        <v>491</v>
      </c>
    </row>
    <row r="495" spans="1:10" ht="15.75" customHeight="1" x14ac:dyDescent="0.25">
      <c r="A495" s="15">
        <v>428</v>
      </c>
      <c r="B495" s="6" t="s">
        <v>146</v>
      </c>
      <c r="C495" s="13">
        <v>10.29</v>
      </c>
      <c r="D495" s="13">
        <v>9.1199999999999992</v>
      </c>
      <c r="E495" s="13">
        <v>7.92</v>
      </c>
      <c r="F495" s="17">
        <v>78</v>
      </c>
      <c r="G495" s="10">
        <f t="shared" si="14"/>
        <v>93.844799999999978</v>
      </c>
      <c r="H495" s="10">
        <f t="shared" si="15"/>
        <v>617.76</v>
      </c>
      <c r="I495" s="15">
        <v>428</v>
      </c>
      <c r="J495" s="10">
        <v>492</v>
      </c>
    </row>
    <row r="496" spans="1:10" ht="15.75" customHeight="1" x14ac:dyDescent="0.25">
      <c r="A496" s="15">
        <v>428</v>
      </c>
      <c r="B496" s="6" t="s">
        <v>135</v>
      </c>
      <c r="C496" s="13">
        <v>10.55</v>
      </c>
      <c r="D496" s="13">
        <v>6.12</v>
      </c>
      <c r="E496" s="13">
        <v>7.92</v>
      </c>
      <c r="F496" s="17">
        <v>59</v>
      </c>
      <c r="G496" s="10">
        <f t="shared" si="14"/>
        <v>64.566000000000003</v>
      </c>
      <c r="H496" s="10">
        <f t="shared" si="15"/>
        <v>467.28</v>
      </c>
      <c r="I496" s="15">
        <v>428</v>
      </c>
      <c r="J496" s="10">
        <v>493</v>
      </c>
    </row>
    <row r="497" spans="1:10" ht="15.75" customHeight="1" x14ac:dyDescent="0.25">
      <c r="A497" s="15">
        <v>428</v>
      </c>
      <c r="B497" s="6" t="s">
        <v>135</v>
      </c>
      <c r="C497" s="13">
        <v>10.94</v>
      </c>
      <c r="D497" s="13">
        <v>9.0399999999999991</v>
      </c>
      <c r="E497" s="13">
        <v>7.83</v>
      </c>
      <c r="F497" s="17">
        <v>72</v>
      </c>
      <c r="G497" s="10">
        <f t="shared" si="14"/>
        <v>98.897599999999983</v>
      </c>
      <c r="H497" s="10">
        <f t="shared" si="15"/>
        <v>563.76</v>
      </c>
      <c r="I497" s="15">
        <v>428</v>
      </c>
      <c r="J497" s="10">
        <v>494</v>
      </c>
    </row>
    <row r="498" spans="1:10" ht="15.75" customHeight="1" x14ac:dyDescent="0.25">
      <c r="A498" s="15">
        <v>429</v>
      </c>
      <c r="B498" s="6" t="s">
        <v>163</v>
      </c>
      <c r="C498" s="13">
        <v>6.04</v>
      </c>
      <c r="D498" s="13">
        <v>5.39</v>
      </c>
      <c r="E498" s="13">
        <v>7.83</v>
      </c>
      <c r="F498" s="17">
        <v>33</v>
      </c>
      <c r="G498" s="10">
        <f t="shared" si="14"/>
        <v>32.555599999999998</v>
      </c>
      <c r="H498" s="10">
        <f t="shared" si="15"/>
        <v>258.39</v>
      </c>
      <c r="I498" s="15">
        <v>429</v>
      </c>
      <c r="J498" s="10">
        <v>495</v>
      </c>
    </row>
    <row r="499" spans="1:10" ht="12.95" customHeight="1" x14ac:dyDescent="0.25">
      <c r="A499" s="15">
        <v>429</v>
      </c>
      <c r="B499" s="6" t="s">
        <v>164</v>
      </c>
      <c r="C499" s="13">
        <v>21.64</v>
      </c>
      <c r="D499" s="13">
        <v>15.37</v>
      </c>
      <c r="E499" s="13">
        <v>7.83</v>
      </c>
      <c r="F499" s="17">
        <v>244</v>
      </c>
      <c r="G499" s="10">
        <f t="shared" si="14"/>
        <v>332.60679999999996</v>
      </c>
      <c r="H499" s="10">
        <f t="shared" si="15"/>
        <v>1910.52</v>
      </c>
      <c r="I499" s="15">
        <v>429</v>
      </c>
      <c r="J499" s="10">
        <v>496</v>
      </c>
    </row>
    <row r="500" spans="1:10" ht="15.75" customHeight="1" x14ac:dyDescent="0.25">
      <c r="A500" s="15">
        <v>429</v>
      </c>
      <c r="B500" s="6" t="s">
        <v>165</v>
      </c>
      <c r="C500" s="13">
        <v>5.75</v>
      </c>
      <c r="D500" s="13">
        <v>4.67</v>
      </c>
      <c r="E500" s="13">
        <v>6.83</v>
      </c>
      <c r="F500" s="17">
        <v>22</v>
      </c>
      <c r="G500" s="10">
        <f t="shared" si="14"/>
        <v>26.852499999999999</v>
      </c>
      <c r="H500" s="10">
        <f t="shared" si="15"/>
        <v>150.26</v>
      </c>
      <c r="I500" s="15">
        <v>429</v>
      </c>
      <c r="J500" s="10">
        <v>497</v>
      </c>
    </row>
    <row r="501" spans="1:10" ht="12.95" customHeight="1" x14ac:dyDescent="0.25">
      <c r="A501" s="15">
        <v>430</v>
      </c>
      <c r="B501" s="6" t="s">
        <v>163</v>
      </c>
      <c r="C501" s="13">
        <v>4.3499999999999996</v>
      </c>
      <c r="D501" s="13">
        <v>1.89</v>
      </c>
      <c r="E501" s="13">
        <v>6.83</v>
      </c>
      <c r="F501" s="17">
        <v>8</v>
      </c>
      <c r="G501" s="10">
        <f t="shared" si="14"/>
        <v>8.2214999999999989</v>
      </c>
      <c r="H501" s="10">
        <f t="shared" si="15"/>
        <v>54.64</v>
      </c>
      <c r="I501" s="15">
        <v>430</v>
      </c>
      <c r="J501" s="10">
        <v>498</v>
      </c>
    </row>
    <row r="502" spans="1:10" ht="15.75" customHeight="1" x14ac:dyDescent="0.25">
      <c r="A502" s="15">
        <v>430</v>
      </c>
      <c r="B502" s="6" t="s">
        <v>164</v>
      </c>
      <c r="C502" s="13">
        <v>17.690000000000001</v>
      </c>
      <c r="D502" s="13">
        <v>12.13</v>
      </c>
      <c r="E502" s="13">
        <v>7.83</v>
      </c>
      <c r="F502" s="17">
        <v>144</v>
      </c>
      <c r="G502" s="10">
        <f t="shared" si="14"/>
        <v>214.57970000000003</v>
      </c>
      <c r="H502" s="10">
        <f t="shared" si="15"/>
        <v>1127.52</v>
      </c>
      <c r="I502" s="15">
        <v>430</v>
      </c>
      <c r="J502" s="10">
        <v>499</v>
      </c>
    </row>
    <row r="503" spans="1:10" ht="15.75" customHeight="1" x14ac:dyDescent="0.25">
      <c r="A503" s="15">
        <v>430</v>
      </c>
      <c r="B503" s="6" t="s">
        <v>165</v>
      </c>
      <c r="C503" s="13">
        <v>8.02</v>
      </c>
      <c r="D503" s="13">
        <v>3.92</v>
      </c>
      <c r="E503" s="13">
        <v>6.83</v>
      </c>
      <c r="F503" s="17">
        <v>27</v>
      </c>
      <c r="G503" s="10">
        <f t="shared" si="14"/>
        <v>31.438399999999998</v>
      </c>
      <c r="H503" s="10">
        <f t="shared" si="15"/>
        <v>184.41</v>
      </c>
      <c r="I503" s="15">
        <v>430</v>
      </c>
      <c r="J503" s="10">
        <v>500</v>
      </c>
    </row>
    <row r="504" spans="1:10" ht="15.75" customHeight="1" x14ac:dyDescent="0.25">
      <c r="A504" s="15">
        <v>431</v>
      </c>
      <c r="B504" s="6" t="s">
        <v>163</v>
      </c>
      <c r="C504" s="13">
        <v>8.0399999999999991</v>
      </c>
      <c r="D504" s="13">
        <v>4.53</v>
      </c>
      <c r="E504" s="13">
        <v>7.83</v>
      </c>
      <c r="F504" s="17">
        <v>35</v>
      </c>
      <c r="G504" s="10">
        <f t="shared" si="14"/>
        <v>36.421199999999999</v>
      </c>
      <c r="H504" s="10">
        <f t="shared" si="15"/>
        <v>274.05</v>
      </c>
      <c r="I504" s="15">
        <v>431</v>
      </c>
      <c r="J504" s="10">
        <v>501</v>
      </c>
    </row>
    <row r="505" spans="1:10" ht="15.75" customHeight="1" x14ac:dyDescent="0.25">
      <c r="A505" s="15">
        <v>431</v>
      </c>
      <c r="B505" s="6" t="s">
        <v>164</v>
      </c>
      <c r="C505" s="13">
        <v>21.27</v>
      </c>
      <c r="D505" s="13">
        <v>11.94</v>
      </c>
      <c r="E505" s="13">
        <v>7.83</v>
      </c>
      <c r="F505" s="17">
        <v>191</v>
      </c>
      <c r="G505" s="10">
        <f t="shared" si="14"/>
        <v>253.96379999999999</v>
      </c>
      <c r="H505" s="10">
        <f t="shared" si="15"/>
        <v>1495.53</v>
      </c>
      <c r="I505" s="15">
        <v>431</v>
      </c>
      <c r="J505" s="10">
        <v>502</v>
      </c>
    </row>
    <row r="506" spans="1:10" ht="15.75" customHeight="1" x14ac:dyDescent="0.25">
      <c r="A506" s="15">
        <v>431</v>
      </c>
      <c r="B506" s="6" t="s">
        <v>165</v>
      </c>
      <c r="C506" s="13">
        <v>8.02</v>
      </c>
      <c r="D506" s="13">
        <v>3.92</v>
      </c>
      <c r="E506" s="13">
        <v>6.83</v>
      </c>
      <c r="F506" s="17">
        <v>27</v>
      </c>
      <c r="G506" s="10">
        <f t="shared" si="14"/>
        <v>31.438399999999998</v>
      </c>
      <c r="H506" s="10">
        <f t="shared" si="15"/>
        <v>184.41</v>
      </c>
      <c r="I506" s="15">
        <v>431</v>
      </c>
      <c r="J506" s="10">
        <v>503</v>
      </c>
    </row>
    <row r="507" spans="1:10" ht="15.75" customHeight="1" x14ac:dyDescent="0.25">
      <c r="A507" s="15">
        <v>432</v>
      </c>
      <c r="B507" s="6" t="s">
        <v>163</v>
      </c>
      <c r="C507" s="13">
        <v>8.0399999999999991</v>
      </c>
      <c r="D507" s="13">
        <v>3.99</v>
      </c>
      <c r="E507" s="13">
        <v>7.83</v>
      </c>
      <c r="F507" s="17">
        <v>31</v>
      </c>
      <c r="G507" s="10">
        <f t="shared" si="14"/>
        <v>32.079599999999999</v>
      </c>
      <c r="H507" s="10">
        <f t="shared" si="15"/>
        <v>242.73</v>
      </c>
      <c r="I507" s="15">
        <v>432</v>
      </c>
      <c r="J507" s="10">
        <v>504</v>
      </c>
    </row>
    <row r="508" spans="1:10" ht="15.75" customHeight="1" x14ac:dyDescent="0.25">
      <c r="A508" s="15">
        <v>432</v>
      </c>
      <c r="B508" s="6" t="s">
        <v>164</v>
      </c>
      <c r="C508" s="13">
        <v>21.27</v>
      </c>
      <c r="D508" s="13">
        <v>11.94</v>
      </c>
      <c r="E508" s="13">
        <v>7.83</v>
      </c>
      <c r="F508" s="17">
        <v>191</v>
      </c>
      <c r="G508" s="10">
        <f t="shared" si="14"/>
        <v>253.96379999999999</v>
      </c>
      <c r="H508" s="10">
        <f t="shared" si="15"/>
        <v>1495.53</v>
      </c>
      <c r="I508" s="15">
        <v>432</v>
      </c>
      <c r="J508" s="10">
        <v>505</v>
      </c>
    </row>
    <row r="509" spans="1:10" ht="15.75" customHeight="1" x14ac:dyDescent="0.25">
      <c r="A509" s="15">
        <v>432</v>
      </c>
      <c r="B509" s="6" t="s">
        <v>165</v>
      </c>
      <c r="C509" s="13">
        <v>8.02</v>
      </c>
      <c r="D509" s="13">
        <v>3.92</v>
      </c>
      <c r="E509" s="13">
        <v>6.83</v>
      </c>
      <c r="F509" s="17">
        <v>27</v>
      </c>
      <c r="G509" s="10">
        <f t="shared" si="14"/>
        <v>31.438399999999998</v>
      </c>
      <c r="H509" s="10">
        <f t="shared" si="15"/>
        <v>184.41</v>
      </c>
      <c r="I509" s="15">
        <v>432</v>
      </c>
      <c r="J509" s="10">
        <v>506</v>
      </c>
    </row>
    <row r="510" spans="1:10" ht="15.75" customHeight="1" x14ac:dyDescent="0.25">
      <c r="A510" s="15">
        <v>433</v>
      </c>
      <c r="B510" s="6" t="s">
        <v>163</v>
      </c>
      <c r="C510" s="13">
        <v>8.0399999999999991</v>
      </c>
      <c r="D510" s="13">
        <v>3.99</v>
      </c>
      <c r="E510" s="13">
        <v>7.83</v>
      </c>
      <c r="F510" s="17">
        <v>31</v>
      </c>
      <c r="G510" s="10">
        <f t="shared" si="14"/>
        <v>32.079599999999999</v>
      </c>
      <c r="H510" s="10">
        <f t="shared" si="15"/>
        <v>242.73</v>
      </c>
      <c r="I510" s="15">
        <v>433</v>
      </c>
      <c r="J510" s="10">
        <v>507</v>
      </c>
    </row>
    <row r="511" spans="1:10" ht="15.75" customHeight="1" x14ac:dyDescent="0.25">
      <c r="A511" s="15">
        <v>433</v>
      </c>
      <c r="B511" s="6" t="s">
        <v>164</v>
      </c>
      <c r="C511" s="13">
        <v>21.27</v>
      </c>
      <c r="D511" s="13">
        <v>11.94</v>
      </c>
      <c r="E511" s="13">
        <v>7.83</v>
      </c>
      <c r="F511" s="17">
        <v>191</v>
      </c>
      <c r="G511" s="10">
        <f t="shared" si="14"/>
        <v>253.96379999999999</v>
      </c>
      <c r="H511" s="10">
        <f t="shared" si="15"/>
        <v>1495.53</v>
      </c>
      <c r="I511" s="15">
        <v>433</v>
      </c>
      <c r="J511" s="10">
        <v>508</v>
      </c>
    </row>
    <row r="512" spans="1:10" ht="15.75" customHeight="1" x14ac:dyDescent="0.25">
      <c r="A512" s="15">
        <v>433</v>
      </c>
      <c r="B512" s="6" t="s">
        <v>165</v>
      </c>
      <c r="C512" s="13">
        <v>8.02</v>
      </c>
      <c r="D512" s="13">
        <v>3.92</v>
      </c>
      <c r="E512" s="13">
        <v>6.83</v>
      </c>
      <c r="F512" s="17">
        <v>27</v>
      </c>
      <c r="G512" s="10">
        <f t="shared" si="14"/>
        <v>31.438399999999998</v>
      </c>
      <c r="H512" s="10">
        <f t="shared" si="15"/>
        <v>184.41</v>
      </c>
      <c r="I512" s="15">
        <v>433</v>
      </c>
      <c r="J512" s="10">
        <v>509</v>
      </c>
    </row>
    <row r="513" spans="1:10" ht="15.75" customHeight="1" x14ac:dyDescent="0.25">
      <c r="A513" s="15">
        <v>434</v>
      </c>
      <c r="B513" s="6" t="s">
        <v>163</v>
      </c>
      <c r="C513" s="13">
        <v>8.0399999999999991</v>
      </c>
      <c r="D513" s="13">
        <v>3.99</v>
      </c>
      <c r="E513" s="13">
        <v>7.83</v>
      </c>
      <c r="F513" s="17">
        <v>31</v>
      </c>
      <c r="G513" s="10">
        <f t="shared" si="14"/>
        <v>32.079599999999999</v>
      </c>
      <c r="H513" s="10">
        <f t="shared" si="15"/>
        <v>242.73</v>
      </c>
      <c r="I513" s="15">
        <v>434</v>
      </c>
      <c r="J513" s="10">
        <v>510</v>
      </c>
    </row>
    <row r="514" spans="1:10" ht="15.75" customHeight="1" x14ac:dyDescent="0.25">
      <c r="A514" s="15">
        <v>434</v>
      </c>
      <c r="B514" s="6" t="s">
        <v>164</v>
      </c>
      <c r="C514" s="13">
        <v>21.27</v>
      </c>
      <c r="D514" s="13">
        <v>11.94</v>
      </c>
      <c r="E514" s="13">
        <v>7.83</v>
      </c>
      <c r="F514" s="17">
        <v>191</v>
      </c>
      <c r="G514" s="10">
        <f t="shared" si="14"/>
        <v>253.96379999999999</v>
      </c>
      <c r="H514" s="10">
        <f t="shared" si="15"/>
        <v>1495.53</v>
      </c>
      <c r="I514" s="15">
        <v>434</v>
      </c>
      <c r="J514" s="10">
        <v>511</v>
      </c>
    </row>
    <row r="515" spans="1:10" ht="15.75" customHeight="1" x14ac:dyDescent="0.25">
      <c r="A515" s="15">
        <v>434</v>
      </c>
      <c r="B515" s="6" t="s">
        <v>165</v>
      </c>
      <c r="C515" s="13">
        <v>8.02</v>
      </c>
      <c r="D515" s="13">
        <v>3.92</v>
      </c>
      <c r="E515" s="13">
        <v>6.83</v>
      </c>
      <c r="F515" s="17">
        <v>27</v>
      </c>
      <c r="G515" s="10">
        <f t="shared" si="14"/>
        <v>31.438399999999998</v>
      </c>
      <c r="H515" s="10">
        <f t="shared" si="15"/>
        <v>184.41</v>
      </c>
      <c r="I515" s="15">
        <v>434</v>
      </c>
      <c r="J515" s="10">
        <v>512</v>
      </c>
    </row>
    <row r="516" spans="1:10" ht="15.75" customHeight="1" x14ac:dyDescent="0.25">
      <c r="A516" s="15">
        <v>435</v>
      </c>
      <c r="B516" s="6" t="s">
        <v>163</v>
      </c>
      <c r="C516" s="13">
        <v>8.0399999999999991</v>
      </c>
      <c r="D516" s="13">
        <v>3.99</v>
      </c>
      <c r="E516" s="13">
        <v>7.83</v>
      </c>
      <c r="F516" s="17">
        <v>31</v>
      </c>
      <c r="G516" s="10">
        <f t="shared" ref="G516:G579" si="16">C516*D516</f>
        <v>32.079599999999999</v>
      </c>
      <c r="H516" s="10">
        <f t="shared" ref="H516:H579" si="17">F516*E516</f>
        <v>242.73</v>
      </c>
      <c r="I516" s="15">
        <v>435</v>
      </c>
      <c r="J516" s="10">
        <v>513</v>
      </c>
    </row>
    <row r="517" spans="1:10" ht="15.75" customHeight="1" x14ac:dyDescent="0.25">
      <c r="A517" s="15">
        <v>435</v>
      </c>
      <c r="B517" s="6" t="s">
        <v>164</v>
      </c>
      <c r="C517" s="13">
        <v>21.27</v>
      </c>
      <c r="D517" s="13">
        <v>11.94</v>
      </c>
      <c r="E517" s="13">
        <v>7.83</v>
      </c>
      <c r="F517" s="17">
        <v>191</v>
      </c>
      <c r="G517" s="10">
        <f t="shared" si="16"/>
        <v>253.96379999999999</v>
      </c>
      <c r="H517" s="10">
        <f t="shared" si="17"/>
        <v>1495.53</v>
      </c>
      <c r="I517" s="15">
        <v>435</v>
      </c>
      <c r="J517" s="10">
        <v>514</v>
      </c>
    </row>
    <row r="518" spans="1:10" ht="15.75" customHeight="1" x14ac:dyDescent="0.25">
      <c r="A518" s="15">
        <v>435</v>
      </c>
      <c r="B518" s="6" t="s">
        <v>165</v>
      </c>
      <c r="C518" s="13">
        <v>8.02</v>
      </c>
      <c r="D518" s="13">
        <v>3.92</v>
      </c>
      <c r="E518" s="13">
        <v>6.83</v>
      </c>
      <c r="F518" s="17">
        <v>27</v>
      </c>
      <c r="G518" s="10">
        <f t="shared" si="16"/>
        <v>31.438399999999998</v>
      </c>
      <c r="H518" s="10">
        <f t="shared" si="17"/>
        <v>184.41</v>
      </c>
      <c r="I518" s="15">
        <v>435</v>
      </c>
      <c r="J518" s="10">
        <v>515</v>
      </c>
    </row>
    <row r="519" spans="1:10" ht="15.75" customHeight="1" x14ac:dyDescent="0.25">
      <c r="A519" s="15">
        <v>436</v>
      </c>
      <c r="B519" s="6" t="s">
        <v>163</v>
      </c>
      <c r="C519" s="13">
        <v>8.0399999999999991</v>
      </c>
      <c r="D519" s="13">
        <v>3.99</v>
      </c>
      <c r="E519" s="13">
        <v>7.83</v>
      </c>
      <c r="F519" s="17">
        <v>31</v>
      </c>
      <c r="G519" s="10">
        <f t="shared" si="16"/>
        <v>32.079599999999999</v>
      </c>
      <c r="H519" s="10">
        <f t="shared" si="17"/>
        <v>242.73</v>
      </c>
      <c r="I519" s="15">
        <v>436</v>
      </c>
      <c r="J519" s="10">
        <v>516</v>
      </c>
    </row>
    <row r="520" spans="1:10" ht="15.75" customHeight="1" x14ac:dyDescent="0.25">
      <c r="A520" s="15">
        <v>436</v>
      </c>
      <c r="B520" s="6" t="s">
        <v>164</v>
      </c>
      <c r="C520" s="13">
        <v>21.27</v>
      </c>
      <c r="D520" s="13">
        <v>11.94</v>
      </c>
      <c r="E520" s="13">
        <v>7.83</v>
      </c>
      <c r="F520" s="17">
        <v>191</v>
      </c>
      <c r="G520" s="10">
        <f t="shared" si="16"/>
        <v>253.96379999999999</v>
      </c>
      <c r="H520" s="10">
        <f t="shared" si="17"/>
        <v>1495.53</v>
      </c>
      <c r="I520" s="15">
        <v>436</v>
      </c>
      <c r="J520" s="10">
        <v>517</v>
      </c>
    </row>
    <row r="521" spans="1:10" ht="15.75" customHeight="1" x14ac:dyDescent="0.25">
      <c r="A521" s="15">
        <v>436</v>
      </c>
      <c r="B521" s="6" t="s">
        <v>165</v>
      </c>
      <c r="C521" s="13">
        <v>8.02</v>
      </c>
      <c r="D521" s="13">
        <v>3.92</v>
      </c>
      <c r="E521" s="13">
        <v>6.83</v>
      </c>
      <c r="F521" s="17">
        <v>27</v>
      </c>
      <c r="G521" s="10">
        <f t="shared" si="16"/>
        <v>31.438399999999998</v>
      </c>
      <c r="H521" s="10">
        <f t="shared" si="17"/>
        <v>184.41</v>
      </c>
      <c r="I521" s="15">
        <v>436</v>
      </c>
      <c r="J521" s="10">
        <v>518</v>
      </c>
    </row>
    <row r="522" spans="1:10" ht="15.75" customHeight="1" x14ac:dyDescent="0.25">
      <c r="A522" s="15">
        <v>437</v>
      </c>
      <c r="B522" s="6" t="s">
        <v>163</v>
      </c>
      <c r="C522" s="13">
        <v>8.0399999999999991</v>
      </c>
      <c r="D522" s="13">
        <v>3.99</v>
      </c>
      <c r="E522" s="13">
        <v>7.83</v>
      </c>
      <c r="F522" s="17">
        <v>31</v>
      </c>
      <c r="G522" s="10">
        <f t="shared" si="16"/>
        <v>32.079599999999999</v>
      </c>
      <c r="H522" s="10">
        <f t="shared" si="17"/>
        <v>242.73</v>
      </c>
      <c r="I522" s="15">
        <v>437</v>
      </c>
      <c r="J522" s="10">
        <v>519</v>
      </c>
    </row>
    <row r="523" spans="1:10" ht="15.75" customHeight="1" x14ac:dyDescent="0.25">
      <c r="A523" s="15">
        <v>437</v>
      </c>
      <c r="B523" s="6" t="s">
        <v>164</v>
      </c>
      <c r="C523" s="13">
        <v>21.27</v>
      </c>
      <c r="D523" s="13">
        <v>11.94</v>
      </c>
      <c r="E523" s="13">
        <v>7.83</v>
      </c>
      <c r="F523" s="17">
        <v>191</v>
      </c>
      <c r="G523" s="10">
        <f t="shared" si="16"/>
        <v>253.96379999999999</v>
      </c>
      <c r="H523" s="10">
        <f t="shared" si="17"/>
        <v>1495.53</v>
      </c>
      <c r="I523" s="15">
        <v>437</v>
      </c>
      <c r="J523" s="10">
        <v>520</v>
      </c>
    </row>
    <row r="524" spans="1:10" ht="15.75" customHeight="1" x14ac:dyDescent="0.25">
      <c r="A524" s="15">
        <v>437</v>
      </c>
      <c r="B524" s="6" t="s">
        <v>165</v>
      </c>
      <c r="C524" s="13">
        <v>8.02</v>
      </c>
      <c r="D524" s="13">
        <v>3.92</v>
      </c>
      <c r="E524" s="13">
        <v>6.83</v>
      </c>
      <c r="F524" s="17">
        <v>27</v>
      </c>
      <c r="G524" s="10">
        <f t="shared" si="16"/>
        <v>31.438399999999998</v>
      </c>
      <c r="H524" s="10">
        <f t="shared" si="17"/>
        <v>184.41</v>
      </c>
      <c r="I524" s="15">
        <v>437</v>
      </c>
      <c r="J524" s="10">
        <v>521</v>
      </c>
    </row>
    <row r="525" spans="1:10" ht="15.75" customHeight="1" x14ac:dyDescent="0.25">
      <c r="A525" s="15">
        <v>438</v>
      </c>
      <c r="B525" s="6" t="s">
        <v>163</v>
      </c>
      <c r="C525" s="13">
        <v>8.0399999999999991</v>
      </c>
      <c r="D525" s="13">
        <v>3.99</v>
      </c>
      <c r="E525" s="13">
        <v>7.83</v>
      </c>
      <c r="F525" s="17">
        <v>31</v>
      </c>
      <c r="G525" s="10">
        <f t="shared" si="16"/>
        <v>32.079599999999999</v>
      </c>
      <c r="H525" s="10">
        <f t="shared" si="17"/>
        <v>242.73</v>
      </c>
      <c r="I525" s="15">
        <v>438</v>
      </c>
      <c r="J525" s="10">
        <v>522</v>
      </c>
    </row>
    <row r="526" spans="1:10" ht="15.75" customHeight="1" x14ac:dyDescent="0.25">
      <c r="A526" s="15">
        <v>438</v>
      </c>
      <c r="B526" s="6" t="s">
        <v>164</v>
      </c>
      <c r="C526" s="13">
        <v>21.27</v>
      </c>
      <c r="D526" s="13">
        <v>11.94</v>
      </c>
      <c r="E526" s="13">
        <v>7.83</v>
      </c>
      <c r="F526" s="17">
        <v>191</v>
      </c>
      <c r="G526" s="10">
        <f t="shared" si="16"/>
        <v>253.96379999999999</v>
      </c>
      <c r="H526" s="10">
        <f t="shared" si="17"/>
        <v>1495.53</v>
      </c>
      <c r="I526" s="15">
        <v>438</v>
      </c>
      <c r="J526" s="10">
        <v>523</v>
      </c>
    </row>
    <row r="527" spans="1:10" ht="15.75" customHeight="1" x14ac:dyDescent="0.25">
      <c r="A527" s="15">
        <v>438</v>
      </c>
      <c r="B527" s="6" t="s">
        <v>165</v>
      </c>
      <c r="C527" s="13">
        <v>8.02</v>
      </c>
      <c r="D527" s="13">
        <v>3.92</v>
      </c>
      <c r="E527" s="13">
        <v>6.83</v>
      </c>
      <c r="F527" s="17">
        <v>27</v>
      </c>
      <c r="G527" s="10">
        <f t="shared" si="16"/>
        <v>31.438399999999998</v>
      </c>
      <c r="H527" s="10">
        <f t="shared" si="17"/>
        <v>184.41</v>
      </c>
      <c r="I527" s="15">
        <v>438</v>
      </c>
      <c r="J527" s="10">
        <v>524</v>
      </c>
    </row>
    <row r="528" spans="1:10" ht="15.75" customHeight="1" x14ac:dyDescent="0.25">
      <c r="A528" s="15">
        <v>439</v>
      </c>
      <c r="B528" s="6" t="s">
        <v>163</v>
      </c>
      <c r="C528" s="13">
        <v>8.0399999999999991</v>
      </c>
      <c r="D528" s="13">
        <v>3.99</v>
      </c>
      <c r="E528" s="13">
        <v>7.83</v>
      </c>
      <c r="F528" s="17">
        <v>31</v>
      </c>
      <c r="G528" s="10">
        <f t="shared" si="16"/>
        <v>32.079599999999999</v>
      </c>
      <c r="H528" s="10">
        <f t="shared" si="17"/>
        <v>242.73</v>
      </c>
      <c r="I528" s="15">
        <v>439</v>
      </c>
      <c r="J528" s="10">
        <v>525</v>
      </c>
    </row>
    <row r="529" spans="1:10" ht="15.75" customHeight="1" x14ac:dyDescent="0.25">
      <c r="A529" s="15">
        <v>439</v>
      </c>
      <c r="B529" s="6" t="s">
        <v>164</v>
      </c>
      <c r="C529" s="13">
        <v>21.27</v>
      </c>
      <c r="D529" s="13">
        <v>11.94</v>
      </c>
      <c r="E529" s="13">
        <v>7.83</v>
      </c>
      <c r="F529" s="17">
        <v>191</v>
      </c>
      <c r="G529" s="10">
        <f t="shared" si="16"/>
        <v>253.96379999999999</v>
      </c>
      <c r="H529" s="10">
        <f t="shared" si="17"/>
        <v>1495.53</v>
      </c>
      <c r="I529" s="15">
        <v>439</v>
      </c>
      <c r="J529" s="10">
        <v>526</v>
      </c>
    </row>
    <row r="530" spans="1:10" ht="15.75" customHeight="1" x14ac:dyDescent="0.25">
      <c r="A530" s="15">
        <v>439</v>
      </c>
      <c r="B530" s="6" t="s">
        <v>165</v>
      </c>
      <c r="C530" s="13">
        <v>8.02</v>
      </c>
      <c r="D530" s="13">
        <v>3.92</v>
      </c>
      <c r="E530" s="13">
        <v>6.83</v>
      </c>
      <c r="F530" s="17">
        <v>27</v>
      </c>
      <c r="G530" s="10">
        <f t="shared" si="16"/>
        <v>31.438399999999998</v>
      </c>
      <c r="H530" s="10">
        <f t="shared" si="17"/>
        <v>184.41</v>
      </c>
      <c r="I530" s="15">
        <v>439</v>
      </c>
      <c r="J530" s="10">
        <v>527</v>
      </c>
    </row>
    <row r="531" spans="1:10" ht="15.75" customHeight="1" x14ac:dyDescent="0.25">
      <c r="A531" s="15">
        <v>440</v>
      </c>
      <c r="B531" s="6" t="s">
        <v>163</v>
      </c>
      <c r="C531" s="13">
        <v>8.0399999999999991</v>
      </c>
      <c r="D531" s="13">
        <v>3.99</v>
      </c>
      <c r="E531" s="13">
        <v>7.83</v>
      </c>
      <c r="F531" s="17">
        <v>31</v>
      </c>
      <c r="G531" s="10">
        <f t="shared" si="16"/>
        <v>32.079599999999999</v>
      </c>
      <c r="H531" s="10">
        <f t="shared" si="17"/>
        <v>242.73</v>
      </c>
      <c r="I531" s="15">
        <v>440</v>
      </c>
      <c r="J531" s="10">
        <v>528</v>
      </c>
    </row>
    <row r="532" spans="1:10" ht="15.75" customHeight="1" x14ac:dyDescent="0.25">
      <c r="A532" s="15">
        <v>440</v>
      </c>
      <c r="B532" s="6" t="s">
        <v>164</v>
      </c>
      <c r="C532" s="13">
        <v>21.27</v>
      </c>
      <c r="D532" s="13">
        <v>11.94</v>
      </c>
      <c r="E532" s="13">
        <v>7.83</v>
      </c>
      <c r="F532" s="17">
        <v>191</v>
      </c>
      <c r="G532" s="10">
        <f t="shared" si="16"/>
        <v>253.96379999999999</v>
      </c>
      <c r="H532" s="10">
        <f t="shared" si="17"/>
        <v>1495.53</v>
      </c>
      <c r="I532" s="15">
        <v>440</v>
      </c>
      <c r="J532" s="10">
        <v>529</v>
      </c>
    </row>
    <row r="533" spans="1:10" ht="15.75" customHeight="1" x14ac:dyDescent="0.25">
      <c r="A533" s="15">
        <v>440</v>
      </c>
      <c r="B533" s="6" t="s">
        <v>165</v>
      </c>
      <c r="C533" s="13">
        <v>8.02</v>
      </c>
      <c r="D533" s="13">
        <v>3.92</v>
      </c>
      <c r="E533" s="13">
        <v>6.83</v>
      </c>
      <c r="F533" s="17">
        <v>27</v>
      </c>
      <c r="G533" s="10">
        <f t="shared" si="16"/>
        <v>31.438399999999998</v>
      </c>
      <c r="H533" s="10">
        <f t="shared" si="17"/>
        <v>184.41</v>
      </c>
      <c r="I533" s="15">
        <v>440</v>
      </c>
      <c r="J533" s="10">
        <v>530</v>
      </c>
    </row>
    <row r="534" spans="1:10" ht="15.75" customHeight="1" x14ac:dyDescent="0.25">
      <c r="A534" s="15">
        <v>441</v>
      </c>
      <c r="B534" s="6" t="s">
        <v>163</v>
      </c>
      <c r="C534" s="13">
        <v>8.0399999999999991</v>
      </c>
      <c r="D534" s="13">
        <v>3.99</v>
      </c>
      <c r="E534" s="13">
        <v>7.83</v>
      </c>
      <c r="F534" s="17">
        <v>31</v>
      </c>
      <c r="G534" s="10">
        <f t="shared" si="16"/>
        <v>32.079599999999999</v>
      </c>
      <c r="H534" s="10">
        <f t="shared" si="17"/>
        <v>242.73</v>
      </c>
      <c r="I534" s="15">
        <v>441</v>
      </c>
      <c r="J534" s="10">
        <v>531</v>
      </c>
    </row>
    <row r="535" spans="1:10" ht="15.75" customHeight="1" x14ac:dyDescent="0.25">
      <c r="A535" s="15">
        <v>441</v>
      </c>
      <c r="B535" s="6" t="s">
        <v>164</v>
      </c>
      <c r="C535" s="13">
        <v>21.27</v>
      </c>
      <c r="D535" s="13">
        <v>11.94</v>
      </c>
      <c r="E535" s="13">
        <v>7.83</v>
      </c>
      <c r="F535" s="17">
        <v>191</v>
      </c>
      <c r="G535" s="10">
        <f t="shared" si="16"/>
        <v>253.96379999999999</v>
      </c>
      <c r="H535" s="10">
        <f t="shared" si="17"/>
        <v>1495.53</v>
      </c>
      <c r="I535" s="15">
        <v>441</v>
      </c>
      <c r="J535" s="10">
        <v>532</v>
      </c>
    </row>
    <row r="536" spans="1:10" ht="15.75" customHeight="1" x14ac:dyDescent="0.25">
      <c r="A536" s="15">
        <v>441</v>
      </c>
      <c r="B536" s="6" t="s">
        <v>165</v>
      </c>
      <c r="C536" s="13">
        <v>8.02</v>
      </c>
      <c r="D536" s="13">
        <v>3.92</v>
      </c>
      <c r="E536" s="13">
        <v>6.83</v>
      </c>
      <c r="F536" s="17">
        <v>27</v>
      </c>
      <c r="G536" s="10">
        <f t="shared" si="16"/>
        <v>31.438399999999998</v>
      </c>
      <c r="H536" s="10">
        <f t="shared" si="17"/>
        <v>184.41</v>
      </c>
      <c r="I536" s="15">
        <v>441</v>
      </c>
      <c r="J536" s="10">
        <v>533</v>
      </c>
    </row>
    <row r="537" spans="1:10" ht="15.75" customHeight="1" x14ac:dyDescent="0.25">
      <c r="A537" s="15">
        <v>442</v>
      </c>
      <c r="B537" s="6" t="s">
        <v>163</v>
      </c>
      <c r="C537" s="13">
        <v>8.0399999999999991</v>
      </c>
      <c r="D537" s="13">
        <v>3.99</v>
      </c>
      <c r="E537" s="13">
        <v>7.83</v>
      </c>
      <c r="F537" s="17">
        <v>31</v>
      </c>
      <c r="G537" s="10">
        <f t="shared" si="16"/>
        <v>32.079599999999999</v>
      </c>
      <c r="H537" s="10">
        <f t="shared" si="17"/>
        <v>242.73</v>
      </c>
      <c r="I537" s="15">
        <v>442</v>
      </c>
      <c r="J537" s="10">
        <v>534</v>
      </c>
    </row>
    <row r="538" spans="1:10" ht="15.75" customHeight="1" x14ac:dyDescent="0.25">
      <c r="A538" s="15">
        <v>442</v>
      </c>
      <c r="B538" s="6" t="s">
        <v>164</v>
      </c>
      <c r="C538" s="13">
        <v>21.27</v>
      </c>
      <c r="D538" s="13">
        <v>11.94</v>
      </c>
      <c r="E538" s="13">
        <v>7.83</v>
      </c>
      <c r="F538" s="17">
        <v>191</v>
      </c>
      <c r="G538" s="10">
        <f t="shared" si="16"/>
        <v>253.96379999999999</v>
      </c>
      <c r="H538" s="10">
        <f t="shared" si="17"/>
        <v>1495.53</v>
      </c>
      <c r="I538" s="15">
        <v>442</v>
      </c>
      <c r="J538" s="10">
        <v>535</v>
      </c>
    </row>
    <row r="539" spans="1:10" ht="15.75" customHeight="1" x14ac:dyDescent="0.25">
      <c r="A539" s="15">
        <v>442</v>
      </c>
      <c r="B539" s="6" t="s">
        <v>165</v>
      </c>
      <c r="C539" s="13">
        <v>8.02</v>
      </c>
      <c r="D539" s="13">
        <v>3.92</v>
      </c>
      <c r="E539" s="13">
        <v>6.83</v>
      </c>
      <c r="F539" s="17">
        <v>27</v>
      </c>
      <c r="G539" s="10">
        <f t="shared" si="16"/>
        <v>31.438399999999998</v>
      </c>
      <c r="H539" s="10">
        <f t="shared" si="17"/>
        <v>184.41</v>
      </c>
      <c r="I539" s="15">
        <v>442</v>
      </c>
      <c r="J539" s="10">
        <v>536</v>
      </c>
    </row>
    <row r="540" spans="1:10" ht="15.75" customHeight="1" x14ac:dyDescent="0.25">
      <c r="A540" s="19">
        <v>443</v>
      </c>
      <c r="B540" s="6" t="s">
        <v>163</v>
      </c>
      <c r="C540" s="13">
        <v>8.0399999999999991</v>
      </c>
      <c r="D540" s="14">
        <v>2.2000000000000002</v>
      </c>
      <c r="E540" s="13">
        <v>7.83</v>
      </c>
      <c r="F540" s="15">
        <v>18</v>
      </c>
      <c r="G540" s="10">
        <f t="shared" si="16"/>
        <v>17.687999999999999</v>
      </c>
      <c r="H540" s="10">
        <f t="shared" si="17"/>
        <v>140.94</v>
      </c>
      <c r="I540" s="19">
        <v>443</v>
      </c>
      <c r="J540" s="10">
        <v>537</v>
      </c>
    </row>
    <row r="541" spans="1:10" ht="12.95" customHeight="1" x14ac:dyDescent="0.25">
      <c r="A541" s="19">
        <v>443</v>
      </c>
      <c r="B541" s="6" t="s">
        <v>164</v>
      </c>
      <c r="C541" s="13">
        <v>17.27</v>
      </c>
      <c r="D541" s="14">
        <v>10.14</v>
      </c>
      <c r="E541" s="13">
        <v>7.83</v>
      </c>
      <c r="F541" s="15">
        <v>126</v>
      </c>
      <c r="G541" s="10">
        <f t="shared" si="16"/>
        <v>175.11780000000002</v>
      </c>
      <c r="H541" s="10">
        <f t="shared" si="17"/>
        <v>986.58</v>
      </c>
      <c r="I541" s="19">
        <v>443</v>
      </c>
      <c r="J541" s="10">
        <v>538</v>
      </c>
    </row>
    <row r="542" spans="1:10" ht="15.75" customHeight="1" x14ac:dyDescent="0.25">
      <c r="A542" s="19">
        <v>443</v>
      </c>
      <c r="B542" s="6" t="s">
        <v>165</v>
      </c>
      <c r="C542" s="13">
        <v>8.02</v>
      </c>
      <c r="D542" s="14">
        <v>3.92</v>
      </c>
      <c r="E542" s="13">
        <v>6.83</v>
      </c>
      <c r="F542" s="15">
        <v>27</v>
      </c>
      <c r="G542" s="10">
        <f t="shared" si="16"/>
        <v>31.438399999999998</v>
      </c>
      <c r="H542" s="10">
        <f t="shared" si="17"/>
        <v>184.41</v>
      </c>
      <c r="I542" s="19">
        <v>443</v>
      </c>
      <c r="J542" s="10">
        <v>539</v>
      </c>
    </row>
    <row r="543" spans="1:10" ht="15.75" customHeight="1" x14ac:dyDescent="0.25">
      <c r="A543" s="19">
        <v>444</v>
      </c>
      <c r="B543" s="6" t="s">
        <v>163</v>
      </c>
      <c r="C543" s="13">
        <v>8.0399999999999991</v>
      </c>
      <c r="D543" s="14">
        <v>3.99</v>
      </c>
      <c r="E543" s="13">
        <v>7.83</v>
      </c>
      <c r="F543" s="15">
        <v>31</v>
      </c>
      <c r="G543" s="10">
        <f t="shared" si="16"/>
        <v>32.079599999999999</v>
      </c>
      <c r="H543" s="10">
        <f t="shared" si="17"/>
        <v>242.73</v>
      </c>
      <c r="I543" s="19">
        <v>444</v>
      </c>
      <c r="J543" s="10">
        <v>540</v>
      </c>
    </row>
    <row r="544" spans="1:10" ht="15.75" customHeight="1" x14ac:dyDescent="0.25">
      <c r="A544" s="19">
        <v>444</v>
      </c>
      <c r="B544" s="6" t="s">
        <v>164</v>
      </c>
      <c r="C544" s="13">
        <v>26.27</v>
      </c>
      <c r="D544" s="14">
        <v>11.94</v>
      </c>
      <c r="E544" s="13">
        <v>7.83</v>
      </c>
      <c r="F544" s="15">
        <v>249</v>
      </c>
      <c r="G544" s="10">
        <f t="shared" si="16"/>
        <v>313.66379999999998</v>
      </c>
      <c r="H544" s="10">
        <f t="shared" si="17"/>
        <v>1949.67</v>
      </c>
      <c r="I544" s="19">
        <v>444</v>
      </c>
      <c r="J544" s="10">
        <v>541</v>
      </c>
    </row>
    <row r="545" spans="1:10" ht="15.75" customHeight="1" x14ac:dyDescent="0.25">
      <c r="A545" s="19">
        <v>444</v>
      </c>
      <c r="B545" s="6" t="s">
        <v>165</v>
      </c>
      <c r="C545" s="13">
        <v>8.02</v>
      </c>
      <c r="D545" s="14">
        <v>3.92</v>
      </c>
      <c r="E545" s="13">
        <v>6.83</v>
      </c>
      <c r="F545" s="15">
        <v>27</v>
      </c>
      <c r="G545" s="10">
        <f t="shared" si="16"/>
        <v>31.438399999999998</v>
      </c>
      <c r="H545" s="10">
        <f t="shared" si="17"/>
        <v>184.41</v>
      </c>
      <c r="I545" s="19">
        <v>444</v>
      </c>
      <c r="J545" s="10">
        <v>542</v>
      </c>
    </row>
    <row r="546" spans="1:10" ht="12.95" customHeight="1" x14ac:dyDescent="0.25">
      <c r="A546" s="19">
        <v>445</v>
      </c>
      <c r="B546" s="6" t="s">
        <v>163</v>
      </c>
      <c r="C546" s="13">
        <v>8.0399999999999991</v>
      </c>
      <c r="D546" s="14">
        <v>2.2000000000000002</v>
      </c>
      <c r="E546" s="13">
        <v>7.83</v>
      </c>
      <c r="F546" s="15">
        <v>17</v>
      </c>
      <c r="G546" s="10">
        <f t="shared" si="16"/>
        <v>17.687999999999999</v>
      </c>
      <c r="H546" s="10">
        <f t="shared" si="17"/>
        <v>133.11000000000001</v>
      </c>
      <c r="I546" s="19">
        <v>445</v>
      </c>
      <c r="J546" s="10">
        <v>543</v>
      </c>
    </row>
    <row r="547" spans="1:10" ht="15.75" customHeight="1" x14ac:dyDescent="0.25">
      <c r="A547" s="19">
        <v>445</v>
      </c>
      <c r="B547" s="6" t="s">
        <v>164</v>
      </c>
      <c r="C547" s="13">
        <v>17.27</v>
      </c>
      <c r="D547" s="14">
        <v>10.14</v>
      </c>
      <c r="E547" s="13">
        <v>7.83</v>
      </c>
      <c r="F547" s="15">
        <v>126</v>
      </c>
      <c r="G547" s="10">
        <f t="shared" si="16"/>
        <v>175.11780000000002</v>
      </c>
      <c r="H547" s="10">
        <f t="shared" si="17"/>
        <v>986.58</v>
      </c>
      <c r="I547" s="19">
        <v>445</v>
      </c>
      <c r="J547" s="10">
        <v>544</v>
      </c>
    </row>
    <row r="548" spans="1:10" ht="15.75" customHeight="1" x14ac:dyDescent="0.25">
      <c r="A548" s="19">
        <v>445</v>
      </c>
      <c r="B548" s="6" t="s">
        <v>165</v>
      </c>
      <c r="C548" s="13">
        <v>8.02</v>
      </c>
      <c r="D548" s="14">
        <v>3.92</v>
      </c>
      <c r="E548" s="13">
        <v>6.83</v>
      </c>
      <c r="F548" s="15">
        <v>27</v>
      </c>
      <c r="G548" s="10">
        <f t="shared" si="16"/>
        <v>31.438399999999998</v>
      </c>
      <c r="H548" s="10">
        <f t="shared" si="17"/>
        <v>184.41</v>
      </c>
      <c r="I548" s="19">
        <v>445</v>
      </c>
      <c r="J548" s="10">
        <v>545</v>
      </c>
    </row>
    <row r="549" spans="1:10" ht="15.75" customHeight="1" x14ac:dyDescent="0.25">
      <c r="A549" s="19">
        <v>446</v>
      </c>
      <c r="B549" s="6" t="s">
        <v>163</v>
      </c>
      <c r="C549" s="13">
        <v>8.34</v>
      </c>
      <c r="D549" s="14">
        <v>7.54</v>
      </c>
      <c r="E549" s="13">
        <v>7.83</v>
      </c>
      <c r="F549" s="15">
        <v>61</v>
      </c>
      <c r="G549" s="10">
        <f t="shared" si="16"/>
        <v>62.883600000000001</v>
      </c>
      <c r="H549" s="10">
        <f t="shared" si="17"/>
        <v>477.63</v>
      </c>
      <c r="I549" s="19">
        <v>446</v>
      </c>
      <c r="J549" s="10">
        <v>546</v>
      </c>
    </row>
    <row r="550" spans="1:10" ht="15.75" customHeight="1" x14ac:dyDescent="0.25">
      <c r="A550" s="19">
        <v>446</v>
      </c>
      <c r="B550" s="6" t="s">
        <v>138</v>
      </c>
      <c r="C550" s="13">
        <v>91.29</v>
      </c>
      <c r="D550" s="14">
        <v>27.95</v>
      </c>
      <c r="E550" s="13">
        <v>7.83</v>
      </c>
      <c r="F550" s="15">
        <v>692</v>
      </c>
      <c r="G550" s="10">
        <f t="shared" si="16"/>
        <v>2551.5554999999999</v>
      </c>
      <c r="H550" s="10">
        <f t="shared" si="17"/>
        <v>5418.36</v>
      </c>
      <c r="I550" s="12" t="s">
        <v>109</v>
      </c>
      <c r="J550" s="10">
        <v>547</v>
      </c>
    </row>
    <row r="551" spans="1:10" ht="15.75" customHeight="1" x14ac:dyDescent="0.25">
      <c r="A551" s="19">
        <v>446</v>
      </c>
      <c r="B551" s="6" t="s">
        <v>180</v>
      </c>
      <c r="C551" s="13">
        <v>6.99</v>
      </c>
      <c r="D551" s="14">
        <v>4.83</v>
      </c>
      <c r="E551" s="13">
        <v>6.83</v>
      </c>
      <c r="F551" s="15">
        <v>27</v>
      </c>
      <c r="G551" s="10">
        <f t="shared" si="16"/>
        <v>33.761700000000005</v>
      </c>
      <c r="H551" s="10">
        <f t="shared" si="17"/>
        <v>184.41</v>
      </c>
      <c r="I551" s="19">
        <v>446</v>
      </c>
      <c r="J551" s="10">
        <v>548</v>
      </c>
    </row>
    <row r="552" spans="1:10" ht="15.75" customHeight="1" x14ac:dyDescent="0.25">
      <c r="A552" s="19">
        <v>446</v>
      </c>
      <c r="B552" s="6" t="s">
        <v>164</v>
      </c>
      <c r="C552" s="13">
        <v>17.64</v>
      </c>
      <c r="D552" s="14">
        <v>16.12</v>
      </c>
      <c r="E552" s="13">
        <v>7.83</v>
      </c>
      <c r="F552" s="15">
        <v>222</v>
      </c>
      <c r="G552" s="10">
        <f t="shared" si="16"/>
        <v>284.35680000000002</v>
      </c>
      <c r="H552" s="10">
        <f t="shared" si="17"/>
        <v>1738.26</v>
      </c>
      <c r="I552" s="19">
        <v>446</v>
      </c>
      <c r="J552" s="10">
        <v>549</v>
      </c>
    </row>
    <row r="553" spans="1:10" ht="15.75" customHeight="1" x14ac:dyDescent="0.25">
      <c r="A553" s="19">
        <v>446</v>
      </c>
      <c r="B553" s="6" t="s">
        <v>165</v>
      </c>
      <c r="C553" s="13">
        <v>7.33</v>
      </c>
      <c r="D553" s="14">
        <v>2.5</v>
      </c>
      <c r="E553" s="13">
        <v>6.83</v>
      </c>
      <c r="F553" s="15">
        <v>18</v>
      </c>
      <c r="G553" s="10">
        <f t="shared" si="16"/>
        <v>18.324999999999999</v>
      </c>
      <c r="H553" s="10">
        <f t="shared" si="17"/>
        <v>122.94</v>
      </c>
      <c r="I553" s="19">
        <v>446</v>
      </c>
      <c r="J553" s="10">
        <v>550</v>
      </c>
    </row>
    <row r="554" spans="1:10" ht="15.75" customHeight="1" x14ac:dyDescent="0.25">
      <c r="A554" s="19">
        <v>447</v>
      </c>
      <c r="B554" s="6" t="s">
        <v>163</v>
      </c>
      <c r="C554" s="13">
        <v>8.0399999999999991</v>
      </c>
      <c r="D554" s="14">
        <v>2.2000000000000002</v>
      </c>
      <c r="E554" s="13">
        <v>7.83</v>
      </c>
      <c r="F554" s="15">
        <v>17</v>
      </c>
      <c r="G554" s="10">
        <f t="shared" si="16"/>
        <v>17.687999999999999</v>
      </c>
      <c r="H554" s="10">
        <f t="shared" si="17"/>
        <v>133.11000000000001</v>
      </c>
      <c r="I554" s="19">
        <v>447</v>
      </c>
      <c r="J554" s="10">
        <v>551</v>
      </c>
    </row>
    <row r="555" spans="1:10" ht="12.95" customHeight="1" x14ac:dyDescent="0.25">
      <c r="A555" s="19">
        <v>447</v>
      </c>
      <c r="B555" s="6" t="s">
        <v>164</v>
      </c>
      <c r="C555" s="13">
        <v>17.27</v>
      </c>
      <c r="D555" s="14">
        <v>10.14</v>
      </c>
      <c r="E555" s="13">
        <v>7.83</v>
      </c>
      <c r="F555" s="15">
        <v>126</v>
      </c>
      <c r="G555" s="10">
        <f t="shared" si="16"/>
        <v>175.11780000000002</v>
      </c>
      <c r="H555" s="10">
        <f t="shared" si="17"/>
        <v>986.58</v>
      </c>
      <c r="I555" s="19">
        <v>447</v>
      </c>
      <c r="J555" s="10">
        <v>552</v>
      </c>
    </row>
    <row r="556" spans="1:10" ht="15.75" customHeight="1" x14ac:dyDescent="0.25">
      <c r="A556" s="19">
        <v>447</v>
      </c>
      <c r="B556" s="6" t="s">
        <v>165</v>
      </c>
      <c r="C556" s="13">
        <v>8.02</v>
      </c>
      <c r="D556" s="14">
        <v>3.92</v>
      </c>
      <c r="E556" s="13">
        <v>6.83</v>
      </c>
      <c r="F556" s="15">
        <v>27</v>
      </c>
      <c r="G556" s="10">
        <f t="shared" si="16"/>
        <v>31.438399999999998</v>
      </c>
      <c r="H556" s="10">
        <f t="shared" si="17"/>
        <v>184.41</v>
      </c>
      <c r="I556" s="19">
        <v>447</v>
      </c>
      <c r="J556" s="10">
        <v>553</v>
      </c>
    </row>
    <row r="557" spans="1:10" ht="13.7" customHeight="1" x14ac:dyDescent="0.25">
      <c r="A557" s="19">
        <v>448</v>
      </c>
      <c r="B557" s="6" t="s">
        <v>177</v>
      </c>
      <c r="C557" s="13">
        <v>6.75</v>
      </c>
      <c r="D557" s="14">
        <v>5.2</v>
      </c>
      <c r="E557" s="13">
        <v>7.83</v>
      </c>
      <c r="F557" s="15">
        <v>35</v>
      </c>
      <c r="G557" s="10">
        <f t="shared" si="16"/>
        <v>35.1</v>
      </c>
      <c r="H557" s="10">
        <f t="shared" si="17"/>
        <v>274.05</v>
      </c>
      <c r="I557" s="19">
        <v>448</v>
      </c>
      <c r="J557" s="10">
        <v>554</v>
      </c>
    </row>
    <row r="558" spans="1:10" ht="13.35" customHeight="1" x14ac:dyDescent="0.25">
      <c r="A558" s="19">
        <v>449</v>
      </c>
      <c r="B558" s="6" t="s">
        <v>177</v>
      </c>
      <c r="C558" s="13">
        <v>7</v>
      </c>
      <c r="D558" s="14">
        <v>5.94</v>
      </c>
      <c r="E558" s="13">
        <v>7.83</v>
      </c>
      <c r="F558" s="15">
        <v>42</v>
      </c>
      <c r="G558" s="10">
        <f t="shared" si="16"/>
        <v>41.580000000000005</v>
      </c>
      <c r="H558" s="10">
        <f t="shared" si="17"/>
        <v>328.86</v>
      </c>
      <c r="I558" s="19">
        <v>449</v>
      </c>
      <c r="J558" s="10">
        <v>555</v>
      </c>
    </row>
    <row r="559" spans="1:10" ht="15.75" customHeight="1" x14ac:dyDescent="0.25">
      <c r="A559" s="19">
        <v>451</v>
      </c>
      <c r="B559" s="6" t="s">
        <v>135</v>
      </c>
      <c r="C559" s="13">
        <v>16.329999999999998</v>
      </c>
      <c r="D559" s="14">
        <v>8</v>
      </c>
      <c r="E559" s="13">
        <v>8</v>
      </c>
      <c r="F559" s="15">
        <v>119</v>
      </c>
      <c r="G559" s="10">
        <f t="shared" si="16"/>
        <v>130.63999999999999</v>
      </c>
      <c r="H559" s="10">
        <f t="shared" si="17"/>
        <v>952</v>
      </c>
      <c r="I559" s="19">
        <v>451</v>
      </c>
      <c r="J559" s="10">
        <v>556</v>
      </c>
    </row>
    <row r="560" spans="1:10" ht="15.75" customHeight="1" x14ac:dyDescent="0.25">
      <c r="A560" s="19">
        <v>453</v>
      </c>
      <c r="B560" s="6" t="s">
        <v>134</v>
      </c>
      <c r="C560" s="13">
        <v>16.329999999999998</v>
      </c>
      <c r="D560" s="14">
        <v>11.17</v>
      </c>
      <c r="E560" s="13">
        <v>8</v>
      </c>
      <c r="F560" s="15">
        <v>143</v>
      </c>
      <c r="G560" s="10">
        <f t="shared" si="16"/>
        <v>182.40609999999998</v>
      </c>
      <c r="H560" s="10">
        <f t="shared" si="17"/>
        <v>1144</v>
      </c>
      <c r="I560" s="19">
        <v>453</v>
      </c>
      <c r="J560" s="10">
        <v>557</v>
      </c>
    </row>
    <row r="561" spans="1:10" ht="13.7" customHeight="1" x14ac:dyDescent="0.25">
      <c r="A561" s="19">
        <v>501</v>
      </c>
      <c r="B561" s="6" t="s">
        <v>134</v>
      </c>
      <c r="C561" s="13">
        <v>16.329999999999998</v>
      </c>
      <c r="D561" s="14">
        <v>7.92</v>
      </c>
      <c r="E561" s="13">
        <v>8</v>
      </c>
      <c r="F561" s="15">
        <v>129</v>
      </c>
      <c r="G561" s="10">
        <f t="shared" si="16"/>
        <v>129.33359999999999</v>
      </c>
      <c r="H561" s="10">
        <f t="shared" si="17"/>
        <v>1032</v>
      </c>
      <c r="I561" s="19">
        <v>501</v>
      </c>
      <c r="J561" s="10">
        <v>558</v>
      </c>
    </row>
    <row r="562" spans="1:10" ht="13.35" customHeight="1" x14ac:dyDescent="0.25">
      <c r="A562" s="19">
        <v>501</v>
      </c>
      <c r="B562" s="6" t="s">
        <v>147</v>
      </c>
      <c r="C562" s="13">
        <v>11.08</v>
      </c>
      <c r="D562" s="14">
        <v>3.48</v>
      </c>
      <c r="E562" s="13">
        <v>7.83</v>
      </c>
      <c r="F562" s="15">
        <v>39</v>
      </c>
      <c r="G562" s="10">
        <f t="shared" si="16"/>
        <v>38.558399999999999</v>
      </c>
      <c r="H562" s="10">
        <f t="shared" si="17"/>
        <v>305.37</v>
      </c>
      <c r="I562" s="19">
        <v>501</v>
      </c>
      <c r="J562" s="10">
        <v>559</v>
      </c>
    </row>
    <row r="563" spans="1:10" ht="15.75" customHeight="1" x14ac:dyDescent="0.25">
      <c r="A563" s="19">
        <v>502</v>
      </c>
      <c r="B563" s="6" t="s">
        <v>163</v>
      </c>
      <c r="C563" s="13">
        <v>3.94</v>
      </c>
      <c r="D563" s="14">
        <v>2</v>
      </c>
      <c r="E563" s="13">
        <v>7.83</v>
      </c>
      <c r="F563" s="15">
        <v>8</v>
      </c>
      <c r="G563" s="10">
        <f t="shared" si="16"/>
        <v>7.88</v>
      </c>
      <c r="H563" s="10">
        <f t="shared" si="17"/>
        <v>62.64</v>
      </c>
      <c r="I563" s="19">
        <v>502</v>
      </c>
      <c r="J563" s="10">
        <v>560</v>
      </c>
    </row>
    <row r="564" spans="1:10" ht="15.75" customHeight="1" x14ac:dyDescent="0.25">
      <c r="A564" s="19">
        <v>502</v>
      </c>
      <c r="B564" s="6" t="s">
        <v>138</v>
      </c>
      <c r="C564" s="13">
        <v>120.35</v>
      </c>
      <c r="D564" s="14">
        <v>14.76</v>
      </c>
      <c r="E564" s="13">
        <v>7.83</v>
      </c>
      <c r="F564" s="15">
        <v>840</v>
      </c>
      <c r="G564" s="10">
        <f t="shared" si="16"/>
        <v>1776.366</v>
      </c>
      <c r="H564" s="10">
        <f t="shared" si="17"/>
        <v>6577.2</v>
      </c>
      <c r="I564" s="12" t="s">
        <v>111</v>
      </c>
      <c r="J564" s="10">
        <v>561</v>
      </c>
    </row>
    <row r="565" spans="1:10" ht="12.95" customHeight="1" x14ac:dyDescent="0.25">
      <c r="A565" s="19">
        <v>502</v>
      </c>
      <c r="B565" s="6" t="s">
        <v>164</v>
      </c>
      <c r="C565" s="13">
        <v>21.27</v>
      </c>
      <c r="D565" s="14">
        <v>8.6</v>
      </c>
      <c r="E565" s="13">
        <v>7.83</v>
      </c>
      <c r="F565" s="15">
        <v>141</v>
      </c>
      <c r="G565" s="10">
        <f t="shared" si="16"/>
        <v>182.922</v>
      </c>
      <c r="H565" s="10">
        <f t="shared" si="17"/>
        <v>1104.03</v>
      </c>
      <c r="I565" s="19">
        <v>502</v>
      </c>
      <c r="J565" s="10">
        <v>562</v>
      </c>
    </row>
    <row r="566" spans="1:10" ht="15.75" customHeight="1" x14ac:dyDescent="0.25">
      <c r="A566" s="19">
        <v>502</v>
      </c>
      <c r="B566" s="6" t="s">
        <v>165</v>
      </c>
      <c r="C566" s="13">
        <v>8.02</v>
      </c>
      <c r="D566" s="14">
        <v>3.92</v>
      </c>
      <c r="E566" s="13">
        <v>6.83</v>
      </c>
      <c r="F566" s="15">
        <v>27</v>
      </c>
      <c r="G566" s="10">
        <f t="shared" si="16"/>
        <v>31.438399999999998</v>
      </c>
      <c r="H566" s="10">
        <f t="shared" si="17"/>
        <v>184.41</v>
      </c>
      <c r="I566" s="19">
        <v>502</v>
      </c>
      <c r="J566" s="10">
        <v>563</v>
      </c>
    </row>
    <row r="567" spans="1:10" ht="13.7" customHeight="1" x14ac:dyDescent="0.25">
      <c r="A567" s="19">
        <v>503</v>
      </c>
      <c r="B567" s="6" t="s">
        <v>163</v>
      </c>
      <c r="C567" s="13">
        <v>6.58</v>
      </c>
      <c r="D567" s="14">
        <v>2.17</v>
      </c>
      <c r="E567" s="13">
        <v>7.83</v>
      </c>
      <c r="F567" s="15">
        <v>14</v>
      </c>
      <c r="G567" s="10">
        <f t="shared" si="16"/>
        <v>14.278599999999999</v>
      </c>
      <c r="H567" s="10">
        <f t="shared" si="17"/>
        <v>109.62</v>
      </c>
      <c r="I567" s="19">
        <v>503</v>
      </c>
      <c r="J567" s="10">
        <v>564</v>
      </c>
    </row>
    <row r="568" spans="1:10" ht="13.35" customHeight="1" x14ac:dyDescent="0.25">
      <c r="A568" s="19">
        <v>503</v>
      </c>
      <c r="B568" s="6" t="s">
        <v>163</v>
      </c>
      <c r="C568" s="13">
        <v>6.58</v>
      </c>
      <c r="D568" s="14">
        <v>2.17</v>
      </c>
      <c r="E568" s="13">
        <v>7.83</v>
      </c>
      <c r="F568" s="15">
        <v>14</v>
      </c>
      <c r="G568" s="10">
        <f t="shared" si="16"/>
        <v>14.278599999999999</v>
      </c>
      <c r="H568" s="10">
        <f t="shared" si="17"/>
        <v>109.62</v>
      </c>
      <c r="I568" s="19">
        <v>503</v>
      </c>
      <c r="J568" s="10">
        <v>565</v>
      </c>
    </row>
    <row r="569" spans="1:10" ht="15.75" customHeight="1" x14ac:dyDescent="0.25">
      <c r="A569" s="19">
        <v>503</v>
      </c>
      <c r="B569" s="6" t="s">
        <v>164</v>
      </c>
      <c r="C569" s="13">
        <v>14.87</v>
      </c>
      <c r="D569" s="14">
        <v>13.69</v>
      </c>
      <c r="E569" s="13">
        <v>7.83</v>
      </c>
      <c r="F569" s="15">
        <v>183</v>
      </c>
      <c r="G569" s="10">
        <f t="shared" si="16"/>
        <v>203.57029999999997</v>
      </c>
      <c r="H569" s="10">
        <f t="shared" si="17"/>
        <v>1432.89</v>
      </c>
      <c r="I569" s="19">
        <v>503</v>
      </c>
      <c r="J569" s="10">
        <v>566</v>
      </c>
    </row>
    <row r="570" spans="1:10" ht="15.75" customHeight="1" x14ac:dyDescent="0.25">
      <c r="A570" s="19">
        <v>503</v>
      </c>
      <c r="B570" s="6" t="s">
        <v>165</v>
      </c>
      <c r="C570" s="13">
        <v>7.94</v>
      </c>
      <c r="D570" s="14">
        <v>3.92</v>
      </c>
      <c r="E570" s="13">
        <v>7.83</v>
      </c>
      <c r="F570" s="15">
        <v>27</v>
      </c>
      <c r="G570" s="10">
        <f t="shared" si="16"/>
        <v>31.1248</v>
      </c>
      <c r="H570" s="10">
        <f t="shared" si="17"/>
        <v>211.41</v>
      </c>
      <c r="I570" s="19">
        <v>503</v>
      </c>
      <c r="J570" s="10">
        <v>567</v>
      </c>
    </row>
    <row r="571" spans="1:10" ht="12.95" customHeight="1" x14ac:dyDescent="0.25">
      <c r="A571" s="19">
        <v>504</v>
      </c>
      <c r="B571" s="6" t="s">
        <v>163</v>
      </c>
      <c r="C571" s="13">
        <v>3.94</v>
      </c>
      <c r="D571" s="14">
        <v>2</v>
      </c>
      <c r="E571" s="13">
        <v>7.83</v>
      </c>
      <c r="F571" s="15">
        <v>8</v>
      </c>
      <c r="G571" s="10">
        <f t="shared" si="16"/>
        <v>7.88</v>
      </c>
      <c r="H571" s="10">
        <f t="shared" si="17"/>
        <v>62.64</v>
      </c>
      <c r="I571" s="19">
        <v>504</v>
      </c>
      <c r="J571" s="10">
        <v>568</v>
      </c>
    </row>
    <row r="572" spans="1:10" ht="15.75" customHeight="1" x14ac:dyDescent="0.25">
      <c r="A572" s="19">
        <v>504</v>
      </c>
      <c r="B572" s="6" t="s">
        <v>164</v>
      </c>
      <c r="C572" s="13">
        <v>21.27</v>
      </c>
      <c r="D572" s="14">
        <v>8.6</v>
      </c>
      <c r="E572" s="13">
        <v>7.83</v>
      </c>
      <c r="F572" s="15">
        <v>140</v>
      </c>
      <c r="G572" s="10">
        <f t="shared" si="16"/>
        <v>182.922</v>
      </c>
      <c r="H572" s="10">
        <f t="shared" si="17"/>
        <v>1096.2</v>
      </c>
      <c r="I572" s="19">
        <v>504</v>
      </c>
      <c r="J572" s="10">
        <v>569</v>
      </c>
    </row>
    <row r="573" spans="1:10" ht="15.75" customHeight="1" x14ac:dyDescent="0.25">
      <c r="A573" s="19">
        <v>504</v>
      </c>
      <c r="B573" s="6" t="s">
        <v>165</v>
      </c>
      <c r="C573" s="13">
        <v>8.02</v>
      </c>
      <c r="D573" s="14">
        <v>3.92</v>
      </c>
      <c r="E573" s="13">
        <v>6.83</v>
      </c>
      <c r="F573" s="15">
        <v>27</v>
      </c>
      <c r="G573" s="10">
        <f t="shared" si="16"/>
        <v>31.438399999999998</v>
      </c>
      <c r="H573" s="10">
        <f t="shared" si="17"/>
        <v>184.41</v>
      </c>
      <c r="I573" s="19">
        <v>504</v>
      </c>
      <c r="J573" s="10">
        <v>570</v>
      </c>
    </row>
    <row r="574" spans="1:10" ht="15.75" customHeight="1" x14ac:dyDescent="0.25">
      <c r="A574" s="19">
        <v>505</v>
      </c>
      <c r="B574" s="6" t="s">
        <v>163</v>
      </c>
      <c r="C574" s="13">
        <v>8.0399999999999991</v>
      </c>
      <c r="D574" s="14">
        <v>3.99</v>
      </c>
      <c r="E574" s="13">
        <v>7.83</v>
      </c>
      <c r="F574" s="15">
        <v>31</v>
      </c>
      <c r="G574" s="10">
        <f t="shared" si="16"/>
        <v>32.079599999999999</v>
      </c>
      <c r="H574" s="10">
        <f t="shared" si="17"/>
        <v>242.73</v>
      </c>
      <c r="I574" s="19">
        <v>505</v>
      </c>
      <c r="J574" s="10">
        <v>571</v>
      </c>
    </row>
    <row r="575" spans="1:10" ht="15.75" customHeight="1" x14ac:dyDescent="0.25">
      <c r="A575" s="19">
        <v>505</v>
      </c>
      <c r="B575" s="6" t="s">
        <v>164</v>
      </c>
      <c r="C575" s="13">
        <v>21.27</v>
      </c>
      <c r="D575" s="14">
        <v>11.94</v>
      </c>
      <c r="E575" s="13">
        <v>7.83</v>
      </c>
      <c r="F575" s="15">
        <v>191</v>
      </c>
      <c r="G575" s="10">
        <f t="shared" si="16"/>
        <v>253.96379999999999</v>
      </c>
      <c r="H575" s="10">
        <f t="shared" si="17"/>
        <v>1495.53</v>
      </c>
      <c r="I575" s="19">
        <v>505</v>
      </c>
      <c r="J575" s="10">
        <v>572</v>
      </c>
    </row>
    <row r="576" spans="1:10" ht="15.75" customHeight="1" x14ac:dyDescent="0.25">
      <c r="A576" s="19">
        <v>505</v>
      </c>
      <c r="B576" s="6" t="s">
        <v>165</v>
      </c>
      <c r="C576" s="13">
        <v>8.02</v>
      </c>
      <c r="D576" s="14">
        <v>3.92</v>
      </c>
      <c r="E576" s="13">
        <v>6.83</v>
      </c>
      <c r="F576" s="15">
        <v>27</v>
      </c>
      <c r="G576" s="10">
        <f t="shared" si="16"/>
        <v>31.438399999999998</v>
      </c>
      <c r="H576" s="10">
        <f t="shared" si="17"/>
        <v>184.41</v>
      </c>
      <c r="I576" s="19">
        <v>505</v>
      </c>
      <c r="J576" s="10">
        <v>573</v>
      </c>
    </row>
    <row r="577" spans="1:10" ht="15.75" customHeight="1" x14ac:dyDescent="0.25">
      <c r="A577" s="19">
        <v>506</v>
      </c>
      <c r="B577" s="6" t="s">
        <v>163</v>
      </c>
      <c r="C577" s="13">
        <v>8.0399999999999991</v>
      </c>
      <c r="D577" s="14">
        <v>3.99</v>
      </c>
      <c r="E577" s="13">
        <v>7.83</v>
      </c>
      <c r="F577" s="15">
        <v>31</v>
      </c>
      <c r="G577" s="10">
        <f t="shared" si="16"/>
        <v>32.079599999999999</v>
      </c>
      <c r="H577" s="10">
        <f t="shared" si="17"/>
        <v>242.73</v>
      </c>
      <c r="I577" s="19">
        <v>506</v>
      </c>
      <c r="J577" s="10">
        <v>574</v>
      </c>
    </row>
    <row r="578" spans="1:10" ht="15.75" customHeight="1" x14ac:dyDescent="0.25">
      <c r="A578" s="19">
        <v>506</v>
      </c>
      <c r="B578" s="6" t="s">
        <v>164</v>
      </c>
      <c r="C578" s="13">
        <v>21.27</v>
      </c>
      <c r="D578" s="14">
        <v>11.94</v>
      </c>
      <c r="E578" s="13">
        <v>7.83</v>
      </c>
      <c r="F578" s="15">
        <v>191</v>
      </c>
      <c r="G578" s="10">
        <f t="shared" si="16"/>
        <v>253.96379999999999</v>
      </c>
      <c r="H578" s="10">
        <f t="shared" si="17"/>
        <v>1495.53</v>
      </c>
      <c r="I578" s="19">
        <v>506</v>
      </c>
      <c r="J578" s="10">
        <v>575</v>
      </c>
    </row>
    <row r="579" spans="1:10" ht="15.75" customHeight="1" x14ac:dyDescent="0.25">
      <c r="A579" s="19">
        <v>506</v>
      </c>
      <c r="B579" s="6" t="s">
        <v>165</v>
      </c>
      <c r="C579" s="13">
        <v>8.02</v>
      </c>
      <c r="D579" s="14">
        <v>3.92</v>
      </c>
      <c r="E579" s="13">
        <v>6.83</v>
      </c>
      <c r="F579" s="15">
        <v>27</v>
      </c>
      <c r="G579" s="10">
        <f t="shared" si="16"/>
        <v>31.438399999999998</v>
      </c>
      <c r="H579" s="10">
        <f t="shared" si="17"/>
        <v>184.41</v>
      </c>
      <c r="I579" s="19">
        <v>506</v>
      </c>
      <c r="J579" s="10">
        <v>576</v>
      </c>
    </row>
    <row r="580" spans="1:10" ht="15.75" customHeight="1" x14ac:dyDescent="0.25">
      <c r="A580" s="19">
        <v>507</v>
      </c>
      <c r="B580" s="6" t="s">
        <v>163</v>
      </c>
      <c r="C580" s="13">
        <v>8.0399999999999991</v>
      </c>
      <c r="D580" s="14">
        <v>3.99</v>
      </c>
      <c r="E580" s="13">
        <v>7.83</v>
      </c>
      <c r="F580" s="15">
        <v>31</v>
      </c>
      <c r="G580" s="10">
        <f t="shared" ref="G580:G643" si="18">C580*D580</f>
        <v>32.079599999999999</v>
      </c>
      <c r="H580" s="10">
        <f t="shared" ref="H580:H643" si="19">F580*E580</f>
        <v>242.73</v>
      </c>
      <c r="I580" s="19">
        <v>507</v>
      </c>
      <c r="J580" s="10">
        <v>577</v>
      </c>
    </row>
    <row r="581" spans="1:10" ht="15.75" customHeight="1" x14ac:dyDescent="0.25">
      <c r="A581" s="19">
        <v>507</v>
      </c>
      <c r="B581" s="6" t="s">
        <v>164</v>
      </c>
      <c r="C581" s="13">
        <v>21.27</v>
      </c>
      <c r="D581" s="14">
        <v>11.94</v>
      </c>
      <c r="E581" s="13">
        <v>7.83</v>
      </c>
      <c r="F581" s="15">
        <v>191</v>
      </c>
      <c r="G581" s="10">
        <f t="shared" si="18"/>
        <v>253.96379999999999</v>
      </c>
      <c r="H581" s="10">
        <f t="shared" si="19"/>
        <v>1495.53</v>
      </c>
      <c r="I581" s="19">
        <v>507</v>
      </c>
      <c r="J581" s="10">
        <v>578</v>
      </c>
    </row>
    <row r="582" spans="1:10" ht="15.75" customHeight="1" x14ac:dyDescent="0.25">
      <c r="A582" s="19">
        <v>507</v>
      </c>
      <c r="B582" s="6" t="s">
        <v>165</v>
      </c>
      <c r="C582" s="13">
        <v>8.02</v>
      </c>
      <c r="D582" s="14">
        <v>3.92</v>
      </c>
      <c r="E582" s="13">
        <v>6.83</v>
      </c>
      <c r="F582" s="15">
        <v>27</v>
      </c>
      <c r="G582" s="10">
        <f t="shared" si="18"/>
        <v>31.438399999999998</v>
      </c>
      <c r="H582" s="10">
        <f t="shared" si="19"/>
        <v>184.41</v>
      </c>
      <c r="I582" s="19">
        <v>507</v>
      </c>
      <c r="J582" s="10">
        <v>579</v>
      </c>
    </row>
    <row r="583" spans="1:10" ht="15.75" customHeight="1" x14ac:dyDescent="0.25">
      <c r="A583" s="19">
        <v>508</v>
      </c>
      <c r="B583" s="6" t="s">
        <v>163</v>
      </c>
      <c r="C583" s="13">
        <v>8.0399999999999991</v>
      </c>
      <c r="D583" s="14">
        <v>3.99</v>
      </c>
      <c r="E583" s="13">
        <v>7.83</v>
      </c>
      <c r="F583" s="15">
        <v>31</v>
      </c>
      <c r="G583" s="10">
        <f t="shared" si="18"/>
        <v>32.079599999999999</v>
      </c>
      <c r="H583" s="10">
        <f t="shared" si="19"/>
        <v>242.73</v>
      </c>
      <c r="I583" s="19">
        <v>508</v>
      </c>
      <c r="J583" s="10">
        <v>580</v>
      </c>
    </row>
    <row r="584" spans="1:10" ht="15.75" customHeight="1" x14ac:dyDescent="0.25">
      <c r="A584" s="19">
        <v>508</v>
      </c>
      <c r="B584" s="6" t="s">
        <v>164</v>
      </c>
      <c r="C584" s="13">
        <v>21.27</v>
      </c>
      <c r="D584" s="14">
        <v>11.94</v>
      </c>
      <c r="E584" s="13">
        <v>7.83</v>
      </c>
      <c r="F584" s="15">
        <v>191</v>
      </c>
      <c r="G584" s="10">
        <f t="shared" si="18"/>
        <v>253.96379999999999</v>
      </c>
      <c r="H584" s="10">
        <f t="shared" si="19"/>
        <v>1495.53</v>
      </c>
      <c r="I584" s="19">
        <v>508</v>
      </c>
      <c r="J584" s="10">
        <v>581</v>
      </c>
    </row>
    <row r="585" spans="1:10" ht="15.75" customHeight="1" x14ac:dyDescent="0.25">
      <c r="A585" s="19">
        <v>508</v>
      </c>
      <c r="B585" s="6" t="s">
        <v>165</v>
      </c>
      <c r="C585" s="13">
        <v>8.02</v>
      </c>
      <c r="D585" s="14">
        <v>3.92</v>
      </c>
      <c r="E585" s="13">
        <v>6.83</v>
      </c>
      <c r="F585" s="15">
        <v>27</v>
      </c>
      <c r="G585" s="10">
        <f t="shared" si="18"/>
        <v>31.438399999999998</v>
      </c>
      <c r="H585" s="10">
        <f t="shared" si="19"/>
        <v>184.41</v>
      </c>
      <c r="I585" s="19">
        <v>508</v>
      </c>
      <c r="J585" s="10">
        <v>582</v>
      </c>
    </row>
    <row r="586" spans="1:10" ht="15.75" customHeight="1" x14ac:dyDescent="0.25">
      <c r="A586" s="19">
        <v>509</v>
      </c>
      <c r="B586" s="6" t="s">
        <v>163</v>
      </c>
      <c r="C586" s="13">
        <v>8.0399999999999991</v>
      </c>
      <c r="D586" s="14">
        <v>3.99</v>
      </c>
      <c r="E586" s="13">
        <v>7.83</v>
      </c>
      <c r="F586" s="15">
        <v>31</v>
      </c>
      <c r="G586" s="10">
        <f t="shared" si="18"/>
        <v>32.079599999999999</v>
      </c>
      <c r="H586" s="10">
        <f t="shared" si="19"/>
        <v>242.73</v>
      </c>
      <c r="I586" s="19">
        <v>509</v>
      </c>
      <c r="J586" s="10">
        <v>583</v>
      </c>
    </row>
    <row r="587" spans="1:10" ht="15.75" customHeight="1" x14ac:dyDescent="0.25">
      <c r="A587" s="19">
        <v>509</v>
      </c>
      <c r="B587" s="6" t="s">
        <v>164</v>
      </c>
      <c r="C587" s="13">
        <v>21.27</v>
      </c>
      <c r="D587" s="14">
        <v>11.94</v>
      </c>
      <c r="E587" s="13">
        <v>7.83</v>
      </c>
      <c r="F587" s="15">
        <v>191</v>
      </c>
      <c r="G587" s="10">
        <f t="shared" si="18"/>
        <v>253.96379999999999</v>
      </c>
      <c r="H587" s="10">
        <f t="shared" si="19"/>
        <v>1495.53</v>
      </c>
      <c r="I587" s="19">
        <v>509</v>
      </c>
      <c r="J587" s="10">
        <v>584</v>
      </c>
    </row>
    <row r="588" spans="1:10" ht="15.75" customHeight="1" x14ac:dyDescent="0.25">
      <c r="A588" s="19">
        <v>509</v>
      </c>
      <c r="B588" s="6" t="s">
        <v>165</v>
      </c>
      <c r="C588" s="13">
        <v>8.02</v>
      </c>
      <c r="D588" s="14">
        <v>3.92</v>
      </c>
      <c r="E588" s="13">
        <v>6.83</v>
      </c>
      <c r="F588" s="15">
        <v>27</v>
      </c>
      <c r="G588" s="10">
        <f t="shared" si="18"/>
        <v>31.438399999999998</v>
      </c>
      <c r="H588" s="10">
        <f t="shared" si="19"/>
        <v>184.41</v>
      </c>
      <c r="I588" s="19">
        <v>509</v>
      </c>
      <c r="J588" s="10">
        <v>585</v>
      </c>
    </row>
    <row r="589" spans="1:10" ht="15.75" customHeight="1" x14ac:dyDescent="0.25">
      <c r="A589" s="19">
        <v>510</v>
      </c>
      <c r="B589" s="6" t="s">
        <v>163</v>
      </c>
      <c r="C589" s="13">
        <v>8.0399999999999991</v>
      </c>
      <c r="D589" s="14">
        <v>3.99</v>
      </c>
      <c r="E589" s="13">
        <v>7.83</v>
      </c>
      <c r="F589" s="15">
        <v>31</v>
      </c>
      <c r="G589" s="10">
        <f t="shared" si="18"/>
        <v>32.079599999999999</v>
      </c>
      <c r="H589" s="10">
        <f t="shared" si="19"/>
        <v>242.73</v>
      </c>
      <c r="I589" s="19">
        <v>510</v>
      </c>
      <c r="J589" s="10">
        <v>586</v>
      </c>
    </row>
    <row r="590" spans="1:10" ht="15.75" customHeight="1" x14ac:dyDescent="0.25">
      <c r="A590" s="19">
        <v>510</v>
      </c>
      <c r="B590" s="6" t="s">
        <v>164</v>
      </c>
      <c r="C590" s="13">
        <v>21.27</v>
      </c>
      <c r="D590" s="14">
        <v>11.94</v>
      </c>
      <c r="E590" s="13">
        <v>7.83</v>
      </c>
      <c r="F590" s="15">
        <v>191</v>
      </c>
      <c r="G590" s="10">
        <f t="shared" si="18"/>
        <v>253.96379999999999</v>
      </c>
      <c r="H590" s="10">
        <f t="shared" si="19"/>
        <v>1495.53</v>
      </c>
      <c r="I590" s="19">
        <v>510</v>
      </c>
      <c r="J590" s="10">
        <v>587</v>
      </c>
    </row>
    <row r="591" spans="1:10" ht="15.75" customHeight="1" x14ac:dyDescent="0.25">
      <c r="A591" s="19">
        <v>510</v>
      </c>
      <c r="B591" s="6" t="s">
        <v>165</v>
      </c>
      <c r="C591" s="13">
        <v>8.02</v>
      </c>
      <c r="D591" s="14">
        <v>3.92</v>
      </c>
      <c r="E591" s="13">
        <v>6.83</v>
      </c>
      <c r="F591" s="15">
        <v>27</v>
      </c>
      <c r="G591" s="10">
        <f t="shared" si="18"/>
        <v>31.438399999999998</v>
      </c>
      <c r="H591" s="10">
        <f t="shared" si="19"/>
        <v>184.41</v>
      </c>
      <c r="I591" s="19">
        <v>510</v>
      </c>
      <c r="J591" s="10">
        <v>588</v>
      </c>
    </row>
    <row r="592" spans="1:10" ht="15.75" customHeight="1" x14ac:dyDescent="0.25">
      <c r="A592" s="19">
        <v>511</v>
      </c>
      <c r="B592" s="6" t="s">
        <v>163</v>
      </c>
      <c r="C592" s="13">
        <v>8.0399999999999991</v>
      </c>
      <c r="D592" s="14">
        <v>3.99</v>
      </c>
      <c r="E592" s="13">
        <v>7.83</v>
      </c>
      <c r="F592" s="15">
        <v>31</v>
      </c>
      <c r="G592" s="10">
        <f t="shared" si="18"/>
        <v>32.079599999999999</v>
      </c>
      <c r="H592" s="10">
        <f t="shared" si="19"/>
        <v>242.73</v>
      </c>
      <c r="I592" s="19">
        <v>511</v>
      </c>
      <c r="J592" s="10">
        <v>589</v>
      </c>
    </row>
    <row r="593" spans="1:10" ht="15.75" customHeight="1" x14ac:dyDescent="0.25">
      <c r="A593" s="19">
        <v>511</v>
      </c>
      <c r="B593" s="6" t="s">
        <v>164</v>
      </c>
      <c r="C593" s="13">
        <v>21.27</v>
      </c>
      <c r="D593" s="14">
        <v>11.94</v>
      </c>
      <c r="E593" s="13">
        <v>7.83</v>
      </c>
      <c r="F593" s="15">
        <v>191</v>
      </c>
      <c r="G593" s="10">
        <f t="shared" si="18"/>
        <v>253.96379999999999</v>
      </c>
      <c r="H593" s="10">
        <f t="shared" si="19"/>
        <v>1495.53</v>
      </c>
      <c r="I593" s="19">
        <v>511</v>
      </c>
      <c r="J593" s="10">
        <v>590</v>
      </c>
    </row>
    <row r="594" spans="1:10" ht="15.75" customHeight="1" x14ac:dyDescent="0.25">
      <c r="A594" s="19">
        <v>511</v>
      </c>
      <c r="B594" s="6" t="s">
        <v>165</v>
      </c>
      <c r="C594" s="13">
        <v>8.02</v>
      </c>
      <c r="D594" s="14">
        <v>3.92</v>
      </c>
      <c r="E594" s="13">
        <v>6.83</v>
      </c>
      <c r="F594" s="15">
        <v>27</v>
      </c>
      <c r="G594" s="10">
        <f t="shared" si="18"/>
        <v>31.438399999999998</v>
      </c>
      <c r="H594" s="10">
        <f t="shared" si="19"/>
        <v>184.41</v>
      </c>
      <c r="I594" s="19">
        <v>511</v>
      </c>
      <c r="J594" s="10">
        <v>591</v>
      </c>
    </row>
    <row r="595" spans="1:10" ht="15.75" customHeight="1" x14ac:dyDescent="0.25">
      <c r="A595" s="19">
        <v>512</v>
      </c>
      <c r="B595" s="6" t="s">
        <v>163</v>
      </c>
      <c r="C595" s="13">
        <v>8.0399999999999991</v>
      </c>
      <c r="D595" s="14">
        <v>3.99</v>
      </c>
      <c r="E595" s="13">
        <v>7.83</v>
      </c>
      <c r="F595" s="15">
        <v>31</v>
      </c>
      <c r="G595" s="10">
        <f t="shared" si="18"/>
        <v>32.079599999999999</v>
      </c>
      <c r="H595" s="10">
        <f t="shared" si="19"/>
        <v>242.73</v>
      </c>
      <c r="I595" s="19">
        <v>512</v>
      </c>
      <c r="J595" s="10">
        <v>592</v>
      </c>
    </row>
    <row r="596" spans="1:10" ht="15.75" customHeight="1" x14ac:dyDescent="0.25">
      <c r="A596" s="19">
        <v>512</v>
      </c>
      <c r="B596" s="6" t="s">
        <v>164</v>
      </c>
      <c r="C596" s="13">
        <v>21.27</v>
      </c>
      <c r="D596" s="14">
        <v>11.94</v>
      </c>
      <c r="E596" s="13">
        <v>7.83</v>
      </c>
      <c r="F596" s="15">
        <v>191</v>
      </c>
      <c r="G596" s="10">
        <f t="shared" si="18"/>
        <v>253.96379999999999</v>
      </c>
      <c r="H596" s="10">
        <f t="shared" si="19"/>
        <v>1495.53</v>
      </c>
      <c r="I596" s="19">
        <v>512</v>
      </c>
      <c r="J596" s="10">
        <v>593</v>
      </c>
    </row>
    <row r="597" spans="1:10" ht="15.75" customHeight="1" x14ac:dyDescent="0.25">
      <c r="A597" s="19">
        <v>512</v>
      </c>
      <c r="B597" s="6" t="s">
        <v>165</v>
      </c>
      <c r="C597" s="13">
        <v>8.02</v>
      </c>
      <c r="D597" s="14">
        <v>3.92</v>
      </c>
      <c r="E597" s="13">
        <v>6.83</v>
      </c>
      <c r="F597" s="15">
        <v>27</v>
      </c>
      <c r="G597" s="10">
        <f t="shared" si="18"/>
        <v>31.438399999999998</v>
      </c>
      <c r="H597" s="10">
        <f t="shared" si="19"/>
        <v>184.41</v>
      </c>
      <c r="I597" s="19">
        <v>512</v>
      </c>
      <c r="J597" s="10">
        <v>594</v>
      </c>
    </row>
    <row r="598" spans="1:10" ht="15.75" customHeight="1" x14ac:dyDescent="0.25">
      <c r="A598" s="19">
        <v>513</v>
      </c>
      <c r="B598" s="6" t="s">
        <v>163</v>
      </c>
      <c r="C598" s="13">
        <v>8.0399999999999991</v>
      </c>
      <c r="D598" s="14">
        <v>3.99</v>
      </c>
      <c r="E598" s="13">
        <v>7.83</v>
      </c>
      <c r="F598" s="15">
        <v>31</v>
      </c>
      <c r="G598" s="10">
        <f t="shared" si="18"/>
        <v>32.079599999999999</v>
      </c>
      <c r="H598" s="10">
        <f t="shared" si="19"/>
        <v>242.73</v>
      </c>
      <c r="I598" s="19">
        <v>513</v>
      </c>
      <c r="J598" s="10">
        <v>595</v>
      </c>
    </row>
    <row r="599" spans="1:10" ht="15.75" customHeight="1" x14ac:dyDescent="0.25">
      <c r="A599" s="19">
        <v>513</v>
      </c>
      <c r="B599" s="6" t="s">
        <v>164</v>
      </c>
      <c r="C599" s="13">
        <v>21.27</v>
      </c>
      <c r="D599" s="14">
        <v>11.94</v>
      </c>
      <c r="E599" s="13">
        <v>7.83</v>
      </c>
      <c r="F599" s="15">
        <v>191</v>
      </c>
      <c r="G599" s="10">
        <f t="shared" si="18"/>
        <v>253.96379999999999</v>
      </c>
      <c r="H599" s="10">
        <f t="shared" si="19"/>
        <v>1495.53</v>
      </c>
      <c r="I599" s="19">
        <v>513</v>
      </c>
      <c r="J599" s="10">
        <v>596</v>
      </c>
    </row>
    <row r="600" spans="1:10" ht="15.75" customHeight="1" x14ac:dyDescent="0.25">
      <c r="A600" s="19">
        <v>513</v>
      </c>
      <c r="B600" s="6" t="s">
        <v>165</v>
      </c>
      <c r="C600" s="13">
        <v>8.02</v>
      </c>
      <c r="D600" s="14">
        <v>3.92</v>
      </c>
      <c r="E600" s="13">
        <v>6.83</v>
      </c>
      <c r="F600" s="15">
        <v>27</v>
      </c>
      <c r="G600" s="10">
        <f t="shared" si="18"/>
        <v>31.438399999999998</v>
      </c>
      <c r="H600" s="10">
        <f t="shared" si="19"/>
        <v>184.41</v>
      </c>
      <c r="I600" s="19">
        <v>513</v>
      </c>
      <c r="J600" s="10">
        <v>597</v>
      </c>
    </row>
    <row r="601" spans="1:10" ht="15.75" customHeight="1" x14ac:dyDescent="0.25">
      <c r="A601" s="19">
        <v>514</v>
      </c>
      <c r="B601" s="6" t="s">
        <v>163</v>
      </c>
      <c r="C601" s="13">
        <v>8.0399999999999991</v>
      </c>
      <c r="D601" s="14">
        <v>3.99</v>
      </c>
      <c r="E601" s="13">
        <v>7.83</v>
      </c>
      <c r="F601" s="15">
        <v>31</v>
      </c>
      <c r="G601" s="10">
        <f t="shared" si="18"/>
        <v>32.079599999999999</v>
      </c>
      <c r="H601" s="10">
        <f t="shared" si="19"/>
        <v>242.73</v>
      </c>
      <c r="I601" s="19">
        <v>514</v>
      </c>
      <c r="J601" s="10">
        <v>598</v>
      </c>
    </row>
    <row r="602" spans="1:10" ht="15.75" customHeight="1" x14ac:dyDescent="0.25">
      <c r="A602" s="19">
        <v>514</v>
      </c>
      <c r="B602" s="6" t="s">
        <v>164</v>
      </c>
      <c r="C602" s="13">
        <v>21.27</v>
      </c>
      <c r="D602" s="14">
        <v>11.94</v>
      </c>
      <c r="E602" s="13">
        <v>7.83</v>
      </c>
      <c r="F602" s="15">
        <v>191</v>
      </c>
      <c r="G602" s="10">
        <f t="shared" si="18"/>
        <v>253.96379999999999</v>
      </c>
      <c r="H602" s="10">
        <f t="shared" si="19"/>
        <v>1495.53</v>
      </c>
      <c r="I602" s="19">
        <v>514</v>
      </c>
      <c r="J602" s="10">
        <v>599</v>
      </c>
    </row>
    <row r="603" spans="1:10" ht="15.75" customHeight="1" x14ac:dyDescent="0.25">
      <c r="A603" s="19">
        <v>514</v>
      </c>
      <c r="B603" s="6" t="s">
        <v>165</v>
      </c>
      <c r="C603" s="13">
        <v>8.02</v>
      </c>
      <c r="D603" s="14">
        <v>3.92</v>
      </c>
      <c r="E603" s="13">
        <v>6.83</v>
      </c>
      <c r="F603" s="15">
        <v>27</v>
      </c>
      <c r="G603" s="10">
        <f t="shared" si="18"/>
        <v>31.438399999999998</v>
      </c>
      <c r="H603" s="10">
        <f t="shared" si="19"/>
        <v>184.41</v>
      </c>
      <c r="I603" s="19">
        <v>514</v>
      </c>
      <c r="J603" s="10">
        <v>600</v>
      </c>
    </row>
    <row r="604" spans="1:10" ht="15.75" customHeight="1" x14ac:dyDescent="0.25">
      <c r="A604" s="19">
        <v>515</v>
      </c>
      <c r="B604" s="6" t="s">
        <v>163</v>
      </c>
      <c r="C604" s="13">
        <v>8.0399999999999991</v>
      </c>
      <c r="D604" s="14">
        <v>3.99</v>
      </c>
      <c r="E604" s="13">
        <v>7.83</v>
      </c>
      <c r="F604" s="15">
        <v>31</v>
      </c>
      <c r="G604" s="10">
        <f t="shared" si="18"/>
        <v>32.079599999999999</v>
      </c>
      <c r="H604" s="10">
        <f t="shared" si="19"/>
        <v>242.73</v>
      </c>
      <c r="I604" s="19">
        <v>515</v>
      </c>
      <c r="J604" s="10">
        <v>601</v>
      </c>
    </row>
    <row r="605" spans="1:10" ht="15.75" customHeight="1" x14ac:dyDescent="0.25">
      <c r="A605" s="19">
        <v>515</v>
      </c>
      <c r="B605" s="6" t="s">
        <v>164</v>
      </c>
      <c r="C605" s="13">
        <v>21.27</v>
      </c>
      <c r="D605" s="14">
        <v>11.94</v>
      </c>
      <c r="E605" s="13">
        <v>7.83</v>
      </c>
      <c r="F605" s="15">
        <v>191</v>
      </c>
      <c r="G605" s="10">
        <f t="shared" si="18"/>
        <v>253.96379999999999</v>
      </c>
      <c r="H605" s="10">
        <f t="shared" si="19"/>
        <v>1495.53</v>
      </c>
      <c r="I605" s="19">
        <v>515</v>
      </c>
      <c r="J605" s="10">
        <v>602</v>
      </c>
    </row>
    <row r="606" spans="1:10" ht="15.75" customHeight="1" x14ac:dyDescent="0.25">
      <c r="A606" s="19">
        <v>515</v>
      </c>
      <c r="B606" s="6" t="s">
        <v>165</v>
      </c>
      <c r="C606" s="13">
        <v>8.02</v>
      </c>
      <c r="D606" s="14">
        <v>3.92</v>
      </c>
      <c r="E606" s="13">
        <v>6.83</v>
      </c>
      <c r="F606" s="15">
        <v>27</v>
      </c>
      <c r="G606" s="10">
        <f t="shared" si="18"/>
        <v>31.438399999999998</v>
      </c>
      <c r="H606" s="10">
        <f t="shared" si="19"/>
        <v>184.41</v>
      </c>
      <c r="I606" s="19">
        <v>515</v>
      </c>
      <c r="J606" s="10">
        <v>603</v>
      </c>
    </row>
    <row r="607" spans="1:10" ht="15.75" customHeight="1" x14ac:dyDescent="0.25">
      <c r="A607" s="19">
        <v>516</v>
      </c>
      <c r="B607" s="6" t="s">
        <v>163</v>
      </c>
      <c r="C607" s="13">
        <v>8.0399999999999991</v>
      </c>
      <c r="D607" s="14">
        <v>3.99</v>
      </c>
      <c r="E607" s="13">
        <v>7.83</v>
      </c>
      <c r="F607" s="15">
        <v>31</v>
      </c>
      <c r="G607" s="10">
        <f t="shared" si="18"/>
        <v>32.079599999999999</v>
      </c>
      <c r="H607" s="10">
        <f t="shared" si="19"/>
        <v>242.73</v>
      </c>
      <c r="I607" s="19">
        <v>516</v>
      </c>
      <c r="J607" s="10">
        <v>604</v>
      </c>
    </row>
    <row r="608" spans="1:10" ht="15.75" customHeight="1" x14ac:dyDescent="0.25">
      <c r="A608" s="19">
        <v>516</v>
      </c>
      <c r="B608" s="6" t="s">
        <v>164</v>
      </c>
      <c r="C608" s="13">
        <v>26.23</v>
      </c>
      <c r="D608" s="14">
        <v>11.94</v>
      </c>
      <c r="E608" s="13">
        <v>7.83</v>
      </c>
      <c r="F608" s="15">
        <v>241</v>
      </c>
      <c r="G608" s="10">
        <f t="shared" si="18"/>
        <v>313.18619999999999</v>
      </c>
      <c r="H608" s="10">
        <f t="shared" si="19"/>
        <v>1887.03</v>
      </c>
      <c r="I608" s="19">
        <v>516</v>
      </c>
      <c r="J608" s="10">
        <v>605</v>
      </c>
    </row>
    <row r="609" spans="1:10" ht="15.75" customHeight="1" x14ac:dyDescent="0.25">
      <c r="A609" s="19">
        <v>516</v>
      </c>
      <c r="B609" s="6" t="s">
        <v>165</v>
      </c>
      <c r="C609" s="13">
        <v>8.02</v>
      </c>
      <c r="D609" s="14">
        <v>3.92</v>
      </c>
      <c r="E609" s="13">
        <v>6.83</v>
      </c>
      <c r="F609" s="15">
        <v>27</v>
      </c>
      <c r="G609" s="10">
        <f t="shared" si="18"/>
        <v>31.438399999999998</v>
      </c>
      <c r="H609" s="10">
        <f t="shared" si="19"/>
        <v>184.41</v>
      </c>
      <c r="I609" s="19">
        <v>516</v>
      </c>
      <c r="J609" s="10">
        <v>606</v>
      </c>
    </row>
    <row r="610" spans="1:10" ht="15.75" customHeight="1" x14ac:dyDescent="0.25">
      <c r="A610" s="19">
        <v>517</v>
      </c>
      <c r="B610" s="6" t="s">
        <v>163</v>
      </c>
      <c r="C610" s="13">
        <v>8.0399999999999991</v>
      </c>
      <c r="D610" s="14">
        <v>3.99</v>
      </c>
      <c r="E610" s="13">
        <v>7.83</v>
      </c>
      <c r="F610" s="15">
        <v>31</v>
      </c>
      <c r="G610" s="10">
        <f t="shared" si="18"/>
        <v>32.079599999999999</v>
      </c>
      <c r="H610" s="10">
        <f t="shared" si="19"/>
        <v>242.73</v>
      </c>
      <c r="I610" s="19">
        <v>517</v>
      </c>
      <c r="J610" s="10">
        <v>607</v>
      </c>
    </row>
    <row r="611" spans="1:10" ht="15.75" customHeight="1" x14ac:dyDescent="0.25">
      <c r="A611" s="19">
        <v>517</v>
      </c>
      <c r="B611" s="6" t="s">
        <v>164</v>
      </c>
      <c r="C611" s="13">
        <v>21.27</v>
      </c>
      <c r="D611" s="14">
        <v>11.94</v>
      </c>
      <c r="E611" s="13">
        <v>7.83</v>
      </c>
      <c r="F611" s="15">
        <v>191</v>
      </c>
      <c r="G611" s="10">
        <f t="shared" si="18"/>
        <v>253.96379999999999</v>
      </c>
      <c r="H611" s="10">
        <f t="shared" si="19"/>
        <v>1495.53</v>
      </c>
      <c r="I611" s="19">
        <v>517</v>
      </c>
      <c r="J611" s="10">
        <v>608</v>
      </c>
    </row>
    <row r="612" spans="1:10" ht="15.75" customHeight="1" x14ac:dyDescent="0.25">
      <c r="A612" s="19">
        <v>517</v>
      </c>
      <c r="B612" s="6" t="s">
        <v>165</v>
      </c>
      <c r="C612" s="13">
        <v>8.02</v>
      </c>
      <c r="D612" s="14">
        <v>3.92</v>
      </c>
      <c r="E612" s="13">
        <v>6.83</v>
      </c>
      <c r="F612" s="15">
        <v>27</v>
      </c>
      <c r="G612" s="10">
        <f t="shared" si="18"/>
        <v>31.438399999999998</v>
      </c>
      <c r="H612" s="10">
        <f t="shared" si="19"/>
        <v>184.41</v>
      </c>
      <c r="I612" s="19">
        <v>517</v>
      </c>
      <c r="J612" s="10">
        <v>609</v>
      </c>
    </row>
    <row r="613" spans="1:10" ht="15.75" customHeight="1" x14ac:dyDescent="0.25">
      <c r="A613" s="19">
        <v>518</v>
      </c>
      <c r="B613" s="6" t="s">
        <v>182</v>
      </c>
      <c r="C613" s="13">
        <v>8.0399999999999991</v>
      </c>
      <c r="D613" s="14">
        <v>5.75</v>
      </c>
      <c r="E613" s="13">
        <v>8</v>
      </c>
      <c r="F613" s="15">
        <v>44</v>
      </c>
      <c r="G613" s="10">
        <f t="shared" si="18"/>
        <v>46.23</v>
      </c>
      <c r="H613" s="10">
        <f t="shared" si="19"/>
        <v>352</v>
      </c>
      <c r="I613" s="19">
        <v>518</v>
      </c>
      <c r="J613" s="10">
        <v>610</v>
      </c>
    </row>
    <row r="614" spans="1:10" ht="12.95" customHeight="1" x14ac:dyDescent="0.25">
      <c r="A614" s="19">
        <v>519</v>
      </c>
      <c r="B614" s="6" t="s">
        <v>163</v>
      </c>
      <c r="C614" s="13">
        <v>11.81</v>
      </c>
      <c r="D614" s="14">
        <v>3.63</v>
      </c>
      <c r="E614" s="13">
        <v>7.83</v>
      </c>
      <c r="F614" s="15">
        <v>43</v>
      </c>
      <c r="G614" s="10">
        <f t="shared" si="18"/>
        <v>42.8703</v>
      </c>
      <c r="H614" s="10">
        <f t="shared" si="19"/>
        <v>336.69</v>
      </c>
      <c r="I614" s="19">
        <v>519</v>
      </c>
      <c r="J614" s="10">
        <v>611</v>
      </c>
    </row>
    <row r="615" spans="1:10" ht="15.75" customHeight="1" x14ac:dyDescent="0.25">
      <c r="A615" s="19">
        <v>519</v>
      </c>
      <c r="B615" s="6" t="s">
        <v>164</v>
      </c>
      <c r="C615" s="13">
        <v>31.21</v>
      </c>
      <c r="D615" s="14">
        <v>11.58</v>
      </c>
      <c r="E615" s="13">
        <v>7.83</v>
      </c>
      <c r="F615" s="15">
        <v>279</v>
      </c>
      <c r="G615" s="10">
        <f t="shared" si="18"/>
        <v>361.41180000000003</v>
      </c>
      <c r="H615" s="10">
        <f t="shared" si="19"/>
        <v>2184.5700000000002</v>
      </c>
      <c r="I615" s="19">
        <v>519</v>
      </c>
      <c r="J615" s="10">
        <v>612</v>
      </c>
    </row>
    <row r="616" spans="1:10" ht="15.75" customHeight="1" x14ac:dyDescent="0.25">
      <c r="A616" s="19">
        <v>519</v>
      </c>
      <c r="B616" s="6" t="s">
        <v>165</v>
      </c>
      <c r="C616" s="13">
        <v>7.1</v>
      </c>
      <c r="D616" s="14">
        <v>3.92</v>
      </c>
      <c r="E616" s="13">
        <v>6.83</v>
      </c>
      <c r="F616" s="15">
        <v>24</v>
      </c>
      <c r="G616" s="10">
        <f t="shared" si="18"/>
        <v>27.831999999999997</v>
      </c>
      <c r="H616" s="10">
        <f t="shared" si="19"/>
        <v>163.92000000000002</v>
      </c>
      <c r="I616" s="19">
        <v>519</v>
      </c>
      <c r="J616" s="10">
        <v>613</v>
      </c>
    </row>
    <row r="617" spans="1:10" ht="15.75" customHeight="1" x14ac:dyDescent="0.25">
      <c r="A617" s="19">
        <v>520</v>
      </c>
      <c r="B617" s="6" t="s">
        <v>170</v>
      </c>
      <c r="C617" s="13">
        <v>12.02</v>
      </c>
      <c r="D617" s="14">
        <v>8.0399999999999991</v>
      </c>
      <c r="E617" s="13">
        <v>8</v>
      </c>
      <c r="F617" s="15">
        <v>95</v>
      </c>
      <c r="G617" s="10">
        <f t="shared" si="18"/>
        <v>96.640799999999984</v>
      </c>
      <c r="H617" s="10">
        <f t="shared" si="19"/>
        <v>760</v>
      </c>
      <c r="I617" s="19">
        <v>520</v>
      </c>
      <c r="J617" s="10">
        <v>614</v>
      </c>
    </row>
    <row r="618" spans="1:10" ht="12.95" customHeight="1" x14ac:dyDescent="0.25">
      <c r="A618" s="19">
        <v>521</v>
      </c>
      <c r="B618" s="6" t="s">
        <v>163</v>
      </c>
      <c r="C618" s="13">
        <v>8.0399999999999991</v>
      </c>
      <c r="D618" s="14">
        <v>3.64</v>
      </c>
      <c r="E618" s="13">
        <v>7.83</v>
      </c>
      <c r="F618" s="15">
        <v>29</v>
      </c>
      <c r="G618" s="10">
        <f t="shared" si="18"/>
        <v>29.265599999999999</v>
      </c>
      <c r="H618" s="10">
        <f t="shared" si="19"/>
        <v>227.07</v>
      </c>
      <c r="I618" s="19">
        <v>521</v>
      </c>
      <c r="J618" s="10">
        <v>615</v>
      </c>
    </row>
    <row r="619" spans="1:10" ht="15.75" customHeight="1" x14ac:dyDescent="0.25">
      <c r="A619" s="19">
        <v>521</v>
      </c>
      <c r="B619" s="6" t="s">
        <v>164</v>
      </c>
      <c r="C619" s="13">
        <v>26.27</v>
      </c>
      <c r="D619" s="14">
        <v>11.6</v>
      </c>
      <c r="E619" s="13">
        <v>7.83</v>
      </c>
      <c r="F619" s="15">
        <v>245</v>
      </c>
      <c r="G619" s="10">
        <f t="shared" si="18"/>
        <v>304.73199999999997</v>
      </c>
      <c r="H619" s="10">
        <f t="shared" si="19"/>
        <v>1918.35</v>
      </c>
      <c r="I619" s="19">
        <v>521</v>
      </c>
      <c r="J619" s="10">
        <v>616</v>
      </c>
    </row>
    <row r="620" spans="1:10" ht="15.75" customHeight="1" x14ac:dyDescent="0.25">
      <c r="A620" s="19">
        <v>521</v>
      </c>
      <c r="B620" s="6" t="s">
        <v>165</v>
      </c>
      <c r="C620" s="13">
        <v>8.02</v>
      </c>
      <c r="D620" s="14">
        <v>3.92</v>
      </c>
      <c r="E620" s="13">
        <v>6.83</v>
      </c>
      <c r="F620" s="15">
        <v>27</v>
      </c>
      <c r="G620" s="10">
        <f t="shared" si="18"/>
        <v>31.438399999999998</v>
      </c>
      <c r="H620" s="10">
        <f t="shared" si="19"/>
        <v>184.41</v>
      </c>
      <c r="I620" s="19">
        <v>521</v>
      </c>
      <c r="J620" s="10">
        <v>617</v>
      </c>
    </row>
    <row r="621" spans="1:10" ht="12.95" customHeight="1" x14ac:dyDescent="0.25">
      <c r="A621" s="19">
        <v>522</v>
      </c>
      <c r="B621" s="6" t="s">
        <v>141</v>
      </c>
      <c r="C621" s="13">
        <v>7</v>
      </c>
      <c r="D621" s="14">
        <v>5</v>
      </c>
      <c r="E621" s="13">
        <v>7.83</v>
      </c>
      <c r="F621" s="15">
        <v>35</v>
      </c>
      <c r="G621" s="10">
        <f t="shared" si="18"/>
        <v>35</v>
      </c>
      <c r="H621" s="10">
        <f t="shared" si="19"/>
        <v>274.05</v>
      </c>
      <c r="I621" s="19">
        <v>522</v>
      </c>
      <c r="J621" s="10">
        <v>618</v>
      </c>
    </row>
    <row r="622" spans="1:10" ht="15.75" customHeight="1" x14ac:dyDescent="0.25">
      <c r="A622" s="19">
        <v>522</v>
      </c>
      <c r="B622" s="6" t="s">
        <v>140</v>
      </c>
      <c r="C622" s="13">
        <v>5.23</v>
      </c>
      <c r="D622" s="14">
        <v>2.58</v>
      </c>
      <c r="E622" s="13">
        <v>6.83</v>
      </c>
      <c r="F622" s="15">
        <v>13</v>
      </c>
      <c r="G622" s="10">
        <f t="shared" si="18"/>
        <v>13.493400000000001</v>
      </c>
      <c r="H622" s="10">
        <f t="shared" si="19"/>
        <v>88.79</v>
      </c>
      <c r="I622" s="19">
        <v>522</v>
      </c>
      <c r="J622" s="10">
        <v>619</v>
      </c>
    </row>
    <row r="623" spans="1:10" ht="13.7" customHeight="1" x14ac:dyDescent="0.25">
      <c r="A623" s="19">
        <v>522</v>
      </c>
      <c r="B623" s="6" t="s">
        <v>173</v>
      </c>
      <c r="C623" s="13">
        <v>43.48</v>
      </c>
      <c r="D623" s="14">
        <v>38.119999999999997</v>
      </c>
      <c r="E623" s="13">
        <v>9.25</v>
      </c>
      <c r="F623" s="15">
        <v>808</v>
      </c>
      <c r="G623" s="10">
        <f t="shared" si="18"/>
        <v>1657.4575999999997</v>
      </c>
      <c r="H623" s="10">
        <f t="shared" si="19"/>
        <v>7474</v>
      </c>
      <c r="I623" s="19">
        <v>522</v>
      </c>
      <c r="J623" s="10">
        <v>620</v>
      </c>
    </row>
    <row r="624" spans="1:10" ht="13.35" customHeight="1" x14ac:dyDescent="0.25">
      <c r="A624" s="19">
        <v>522</v>
      </c>
      <c r="B624" s="6" t="s">
        <v>135</v>
      </c>
      <c r="C624" s="13">
        <v>2.17</v>
      </c>
      <c r="D624" s="14">
        <v>1.62</v>
      </c>
      <c r="E624" s="13">
        <v>9.25</v>
      </c>
      <c r="F624" s="15">
        <v>4</v>
      </c>
      <c r="G624" s="10">
        <f t="shared" si="18"/>
        <v>3.5154000000000001</v>
      </c>
      <c r="H624" s="10">
        <f t="shared" si="19"/>
        <v>37</v>
      </c>
      <c r="I624" s="19">
        <v>522</v>
      </c>
      <c r="J624" s="10">
        <v>621</v>
      </c>
    </row>
    <row r="625" spans="1:10" ht="15.75" customHeight="1" x14ac:dyDescent="0.25">
      <c r="A625" s="19">
        <v>522</v>
      </c>
      <c r="B625" s="6" t="s">
        <v>174</v>
      </c>
      <c r="C625" s="13">
        <v>4.3600000000000003</v>
      </c>
      <c r="D625" s="14">
        <v>3.94</v>
      </c>
      <c r="E625" s="13">
        <v>7.83</v>
      </c>
      <c r="F625" s="15">
        <v>14</v>
      </c>
      <c r="G625" s="10">
        <f t="shared" si="18"/>
        <v>17.1784</v>
      </c>
      <c r="H625" s="10">
        <f t="shared" si="19"/>
        <v>109.62</v>
      </c>
      <c r="I625" s="19">
        <v>522</v>
      </c>
      <c r="J625" s="10">
        <v>622</v>
      </c>
    </row>
    <row r="626" spans="1:10" ht="12.95" customHeight="1" x14ac:dyDescent="0.25">
      <c r="A626" s="19">
        <v>523</v>
      </c>
      <c r="B626" s="6" t="s">
        <v>163</v>
      </c>
      <c r="C626" s="13">
        <v>8.0399999999999991</v>
      </c>
      <c r="D626" s="14">
        <v>4.03</v>
      </c>
      <c r="E626" s="13">
        <v>7.83</v>
      </c>
      <c r="F626" s="15">
        <v>32</v>
      </c>
      <c r="G626" s="10">
        <f t="shared" si="18"/>
        <v>32.401199999999996</v>
      </c>
      <c r="H626" s="10">
        <f t="shared" si="19"/>
        <v>250.56</v>
      </c>
      <c r="I626" s="19">
        <v>523</v>
      </c>
      <c r="J626" s="10">
        <v>623</v>
      </c>
    </row>
    <row r="627" spans="1:10" ht="15.75" customHeight="1" x14ac:dyDescent="0.25">
      <c r="A627" s="19">
        <v>523</v>
      </c>
      <c r="B627" s="6" t="s">
        <v>141</v>
      </c>
      <c r="C627" s="13">
        <v>7</v>
      </c>
      <c r="D627" s="14">
        <v>5</v>
      </c>
      <c r="E627" s="13">
        <v>7.83</v>
      </c>
      <c r="F627" s="15">
        <v>35</v>
      </c>
      <c r="G627" s="10">
        <f t="shared" si="18"/>
        <v>35</v>
      </c>
      <c r="H627" s="10">
        <f t="shared" si="19"/>
        <v>274.05</v>
      </c>
      <c r="I627" s="19">
        <v>523</v>
      </c>
      <c r="J627" s="10">
        <v>624</v>
      </c>
    </row>
    <row r="628" spans="1:10" ht="15.75" customHeight="1" x14ac:dyDescent="0.25">
      <c r="A628" s="19">
        <v>523</v>
      </c>
      <c r="B628" s="6" t="s">
        <v>164</v>
      </c>
      <c r="C628" s="13">
        <v>26.27</v>
      </c>
      <c r="D628" s="14">
        <v>11.99</v>
      </c>
      <c r="E628" s="13">
        <v>7.83</v>
      </c>
      <c r="F628" s="15">
        <v>248</v>
      </c>
      <c r="G628" s="10">
        <f t="shared" si="18"/>
        <v>314.97730000000001</v>
      </c>
      <c r="H628" s="10">
        <f t="shared" si="19"/>
        <v>1941.84</v>
      </c>
      <c r="I628" s="19">
        <v>523</v>
      </c>
      <c r="J628" s="10">
        <v>625</v>
      </c>
    </row>
    <row r="629" spans="1:10" ht="15.75" customHeight="1" x14ac:dyDescent="0.25">
      <c r="A629" s="19">
        <v>523</v>
      </c>
      <c r="B629" s="6" t="s">
        <v>165</v>
      </c>
      <c r="C629" s="13">
        <v>8.02</v>
      </c>
      <c r="D629" s="14">
        <v>3.92</v>
      </c>
      <c r="E629" s="13">
        <v>6.83</v>
      </c>
      <c r="F629" s="15">
        <v>27</v>
      </c>
      <c r="G629" s="10">
        <f t="shared" si="18"/>
        <v>31.438399999999998</v>
      </c>
      <c r="H629" s="10">
        <f t="shared" si="19"/>
        <v>184.41</v>
      </c>
      <c r="I629" s="19">
        <v>523</v>
      </c>
      <c r="J629" s="10">
        <v>626</v>
      </c>
    </row>
    <row r="630" spans="1:10" ht="13.7" customHeight="1" x14ac:dyDescent="0.25">
      <c r="A630" s="19">
        <v>524</v>
      </c>
      <c r="B630" s="6" t="s">
        <v>177</v>
      </c>
      <c r="C630" s="13">
        <v>8.5</v>
      </c>
      <c r="D630" s="14">
        <v>4.5</v>
      </c>
      <c r="E630" s="20"/>
      <c r="F630" s="15">
        <v>38</v>
      </c>
      <c r="G630" s="10">
        <f t="shared" si="18"/>
        <v>38.25</v>
      </c>
      <c r="H630" s="10">
        <f t="shared" si="19"/>
        <v>0</v>
      </c>
      <c r="I630" s="19">
        <v>524</v>
      </c>
      <c r="J630" s="10">
        <v>627</v>
      </c>
    </row>
    <row r="631" spans="1:10" ht="12.75" customHeight="1" x14ac:dyDescent="0.25">
      <c r="A631" s="19">
        <v>524</v>
      </c>
      <c r="B631" s="6" t="s">
        <v>177</v>
      </c>
      <c r="C631" s="13">
        <v>8.5</v>
      </c>
      <c r="D631" s="14">
        <v>4.5999999999999996</v>
      </c>
      <c r="E631" s="20"/>
      <c r="F631" s="15">
        <v>39</v>
      </c>
      <c r="G631" s="10">
        <f t="shared" si="18"/>
        <v>39.099999999999994</v>
      </c>
      <c r="H631" s="10">
        <f t="shared" si="19"/>
        <v>0</v>
      </c>
      <c r="I631" s="19">
        <v>524</v>
      </c>
      <c r="J631" s="10">
        <v>628</v>
      </c>
    </row>
    <row r="632" spans="1:10" ht="12.75" customHeight="1" x14ac:dyDescent="0.25">
      <c r="A632" s="19">
        <v>524</v>
      </c>
      <c r="B632" s="6" t="s">
        <v>177</v>
      </c>
      <c r="C632" s="13">
        <v>8.5</v>
      </c>
      <c r="D632" s="14">
        <v>4.5999999999999996</v>
      </c>
      <c r="E632" s="20"/>
      <c r="F632" s="15">
        <v>39</v>
      </c>
      <c r="G632" s="10">
        <f t="shared" si="18"/>
        <v>39.099999999999994</v>
      </c>
      <c r="H632" s="10">
        <f t="shared" si="19"/>
        <v>0</v>
      </c>
      <c r="I632" s="19">
        <v>524</v>
      </c>
      <c r="J632" s="10">
        <v>629</v>
      </c>
    </row>
    <row r="633" spans="1:10" ht="13.35" customHeight="1" x14ac:dyDescent="0.25">
      <c r="A633" s="19">
        <v>524</v>
      </c>
      <c r="B633" s="6" t="s">
        <v>177</v>
      </c>
      <c r="C633" s="13">
        <v>8.5</v>
      </c>
      <c r="D633" s="14">
        <v>4.5</v>
      </c>
      <c r="E633" s="20"/>
      <c r="F633" s="15">
        <v>38</v>
      </c>
      <c r="G633" s="10">
        <f t="shared" si="18"/>
        <v>38.25</v>
      </c>
      <c r="H633" s="10">
        <f t="shared" si="19"/>
        <v>0</v>
      </c>
      <c r="I633" s="19">
        <v>524</v>
      </c>
      <c r="J633" s="10">
        <v>630</v>
      </c>
    </row>
    <row r="634" spans="1:10" ht="15.75" customHeight="1" x14ac:dyDescent="0.25">
      <c r="A634" s="19">
        <v>525</v>
      </c>
      <c r="B634" s="6" t="s">
        <v>163</v>
      </c>
      <c r="C634" s="13">
        <v>3.99</v>
      </c>
      <c r="D634" s="14">
        <v>2</v>
      </c>
      <c r="E634" s="13">
        <v>7.83</v>
      </c>
      <c r="F634" s="15">
        <v>8</v>
      </c>
      <c r="G634" s="10">
        <f t="shared" si="18"/>
        <v>7.98</v>
      </c>
      <c r="H634" s="10">
        <f t="shared" si="19"/>
        <v>62.64</v>
      </c>
      <c r="I634" s="19">
        <v>525</v>
      </c>
      <c r="J634" s="10">
        <v>631</v>
      </c>
    </row>
    <row r="635" spans="1:10" ht="12.95" customHeight="1" x14ac:dyDescent="0.25">
      <c r="A635" s="19">
        <v>525</v>
      </c>
      <c r="B635" s="6" t="s">
        <v>138</v>
      </c>
      <c r="C635" s="13">
        <v>12.53</v>
      </c>
      <c r="D635" s="14">
        <v>10.29</v>
      </c>
      <c r="E635" s="13">
        <v>7.83</v>
      </c>
      <c r="F635" s="15">
        <v>97</v>
      </c>
      <c r="G635" s="10">
        <f t="shared" si="18"/>
        <v>128.93369999999999</v>
      </c>
      <c r="H635" s="10">
        <f t="shared" si="19"/>
        <v>759.51</v>
      </c>
      <c r="I635" s="12" t="s">
        <v>112</v>
      </c>
      <c r="J635" s="10">
        <v>632</v>
      </c>
    </row>
    <row r="636" spans="1:10" ht="15.75" customHeight="1" x14ac:dyDescent="0.25">
      <c r="A636" s="19">
        <v>525</v>
      </c>
      <c r="B636" s="6" t="s">
        <v>164</v>
      </c>
      <c r="C636" s="13">
        <v>19.670000000000002</v>
      </c>
      <c r="D636" s="14">
        <v>7.99</v>
      </c>
      <c r="E636" s="13">
        <v>7.83</v>
      </c>
      <c r="F636" s="15">
        <v>123</v>
      </c>
      <c r="G636" s="10">
        <f t="shared" si="18"/>
        <v>157.16330000000002</v>
      </c>
      <c r="H636" s="10">
        <f t="shared" si="19"/>
        <v>963.09</v>
      </c>
      <c r="I636" s="19">
        <v>525</v>
      </c>
      <c r="J636" s="10">
        <v>633</v>
      </c>
    </row>
    <row r="637" spans="1:10" ht="15.75" customHeight="1" x14ac:dyDescent="0.25">
      <c r="A637" s="19">
        <v>525</v>
      </c>
      <c r="B637" s="6" t="s">
        <v>165</v>
      </c>
      <c r="C637" s="13">
        <v>8.02</v>
      </c>
      <c r="D637" s="14">
        <v>3.92</v>
      </c>
      <c r="E637" s="13">
        <v>6.83</v>
      </c>
      <c r="F637" s="15">
        <v>27</v>
      </c>
      <c r="G637" s="10">
        <f t="shared" si="18"/>
        <v>31.438399999999998</v>
      </c>
      <c r="H637" s="10">
        <f t="shared" si="19"/>
        <v>184.41</v>
      </c>
      <c r="I637" s="19">
        <v>525</v>
      </c>
      <c r="J637" s="10">
        <v>634</v>
      </c>
    </row>
    <row r="638" spans="1:10" ht="15.75" customHeight="1" x14ac:dyDescent="0.25">
      <c r="A638" s="19">
        <v>527</v>
      </c>
      <c r="B638" s="6" t="s">
        <v>163</v>
      </c>
      <c r="C638" s="13">
        <v>7.71</v>
      </c>
      <c r="D638" s="14">
        <v>7.62</v>
      </c>
      <c r="E638" s="13">
        <v>7.83</v>
      </c>
      <c r="F638" s="15">
        <v>58</v>
      </c>
      <c r="G638" s="10">
        <f t="shared" si="18"/>
        <v>58.7502</v>
      </c>
      <c r="H638" s="10">
        <f t="shared" si="19"/>
        <v>454.14</v>
      </c>
      <c r="I638" s="19">
        <v>527</v>
      </c>
      <c r="J638" s="10">
        <v>635</v>
      </c>
    </row>
    <row r="639" spans="1:10" ht="15.75" customHeight="1" x14ac:dyDescent="0.25">
      <c r="A639" s="19">
        <v>527</v>
      </c>
      <c r="B639" s="6" t="s">
        <v>143</v>
      </c>
      <c r="C639" s="13">
        <v>10.17</v>
      </c>
      <c r="D639" s="14">
        <v>7.56</v>
      </c>
      <c r="E639" s="13">
        <v>7.83</v>
      </c>
      <c r="F639" s="15">
        <v>72</v>
      </c>
      <c r="G639" s="10">
        <f t="shared" si="18"/>
        <v>76.885199999999998</v>
      </c>
      <c r="H639" s="10">
        <f t="shared" si="19"/>
        <v>563.76</v>
      </c>
      <c r="I639" s="19">
        <v>527</v>
      </c>
      <c r="J639" s="10">
        <v>636</v>
      </c>
    </row>
    <row r="640" spans="1:10" ht="15.75" customHeight="1" x14ac:dyDescent="0.25">
      <c r="A640" s="19">
        <v>527</v>
      </c>
      <c r="B640" s="6" t="s">
        <v>164</v>
      </c>
      <c r="C640" s="13">
        <v>23.92</v>
      </c>
      <c r="D640" s="14">
        <v>17.77</v>
      </c>
      <c r="E640" s="13">
        <v>7.83</v>
      </c>
      <c r="F640" s="15">
        <v>347</v>
      </c>
      <c r="G640" s="10">
        <f t="shared" si="18"/>
        <v>425.05840000000001</v>
      </c>
      <c r="H640" s="10">
        <f t="shared" si="19"/>
        <v>2717.01</v>
      </c>
      <c r="I640" s="19">
        <v>527</v>
      </c>
      <c r="J640" s="10">
        <v>637</v>
      </c>
    </row>
    <row r="641" spans="1:10" ht="15.75" customHeight="1" x14ac:dyDescent="0.25">
      <c r="A641" s="19">
        <v>527</v>
      </c>
      <c r="B641" s="6" t="s">
        <v>165</v>
      </c>
      <c r="C641" s="13">
        <v>5.75</v>
      </c>
      <c r="D641" s="14">
        <v>4.67</v>
      </c>
      <c r="E641" s="13">
        <v>6.83</v>
      </c>
      <c r="F641" s="15">
        <v>22</v>
      </c>
      <c r="G641" s="10">
        <f t="shared" si="18"/>
        <v>26.852499999999999</v>
      </c>
      <c r="H641" s="10">
        <f t="shared" si="19"/>
        <v>150.26</v>
      </c>
      <c r="I641" s="19">
        <v>527</v>
      </c>
      <c r="J641" s="10">
        <v>638</v>
      </c>
    </row>
    <row r="642" spans="1:10" ht="15.75" customHeight="1" x14ac:dyDescent="0.25">
      <c r="A642" s="19">
        <v>528</v>
      </c>
      <c r="B642" s="6" t="s">
        <v>146</v>
      </c>
      <c r="C642" s="13">
        <v>10.29</v>
      </c>
      <c r="D642" s="14">
        <v>9.1199999999999992</v>
      </c>
      <c r="E642" s="13">
        <v>7.92</v>
      </c>
      <c r="F642" s="15">
        <v>78</v>
      </c>
      <c r="G642" s="10">
        <f t="shared" si="18"/>
        <v>93.844799999999978</v>
      </c>
      <c r="H642" s="10">
        <f t="shared" si="19"/>
        <v>617.76</v>
      </c>
      <c r="I642" s="19">
        <v>528</v>
      </c>
      <c r="J642" s="10">
        <v>639</v>
      </c>
    </row>
    <row r="643" spans="1:10" ht="15.75" customHeight="1" x14ac:dyDescent="0.25">
      <c r="A643" s="19">
        <v>528</v>
      </c>
      <c r="B643" s="6" t="s">
        <v>135</v>
      </c>
      <c r="C643" s="13">
        <v>10.55</v>
      </c>
      <c r="D643" s="14">
        <v>6.12</v>
      </c>
      <c r="E643" s="13">
        <v>7.92</v>
      </c>
      <c r="F643" s="15">
        <v>59</v>
      </c>
      <c r="G643" s="10">
        <f t="shared" si="18"/>
        <v>64.566000000000003</v>
      </c>
      <c r="H643" s="10">
        <f t="shared" si="19"/>
        <v>467.28</v>
      </c>
      <c r="I643" s="19">
        <v>528</v>
      </c>
      <c r="J643" s="10">
        <v>640</v>
      </c>
    </row>
    <row r="644" spans="1:10" ht="15.75" customHeight="1" x14ac:dyDescent="0.25">
      <c r="A644" s="19">
        <v>528</v>
      </c>
      <c r="B644" s="6" t="s">
        <v>135</v>
      </c>
      <c r="C644" s="13">
        <v>10.94</v>
      </c>
      <c r="D644" s="14">
        <v>9.0399999999999991</v>
      </c>
      <c r="E644" s="13">
        <v>7.83</v>
      </c>
      <c r="F644" s="15">
        <v>72</v>
      </c>
      <c r="G644" s="10">
        <f t="shared" ref="G644:G707" si="20">C644*D644</f>
        <v>98.897599999999983</v>
      </c>
      <c r="H644" s="10">
        <f t="shared" ref="H644:H707" si="21">F644*E644</f>
        <v>563.76</v>
      </c>
      <c r="I644" s="19">
        <v>528</v>
      </c>
      <c r="J644" s="10">
        <v>641</v>
      </c>
    </row>
    <row r="645" spans="1:10" ht="15.75" customHeight="1" x14ac:dyDescent="0.25">
      <c r="A645" s="19">
        <v>529</v>
      </c>
      <c r="B645" s="6" t="s">
        <v>163</v>
      </c>
      <c r="C645" s="13">
        <v>6.04</v>
      </c>
      <c r="D645" s="14">
        <v>5.39</v>
      </c>
      <c r="E645" s="13">
        <v>7.83</v>
      </c>
      <c r="F645" s="15">
        <v>33</v>
      </c>
      <c r="G645" s="10">
        <f t="shared" si="20"/>
        <v>32.555599999999998</v>
      </c>
      <c r="H645" s="10">
        <f t="shared" si="21"/>
        <v>258.39</v>
      </c>
      <c r="I645" s="19">
        <v>529</v>
      </c>
      <c r="J645" s="10">
        <v>642</v>
      </c>
    </row>
    <row r="646" spans="1:10" ht="12.95" customHeight="1" x14ac:dyDescent="0.25">
      <c r="A646" s="19">
        <v>529</v>
      </c>
      <c r="B646" s="6" t="s">
        <v>164</v>
      </c>
      <c r="C646" s="13">
        <v>21.64</v>
      </c>
      <c r="D646" s="14">
        <v>15.37</v>
      </c>
      <c r="E646" s="13">
        <v>7.83</v>
      </c>
      <c r="F646" s="15">
        <v>244</v>
      </c>
      <c r="G646" s="10">
        <f t="shared" si="20"/>
        <v>332.60679999999996</v>
      </c>
      <c r="H646" s="10">
        <f t="shared" si="21"/>
        <v>1910.52</v>
      </c>
      <c r="I646" s="19">
        <v>529</v>
      </c>
      <c r="J646" s="10">
        <v>643</v>
      </c>
    </row>
    <row r="647" spans="1:10" ht="15.75" customHeight="1" x14ac:dyDescent="0.25">
      <c r="A647" s="19">
        <v>529</v>
      </c>
      <c r="B647" s="6" t="s">
        <v>165</v>
      </c>
      <c r="C647" s="13">
        <v>5.75</v>
      </c>
      <c r="D647" s="14">
        <v>4.67</v>
      </c>
      <c r="E647" s="13">
        <v>6.83</v>
      </c>
      <c r="F647" s="15">
        <v>22</v>
      </c>
      <c r="G647" s="10">
        <f t="shared" si="20"/>
        <v>26.852499999999999</v>
      </c>
      <c r="H647" s="10">
        <f t="shared" si="21"/>
        <v>150.26</v>
      </c>
      <c r="I647" s="19">
        <v>529</v>
      </c>
      <c r="J647" s="10">
        <v>644</v>
      </c>
    </row>
    <row r="648" spans="1:10" ht="12.95" customHeight="1" x14ac:dyDescent="0.25">
      <c r="A648" s="19">
        <v>530</v>
      </c>
      <c r="B648" s="6" t="s">
        <v>163</v>
      </c>
      <c r="C648" s="13">
        <v>4.3499999999999996</v>
      </c>
      <c r="D648" s="14">
        <v>1.89</v>
      </c>
      <c r="E648" s="13">
        <v>6.83</v>
      </c>
      <c r="F648" s="15">
        <v>8</v>
      </c>
      <c r="G648" s="10">
        <f t="shared" si="20"/>
        <v>8.2214999999999989</v>
      </c>
      <c r="H648" s="10">
        <f t="shared" si="21"/>
        <v>54.64</v>
      </c>
      <c r="I648" s="19">
        <v>530</v>
      </c>
      <c r="J648" s="10">
        <v>645</v>
      </c>
    </row>
    <row r="649" spans="1:10" ht="15.75" customHeight="1" x14ac:dyDescent="0.25">
      <c r="A649" s="19">
        <v>530</v>
      </c>
      <c r="B649" s="6" t="s">
        <v>164</v>
      </c>
      <c r="C649" s="13">
        <v>17.690000000000001</v>
      </c>
      <c r="D649" s="14">
        <v>12.13</v>
      </c>
      <c r="E649" s="13">
        <v>7.83</v>
      </c>
      <c r="F649" s="15">
        <v>144</v>
      </c>
      <c r="G649" s="10">
        <f t="shared" si="20"/>
        <v>214.57970000000003</v>
      </c>
      <c r="H649" s="10">
        <f t="shared" si="21"/>
        <v>1127.52</v>
      </c>
      <c r="I649" s="19">
        <v>530</v>
      </c>
      <c r="J649" s="10">
        <v>646</v>
      </c>
    </row>
    <row r="650" spans="1:10" ht="15.75" customHeight="1" x14ac:dyDescent="0.25">
      <c r="A650" s="19">
        <v>530</v>
      </c>
      <c r="B650" s="6" t="s">
        <v>165</v>
      </c>
      <c r="C650" s="13">
        <v>8.02</v>
      </c>
      <c r="D650" s="14">
        <v>3.92</v>
      </c>
      <c r="E650" s="13">
        <v>6.83</v>
      </c>
      <c r="F650" s="15">
        <v>27</v>
      </c>
      <c r="G650" s="10">
        <f t="shared" si="20"/>
        <v>31.438399999999998</v>
      </c>
      <c r="H650" s="10">
        <f t="shared" si="21"/>
        <v>184.41</v>
      </c>
      <c r="I650" s="19">
        <v>530</v>
      </c>
      <c r="J650" s="10">
        <v>647</v>
      </c>
    </row>
    <row r="651" spans="1:10" ht="15.75" customHeight="1" x14ac:dyDescent="0.25">
      <c r="A651" s="19">
        <v>531</v>
      </c>
      <c r="B651" s="6" t="s">
        <v>163</v>
      </c>
      <c r="C651" s="13">
        <v>8.0399999999999991</v>
      </c>
      <c r="D651" s="14">
        <v>4.53</v>
      </c>
      <c r="E651" s="13">
        <v>7.83</v>
      </c>
      <c r="F651" s="15">
        <v>35</v>
      </c>
      <c r="G651" s="10">
        <f t="shared" si="20"/>
        <v>36.421199999999999</v>
      </c>
      <c r="H651" s="10">
        <f t="shared" si="21"/>
        <v>274.05</v>
      </c>
      <c r="I651" s="19">
        <v>531</v>
      </c>
      <c r="J651" s="10">
        <v>648</v>
      </c>
    </row>
    <row r="652" spans="1:10" ht="15.75" customHeight="1" x14ac:dyDescent="0.25">
      <c r="A652" s="19">
        <v>531</v>
      </c>
      <c r="B652" s="6" t="s">
        <v>164</v>
      </c>
      <c r="C652" s="13">
        <v>21.27</v>
      </c>
      <c r="D652" s="14">
        <v>11.94</v>
      </c>
      <c r="E652" s="13">
        <v>7.83</v>
      </c>
      <c r="F652" s="15">
        <v>191</v>
      </c>
      <c r="G652" s="10">
        <f t="shared" si="20"/>
        <v>253.96379999999999</v>
      </c>
      <c r="H652" s="10">
        <f t="shared" si="21"/>
        <v>1495.53</v>
      </c>
      <c r="I652" s="19">
        <v>531</v>
      </c>
      <c r="J652" s="10">
        <v>649</v>
      </c>
    </row>
    <row r="653" spans="1:10" ht="15.75" customHeight="1" x14ac:dyDescent="0.25">
      <c r="A653" s="19">
        <v>531</v>
      </c>
      <c r="B653" s="6" t="s">
        <v>165</v>
      </c>
      <c r="C653" s="13">
        <v>8.02</v>
      </c>
      <c r="D653" s="14">
        <v>3.92</v>
      </c>
      <c r="E653" s="13">
        <v>6.83</v>
      </c>
      <c r="F653" s="15">
        <v>27</v>
      </c>
      <c r="G653" s="10">
        <f t="shared" si="20"/>
        <v>31.438399999999998</v>
      </c>
      <c r="H653" s="10">
        <f t="shared" si="21"/>
        <v>184.41</v>
      </c>
      <c r="I653" s="19">
        <v>531</v>
      </c>
      <c r="J653" s="10">
        <v>650</v>
      </c>
    </row>
    <row r="654" spans="1:10" ht="15.75" customHeight="1" x14ac:dyDescent="0.25">
      <c r="A654" s="19">
        <v>532</v>
      </c>
      <c r="B654" s="6" t="s">
        <v>163</v>
      </c>
      <c r="C654" s="13">
        <v>8.0399999999999991</v>
      </c>
      <c r="D654" s="14">
        <v>3.99</v>
      </c>
      <c r="E654" s="13">
        <v>7.83</v>
      </c>
      <c r="F654" s="15">
        <v>31</v>
      </c>
      <c r="G654" s="10">
        <f t="shared" si="20"/>
        <v>32.079599999999999</v>
      </c>
      <c r="H654" s="10">
        <f t="shared" si="21"/>
        <v>242.73</v>
      </c>
      <c r="I654" s="19">
        <v>532</v>
      </c>
      <c r="J654" s="10">
        <v>651</v>
      </c>
    </row>
    <row r="655" spans="1:10" ht="15.75" customHeight="1" x14ac:dyDescent="0.25">
      <c r="A655" s="19">
        <v>532</v>
      </c>
      <c r="B655" s="6" t="s">
        <v>164</v>
      </c>
      <c r="C655" s="13">
        <v>21.27</v>
      </c>
      <c r="D655" s="14">
        <v>11.94</v>
      </c>
      <c r="E655" s="13">
        <v>7.83</v>
      </c>
      <c r="F655" s="15">
        <v>191</v>
      </c>
      <c r="G655" s="10">
        <f t="shared" si="20"/>
        <v>253.96379999999999</v>
      </c>
      <c r="H655" s="10">
        <f t="shared" si="21"/>
        <v>1495.53</v>
      </c>
      <c r="I655" s="19">
        <v>532</v>
      </c>
      <c r="J655" s="10">
        <v>652</v>
      </c>
    </row>
    <row r="656" spans="1:10" ht="15.75" customHeight="1" x14ac:dyDescent="0.25">
      <c r="A656" s="19">
        <v>532</v>
      </c>
      <c r="B656" s="6" t="s">
        <v>165</v>
      </c>
      <c r="C656" s="13">
        <v>8.02</v>
      </c>
      <c r="D656" s="14">
        <v>3.92</v>
      </c>
      <c r="E656" s="13">
        <v>6.83</v>
      </c>
      <c r="F656" s="15">
        <v>27</v>
      </c>
      <c r="G656" s="10">
        <f t="shared" si="20"/>
        <v>31.438399999999998</v>
      </c>
      <c r="H656" s="10">
        <f t="shared" si="21"/>
        <v>184.41</v>
      </c>
      <c r="I656" s="19">
        <v>532</v>
      </c>
      <c r="J656" s="10">
        <v>653</v>
      </c>
    </row>
    <row r="657" spans="1:10" ht="15.75" customHeight="1" x14ac:dyDescent="0.25">
      <c r="A657" s="19">
        <v>533</v>
      </c>
      <c r="B657" s="6" t="s">
        <v>163</v>
      </c>
      <c r="C657" s="13">
        <v>8.0399999999999991</v>
      </c>
      <c r="D657" s="14">
        <v>3.99</v>
      </c>
      <c r="E657" s="13">
        <v>7.83</v>
      </c>
      <c r="F657" s="15">
        <v>31</v>
      </c>
      <c r="G657" s="10">
        <f t="shared" si="20"/>
        <v>32.079599999999999</v>
      </c>
      <c r="H657" s="10">
        <f t="shared" si="21"/>
        <v>242.73</v>
      </c>
      <c r="I657" s="19">
        <v>533</v>
      </c>
      <c r="J657" s="10">
        <v>654</v>
      </c>
    </row>
    <row r="658" spans="1:10" ht="15.75" customHeight="1" x14ac:dyDescent="0.25">
      <c r="A658" s="19">
        <v>533</v>
      </c>
      <c r="B658" s="6" t="s">
        <v>164</v>
      </c>
      <c r="C658" s="13">
        <v>21.27</v>
      </c>
      <c r="D658" s="14">
        <v>11.94</v>
      </c>
      <c r="E658" s="13">
        <v>7.83</v>
      </c>
      <c r="F658" s="15">
        <v>191</v>
      </c>
      <c r="G658" s="10">
        <f t="shared" si="20"/>
        <v>253.96379999999999</v>
      </c>
      <c r="H658" s="10">
        <f t="shared" si="21"/>
        <v>1495.53</v>
      </c>
      <c r="I658" s="19">
        <v>533</v>
      </c>
      <c r="J658" s="10">
        <v>655</v>
      </c>
    </row>
    <row r="659" spans="1:10" ht="15.75" customHeight="1" x14ac:dyDescent="0.25">
      <c r="A659" s="19">
        <v>533</v>
      </c>
      <c r="B659" s="6" t="s">
        <v>165</v>
      </c>
      <c r="C659" s="13">
        <v>8.02</v>
      </c>
      <c r="D659" s="14">
        <v>3.92</v>
      </c>
      <c r="E659" s="13">
        <v>6.83</v>
      </c>
      <c r="F659" s="15">
        <v>27</v>
      </c>
      <c r="G659" s="10">
        <f t="shared" si="20"/>
        <v>31.438399999999998</v>
      </c>
      <c r="H659" s="10">
        <f t="shared" si="21"/>
        <v>184.41</v>
      </c>
      <c r="I659" s="19">
        <v>533</v>
      </c>
      <c r="J659" s="10">
        <v>656</v>
      </c>
    </row>
    <row r="660" spans="1:10" ht="15.75" customHeight="1" x14ac:dyDescent="0.25">
      <c r="A660" s="19">
        <v>534</v>
      </c>
      <c r="B660" s="6" t="s">
        <v>163</v>
      </c>
      <c r="C660" s="13">
        <v>8.0399999999999991</v>
      </c>
      <c r="D660" s="14">
        <v>3.99</v>
      </c>
      <c r="E660" s="13">
        <v>7.83</v>
      </c>
      <c r="F660" s="15">
        <v>31</v>
      </c>
      <c r="G660" s="10">
        <f t="shared" si="20"/>
        <v>32.079599999999999</v>
      </c>
      <c r="H660" s="10">
        <f t="shared" si="21"/>
        <v>242.73</v>
      </c>
      <c r="I660" s="19">
        <v>534</v>
      </c>
      <c r="J660" s="10">
        <v>657</v>
      </c>
    </row>
    <row r="661" spans="1:10" ht="15.75" customHeight="1" x14ac:dyDescent="0.25">
      <c r="A661" s="19">
        <v>534</v>
      </c>
      <c r="B661" s="6" t="s">
        <v>164</v>
      </c>
      <c r="C661" s="13">
        <v>21.27</v>
      </c>
      <c r="D661" s="14">
        <v>11.94</v>
      </c>
      <c r="E661" s="13">
        <v>7.83</v>
      </c>
      <c r="F661" s="15">
        <v>191</v>
      </c>
      <c r="G661" s="10">
        <f t="shared" si="20"/>
        <v>253.96379999999999</v>
      </c>
      <c r="H661" s="10">
        <f t="shared" si="21"/>
        <v>1495.53</v>
      </c>
      <c r="I661" s="19">
        <v>534</v>
      </c>
      <c r="J661" s="10">
        <v>658</v>
      </c>
    </row>
    <row r="662" spans="1:10" ht="15.75" customHeight="1" x14ac:dyDescent="0.25">
      <c r="A662" s="19">
        <v>534</v>
      </c>
      <c r="B662" s="6" t="s">
        <v>165</v>
      </c>
      <c r="C662" s="13">
        <v>8.02</v>
      </c>
      <c r="D662" s="14">
        <v>3.92</v>
      </c>
      <c r="E662" s="13">
        <v>6.83</v>
      </c>
      <c r="F662" s="15">
        <v>27</v>
      </c>
      <c r="G662" s="10">
        <f t="shared" si="20"/>
        <v>31.438399999999998</v>
      </c>
      <c r="H662" s="10">
        <f t="shared" si="21"/>
        <v>184.41</v>
      </c>
      <c r="I662" s="19">
        <v>534</v>
      </c>
      <c r="J662" s="10">
        <v>659</v>
      </c>
    </row>
    <row r="663" spans="1:10" ht="15.75" customHeight="1" x14ac:dyDescent="0.25">
      <c r="A663" s="19">
        <v>535</v>
      </c>
      <c r="B663" s="6" t="s">
        <v>163</v>
      </c>
      <c r="C663" s="13">
        <v>8.0399999999999991</v>
      </c>
      <c r="D663" s="14">
        <v>3.99</v>
      </c>
      <c r="E663" s="13">
        <v>7.83</v>
      </c>
      <c r="F663" s="15">
        <v>31</v>
      </c>
      <c r="G663" s="10">
        <f t="shared" si="20"/>
        <v>32.079599999999999</v>
      </c>
      <c r="H663" s="10">
        <f t="shared" si="21"/>
        <v>242.73</v>
      </c>
      <c r="I663" s="19">
        <v>535</v>
      </c>
      <c r="J663" s="10">
        <v>660</v>
      </c>
    </row>
    <row r="664" spans="1:10" ht="15.75" customHeight="1" x14ac:dyDescent="0.25">
      <c r="A664" s="19">
        <v>535</v>
      </c>
      <c r="B664" s="6" t="s">
        <v>164</v>
      </c>
      <c r="C664" s="13">
        <v>21.27</v>
      </c>
      <c r="D664" s="14">
        <v>11.94</v>
      </c>
      <c r="E664" s="13">
        <v>7.83</v>
      </c>
      <c r="F664" s="15">
        <v>191</v>
      </c>
      <c r="G664" s="10">
        <f t="shared" si="20"/>
        <v>253.96379999999999</v>
      </c>
      <c r="H664" s="10">
        <f t="shared" si="21"/>
        <v>1495.53</v>
      </c>
      <c r="I664" s="19">
        <v>535</v>
      </c>
      <c r="J664" s="10">
        <v>661</v>
      </c>
    </row>
    <row r="665" spans="1:10" ht="15.75" customHeight="1" x14ac:dyDescent="0.25">
      <c r="A665" s="19">
        <v>535</v>
      </c>
      <c r="B665" s="6" t="s">
        <v>165</v>
      </c>
      <c r="C665" s="13">
        <v>8.02</v>
      </c>
      <c r="D665" s="14">
        <v>3.92</v>
      </c>
      <c r="E665" s="13">
        <v>6.83</v>
      </c>
      <c r="F665" s="15">
        <v>27</v>
      </c>
      <c r="G665" s="10">
        <f t="shared" si="20"/>
        <v>31.438399999999998</v>
      </c>
      <c r="H665" s="10">
        <f t="shared" si="21"/>
        <v>184.41</v>
      </c>
      <c r="I665" s="19">
        <v>535</v>
      </c>
      <c r="J665" s="10">
        <v>662</v>
      </c>
    </row>
    <row r="666" spans="1:10" ht="15.75" customHeight="1" x14ac:dyDescent="0.25">
      <c r="A666" s="19">
        <v>536</v>
      </c>
      <c r="B666" s="6" t="s">
        <v>163</v>
      </c>
      <c r="C666" s="13">
        <v>8.0399999999999991</v>
      </c>
      <c r="D666" s="14">
        <v>3.99</v>
      </c>
      <c r="E666" s="13">
        <v>7.83</v>
      </c>
      <c r="F666" s="15">
        <v>31</v>
      </c>
      <c r="G666" s="10">
        <f t="shared" si="20"/>
        <v>32.079599999999999</v>
      </c>
      <c r="H666" s="10">
        <f t="shared" si="21"/>
        <v>242.73</v>
      </c>
      <c r="I666" s="19">
        <v>536</v>
      </c>
      <c r="J666" s="10">
        <v>663</v>
      </c>
    </row>
    <row r="667" spans="1:10" ht="15.75" customHeight="1" x14ac:dyDescent="0.25">
      <c r="A667" s="19">
        <v>536</v>
      </c>
      <c r="B667" s="6" t="s">
        <v>164</v>
      </c>
      <c r="C667" s="13">
        <v>21.27</v>
      </c>
      <c r="D667" s="14">
        <v>11.94</v>
      </c>
      <c r="E667" s="13">
        <v>7.83</v>
      </c>
      <c r="F667" s="15">
        <v>191</v>
      </c>
      <c r="G667" s="10">
        <f t="shared" si="20"/>
        <v>253.96379999999999</v>
      </c>
      <c r="H667" s="10">
        <f t="shared" si="21"/>
        <v>1495.53</v>
      </c>
      <c r="I667" s="19">
        <v>536</v>
      </c>
      <c r="J667" s="10">
        <v>664</v>
      </c>
    </row>
    <row r="668" spans="1:10" ht="15.75" customHeight="1" x14ac:dyDescent="0.25">
      <c r="A668" s="19">
        <v>536</v>
      </c>
      <c r="B668" s="6" t="s">
        <v>165</v>
      </c>
      <c r="C668" s="13">
        <v>8.02</v>
      </c>
      <c r="D668" s="14">
        <v>3.92</v>
      </c>
      <c r="E668" s="13">
        <v>6.83</v>
      </c>
      <c r="F668" s="15">
        <v>27</v>
      </c>
      <c r="G668" s="10">
        <f t="shared" si="20"/>
        <v>31.438399999999998</v>
      </c>
      <c r="H668" s="10">
        <f t="shared" si="21"/>
        <v>184.41</v>
      </c>
      <c r="I668" s="19">
        <v>536</v>
      </c>
      <c r="J668" s="10">
        <v>665</v>
      </c>
    </row>
    <row r="669" spans="1:10" ht="15.75" customHeight="1" x14ac:dyDescent="0.25">
      <c r="A669" s="19">
        <v>537</v>
      </c>
      <c r="B669" s="6" t="s">
        <v>163</v>
      </c>
      <c r="C669" s="13">
        <v>8.0399999999999991</v>
      </c>
      <c r="D669" s="14">
        <v>3.99</v>
      </c>
      <c r="E669" s="13">
        <v>7.83</v>
      </c>
      <c r="F669" s="15">
        <v>31</v>
      </c>
      <c r="G669" s="10">
        <f t="shared" si="20"/>
        <v>32.079599999999999</v>
      </c>
      <c r="H669" s="10">
        <f t="shared" si="21"/>
        <v>242.73</v>
      </c>
      <c r="I669" s="19">
        <v>537</v>
      </c>
      <c r="J669" s="10">
        <v>666</v>
      </c>
    </row>
    <row r="670" spans="1:10" ht="15.75" customHeight="1" x14ac:dyDescent="0.25">
      <c r="A670" s="19">
        <v>537</v>
      </c>
      <c r="B670" s="6" t="s">
        <v>164</v>
      </c>
      <c r="C670" s="13">
        <v>21.27</v>
      </c>
      <c r="D670" s="14">
        <v>11.94</v>
      </c>
      <c r="E670" s="13">
        <v>7.83</v>
      </c>
      <c r="F670" s="15">
        <v>191</v>
      </c>
      <c r="G670" s="10">
        <f t="shared" si="20"/>
        <v>253.96379999999999</v>
      </c>
      <c r="H670" s="10">
        <f t="shared" si="21"/>
        <v>1495.53</v>
      </c>
      <c r="I670" s="19">
        <v>537</v>
      </c>
      <c r="J670" s="10">
        <v>667</v>
      </c>
    </row>
    <row r="671" spans="1:10" ht="15.75" customHeight="1" x14ac:dyDescent="0.25">
      <c r="A671" s="19">
        <v>537</v>
      </c>
      <c r="B671" s="6" t="s">
        <v>165</v>
      </c>
      <c r="C671" s="13">
        <v>8.02</v>
      </c>
      <c r="D671" s="14">
        <v>3.92</v>
      </c>
      <c r="E671" s="13">
        <v>6.83</v>
      </c>
      <c r="F671" s="15">
        <v>27</v>
      </c>
      <c r="G671" s="10">
        <f t="shared" si="20"/>
        <v>31.438399999999998</v>
      </c>
      <c r="H671" s="10">
        <f t="shared" si="21"/>
        <v>184.41</v>
      </c>
      <c r="I671" s="19">
        <v>537</v>
      </c>
      <c r="J671" s="10">
        <v>668</v>
      </c>
    </row>
    <row r="672" spans="1:10" ht="15.75" customHeight="1" x14ac:dyDescent="0.25">
      <c r="A672" s="19">
        <v>538</v>
      </c>
      <c r="B672" s="6" t="s">
        <v>163</v>
      </c>
      <c r="C672" s="13">
        <v>8.0399999999999991</v>
      </c>
      <c r="D672" s="14">
        <v>3.99</v>
      </c>
      <c r="E672" s="13">
        <v>7.83</v>
      </c>
      <c r="F672" s="15">
        <v>31</v>
      </c>
      <c r="G672" s="10">
        <f t="shared" si="20"/>
        <v>32.079599999999999</v>
      </c>
      <c r="H672" s="10">
        <f t="shared" si="21"/>
        <v>242.73</v>
      </c>
      <c r="I672" s="19">
        <v>538</v>
      </c>
      <c r="J672" s="10">
        <v>669</v>
      </c>
    </row>
    <row r="673" spans="1:10" ht="15.75" customHeight="1" x14ac:dyDescent="0.25">
      <c r="A673" s="19">
        <v>538</v>
      </c>
      <c r="B673" s="6" t="s">
        <v>164</v>
      </c>
      <c r="C673" s="13">
        <v>21.27</v>
      </c>
      <c r="D673" s="14">
        <v>11.94</v>
      </c>
      <c r="E673" s="13">
        <v>7.83</v>
      </c>
      <c r="F673" s="15">
        <v>191</v>
      </c>
      <c r="G673" s="10">
        <f t="shared" si="20"/>
        <v>253.96379999999999</v>
      </c>
      <c r="H673" s="10">
        <f t="shared" si="21"/>
        <v>1495.53</v>
      </c>
      <c r="I673" s="19">
        <v>538</v>
      </c>
      <c r="J673" s="10">
        <v>670</v>
      </c>
    </row>
    <row r="674" spans="1:10" ht="15.75" customHeight="1" x14ac:dyDescent="0.25">
      <c r="A674" s="19">
        <v>538</v>
      </c>
      <c r="B674" s="6" t="s">
        <v>165</v>
      </c>
      <c r="C674" s="13">
        <v>8.02</v>
      </c>
      <c r="D674" s="14">
        <v>3.92</v>
      </c>
      <c r="E674" s="13">
        <v>6.83</v>
      </c>
      <c r="F674" s="15">
        <v>27</v>
      </c>
      <c r="G674" s="10">
        <f t="shared" si="20"/>
        <v>31.438399999999998</v>
      </c>
      <c r="H674" s="10">
        <f t="shared" si="21"/>
        <v>184.41</v>
      </c>
      <c r="I674" s="19">
        <v>538</v>
      </c>
      <c r="J674" s="10">
        <v>671</v>
      </c>
    </row>
    <row r="675" spans="1:10" ht="15.75" customHeight="1" x14ac:dyDescent="0.25">
      <c r="A675" s="19">
        <v>539</v>
      </c>
      <c r="B675" s="6" t="s">
        <v>163</v>
      </c>
      <c r="C675" s="13">
        <v>8.0399999999999991</v>
      </c>
      <c r="D675" s="14">
        <v>3.99</v>
      </c>
      <c r="E675" s="13">
        <v>7.83</v>
      </c>
      <c r="F675" s="15">
        <v>31</v>
      </c>
      <c r="G675" s="10">
        <f t="shared" si="20"/>
        <v>32.079599999999999</v>
      </c>
      <c r="H675" s="10">
        <f t="shared" si="21"/>
        <v>242.73</v>
      </c>
      <c r="I675" s="19">
        <v>539</v>
      </c>
      <c r="J675" s="10">
        <v>672</v>
      </c>
    </row>
    <row r="676" spans="1:10" ht="15.75" customHeight="1" x14ac:dyDescent="0.25">
      <c r="A676" s="19">
        <v>539</v>
      </c>
      <c r="B676" s="6" t="s">
        <v>164</v>
      </c>
      <c r="C676" s="13">
        <v>21.27</v>
      </c>
      <c r="D676" s="14">
        <v>11.94</v>
      </c>
      <c r="E676" s="13">
        <v>7.83</v>
      </c>
      <c r="F676" s="15">
        <v>191</v>
      </c>
      <c r="G676" s="10">
        <f t="shared" si="20"/>
        <v>253.96379999999999</v>
      </c>
      <c r="H676" s="10">
        <f t="shared" si="21"/>
        <v>1495.53</v>
      </c>
      <c r="I676" s="19">
        <v>539</v>
      </c>
      <c r="J676" s="10">
        <v>673</v>
      </c>
    </row>
    <row r="677" spans="1:10" ht="15.75" customHeight="1" x14ac:dyDescent="0.25">
      <c r="A677" s="19">
        <v>539</v>
      </c>
      <c r="B677" s="6" t="s">
        <v>165</v>
      </c>
      <c r="C677" s="13">
        <v>8.02</v>
      </c>
      <c r="D677" s="14">
        <v>3.92</v>
      </c>
      <c r="E677" s="13">
        <v>6.83</v>
      </c>
      <c r="F677" s="15">
        <v>27</v>
      </c>
      <c r="G677" s="10">
        <f t="shared" si="20"/>
        <v>31.438399999999998</v>
      </c>
      <c r="H677" s="10">
        <f t="shared" si="21"/>
        <v>184.41</v>
      </c>
      <c r="I677" s="19">
        <v>539</v>
      </c>
      <c r="J677" s="10">
        <v>674</v>
      </c>
    </row>
    <row r="678" spans="1:10" ht="15.75" customHeight="1" x14ac:dyDescent="0.25">
      <c r="A678" s="19">
        <v>540</v>
      </c>
      <c r="B678" s="6" t="s">
        <v>163</v>
      </c>
      <c r="C678" s="13">
        <v>8.0399999999999991</v>
      </c>
      <c r="D678" s="14">
        <v>3.99</v>
      </c>
      <c r="E678" s="13">
        <v>7.83</v>
      </c>
      <c r="F678" s="15">
        <v>31</v>
      </c>
      <c r="G678" s="10">
        <f t="shared" si="20"/>
        <v>32.079599999999999</v>
      </c>
      <c r="H678" s="10">
        <f t="shared" si="21"/>
        <v>242.73</v>
      </c>
      <c r="I678" s="19">
        <v>540</v>
      </c>
      <c r="J678" s="10">
        <v>675</v>
      </c>
    </row>
    <row r="679" spans="1:10" ht="15.75" customHeight="1" x14ac:dyDescent="0.25">
      <c r="A679" s="19">
        <v>540</v>
      </c>
      <c r="B679" s="6" t="s">
        <v>164</v>
      </c>
      <c r="C679" s="13">
        <v>21.27</v>
      </c>
      <c r="D679" s="14">
        <v>11.94</v>
      </c>
      <c r="E679" s="13">
        <v>7.83</v>
      </c>
      <c r="F679" s="15">
        <v>191</v>
      </c>
      <c r="G679" s="10">
        <f t="shared" si="20"/>
        <v>253.96379999999999</v>
      </c>
      <c r="H679" s="10">
        <f t="shared" si="21"/>
        <v>1495.53</v>
      </c>
      <c r="I679" s="19">
        <v>540</v>
      </c>
      <c r="J679" s="10">
        <v>676</v>
      </c>
    </row>
    <row r="680" spans="1:10" ht="15.75" customHeight="1" x14ac:dyDescent="0.25">
      <c r="A680" s="19">
        <v>540</v>
      </c>
      <c r="B680" s="6" t="s">
        <v>165</v>
      </c>
      <c r="C680" s="13">
        <v>8.02</v>
      </c>
      <c r="D680" s="14">
        <v>3.92</v>
      </c>
      <c r="E680" s="13">
        <v>6.83</v>
      </c>
      <c r="F680" s="15">
        <v>27</v>
      </c>
      <c r="G680" s="10">
        <f t="shared" si="20"/>
        <v>31.438399999999998</v>
      </c>
      <c r="H680" s="10">
        <f t="shared" si="21"/>
        <v>184.41</v>
      </c>
      <c r="I680" s="19">
        <v>540</v>
      </c>
      <c r="J680" s="10">
        <v>677</v>
      </c>
    </row>
    <row r="681" spans="1:10" ht="15.75" customHeight="1" x14ac:dyDescent="0.25">
      <c r="A681" s="19">
        <v>541</v>
      </c>
      <c r="B681" s="6" t="s">
        <v>163</v>
      </c>
      <c r="C681" s="13">
        <v>8.0399999999999991</v>
      </c>
      <c r="D681" s="14">
        <v>3.99</v>
      </c>
      <c r="E681" s="13">
        <v>7.83</v>
      </c>
      <c r="F681" s="15">
        <v>31</v>
      </c>
      <c r="G681" s="10">
        <f t="shared" si="20"/>
        <v>32.079599999999999</v>
      </c>
      <c r="H681" s="10">
        <f t="shared" si="21"/>
        <v>242.73</v>
      </c>
      <c r="I681" s="19">
        <v>541</v>
      </c>
      <c r="J681" s="10">
        <v>678</v>
      </c>
    </row>
    <row r="682" spans="1:10" ht="15.75" customHeight="1" x14ac:dyDescent="0.25">
      <c r="A682" s="19">
        <v>541</v>
      </c>
      <c r="B682" s="6" t="s">
        <v>164</v>
      </c>
      <c r="C682" s="13">
        <v>21.27</v>
      </c>
      <c r="D682" s="14">
        <v>11.94</v>
      </c>
      <c r="E682" s="13">
        <v>7.83</v>
      </c>
      <c r="F682" s="15">
        <v>191</v>
      </c>
      <c r="G682" s="10">
        <f t="shared" si="20"/>
        <v>253.96379999999999</v>
      </c>
      <c r="H682" s="10">
        <f t="shared" si="21"/>
        <v>1495.53</v>
      </c>
      <c r="I682" s="19">
        <v>541</v>
      </c>
      <c r="J682" s="10">
        <v>679</v>
      </c>
    </row>
    <row r="683" spans="1:10" ht="15.75" customHeight="1" x14ac:dyDescent="0.25">
      <c r="A683" s="19">
        <v>541</v>
      </c>
      <c r="B683" s="6" t="s">
        <v>165</v>
      </c>
      <c r="C683" s="13">
        <v>8.02</v>
      </c>
      <c r="D683" s="14">
        <v>3.92</v>
      </c>
      <c r="E683" s="13">
        <v>6.83</v>
      </c>
      <c r="F683" s="15">
        <v>27</v>
      </c>
      <c r="G683" s="10">
        <f t="shared" si="20"/>
        <v>31.438399999999998</v>
      </c>
      <c r="H683" s="10">
        <f t="shared" si="21"/>
        <v>184.41</v>
      </c>
      <c r="I683" s="19">
        <v>541</v>
      </c>
      <c r="J683" s="10">
        <v>680</v>
      </c>
    </row>
    <row r="684" spans="1:10" ht="15.75" customHeight="1" x14ac:dyDescent="0.25">
      <c r="A684" s="19">
        <v>542</v>
      </c>
      <c r="B684" s="6" t="s">
        <v>163</v>
      </c>
      <c r="C684" s="13">
        <v>8.0399999999999991</v>
      </c>
      <c r="D684" s="14">
        <v>3.99</v>
      </c>
      <c r="E684" s="13">
        <v>7.83</v>
      </c>
      <c r="F684" s="15">
        <v>31</v>
      </c>
      <c r="G684" s="10">
        <f t="shared" si="20"/>
        <v>32.079599999999999</v>
      </c>
      <c r="H684" s="10">
        <f t="shared" si="21"/>
        <v>242.73</v>
      </c>
      <c r="I684" s="19">
        <v>542</v>
      </c>
      <c r="J684" s="10">
        <v>681</v>
      </c>
    </row>
    <row r="685" spans="1:10" ht="15.75" customHeight="1" x14ac:dyDescent="0.25">
      <c r="A685" s="19">
        <v>542</v>
      </c>
      <c r="B685" s="6" t="s">
        <v>164</v>
      </c>
      <c r="C685" s="13">
        <v>21.27</v>
      </c>
      <c r="D685" s="14">
        <v>11.94</v>
      </c>
      <c r="E685" s="13">
        <v>7.83</v>
      </c>
      <c r="F685" s="15">
        <v>191</v>
      </c>
      <c r="G685" s="10">
        <f t="shared" si="20"/>
        <v>253.96379999999999</v>
      </c>
      <c r="H685" s="10">
        <f t="shared" si="21"/>
        <v>1495.53</v>
      </c>
      <c r="I685" s="19">
        <v>542</v>
      </c>
      <c r="J685" s="10">
        <v>682</v>
      </c>
    </row>
    <row r="686" spans="1:10" ht="15.75" customHeight="1" x14ac:dyDescent="0.25">
      <c r="A686" s="19">
        <v>542</v>
      </c>
      <c r="B686" s="6" t="s">
        <v>165</v>
      </c>
      <c r="C686" s="13">
        <v>8.02</v>
      </c>
      <c r="D686" s="14">
        <v>3.92</v>
      </c>
      <c r="E686" s="13">
        <v>6.83</v>
      </c>
      <c r="F686" s="15">
        <v>27</v>
      </c>
      <c r="G686" s="10">
        <f t="shared" si="20"/>
        <v>31.438399999999998</v>
      </c>
      <c r="H686" s="10">
        <f t="shared" si="21"/>
        <v>184.41</v>
      </c>
      <c r="I686" s="19">
        <v>542</v>
      </c>
      <c r="J686" s="10">
        <v>683</v>
      </c>
    </row>
    <row r="687" spans="1:10" ht="15.75" customHeight="1" x14ac:dyDescent="0.25">
      <c r="A687" s="19">
        <v>543</v>
      </c>
      <c r="B687" s="6" t="s">
        <v>163</v>
      </c>
      <c r="C687" s="13">
        <v>8.0399999999999991</v>
      </c>
      <c r="D687" s="14">
        <v>2.2000000000000002</v>
      </c>
      <c r="E687" s="13">
        <v>7.83</v>
      </c>
      <c r="F687" s="15">
        <v>18</v>
      </c>
      <c r="G687" s="10">
        <f t="shared" si="20"/>
        <v>17.687999999999999</v>
      </c>
      <c r="H687" s="10">
        <f t="shared" si="21"/>
        <v>140.94</v>
      </c>
      <c r="I687" s="19">
        <v>543</v>
      </c>
      <c r="J687" s="10">
        <v>684</v>
      </c>
    </row>
    <row r="688" spans="1:10" ht="12.95" customHeight="1" x14ac:dyDescent="0.25">
      <c r="A688" s="19">
        <v>543</v>
      </c>
      <c r="B688" s="6" t="s">
        <v>164</v>
      </c>
      <c r="C688" s="13">
        <v>17.27</v>
      </c>
      <c r="D688" s="14">
        <v>10.14</v>
      </c>
      <c r="E688" s="13">
        <v>7.83</v>
      </c>
      <c r="F688" s="15">
        <v>126</v>
      </c>
      <c r="G688" s="10">
        <f t="shared" si="20"/>
        <v>175.11780000000002</v>
      </c>
      <c r="H688" s="10">
        <f t="shared" si="21"/>
        <v>986.58</v>
      </c>
      <c r="I688" s="19">
        <v>543</v>
      </c>
      <c r="J688" s="10">
        <v>685</v>
      </c>
    </row>
    <row r="689" spans="1:10" ht="15.75" customHeight="1" x14ac:dyDescent="0.25">
      <c r="A689" s="19">
        <v>543</v>
      </c>
      <c r="B689" s="6" t="s">
        <v>165</v>
      </c>
      <c r="C689" s="13">
        <v>8.02</v>
      </c>
      <c r="D689" s="14">
        <v>3.92</v>
      </c>
      <c r="E689" s="13">
        <v>6.83</v>
      </c>
      <c r="F689" s="15">
        <v>27</v>
      </c>
      <c r="G689" s="10">
        <f t="shared" si="20"/>
        <v>31.438399999999998</v>
      </c>
      <c r="H689" s="10">
        <f t="shared" si="21"/>
        <v>184.41</v>
      </c>
      <c r="I689" s="19">
        <v>543</v>
      </c>
      <c r="J689" s="10">
        <v>686</v>
      </c>
    </row>
    <row r="690" spans="1:10" ht="15.75" customHeight="1" x14ac:dyDescent="0.25">
      <c r="A690" s="19">
        <v>544</v>
      </c>
      <c r="B690" s="6" t="s">
        <v>163</v>
      </c>
      <c r="C690" s="13">
        <v>8.0399999999999991</v>
      </c>
      <c r="D690" s="14">
        <v>3.99</v>
      </c>
      <c r="E690" s="13">
        <v>7.83</v>
      </c>
      <c r="F690" s="15">
        <v>31</v>
      </c>
      <c r="G690" s="10">
        <f t="shared" si="20"/>
        <v>32.079599999999999</v>
      </c>
      <c r="H690" s="10">
        <f t="shared" si="21"/>
        <v>242.73</v>
      </c>
      <c r="I690" s="19">
        <v>544</v>
      </c>
      <c r="J690" s="10">
        <v>687</v>
      </c>
    </row>
    <row r="691" spans="1:10" ht="15.75" customHeight="1" x14ac:dyDescent="0.25">
      <c r="A691" s="19">
        <v>544</v>
      </c>
      <c r="B691" s="6" t="s">
        <v>164</v>
      </c>
      <c r="C691" s="13">
        <v>26.27</v>
      </c>
      <c r="D691" s="14">
        <v>11.94</v>
      </c>
      <c r="E691" s="13">
        <v>7.83</v>
      </c>
      <c r="F691" s="15">
        <v>249</v>
      </c>
      <c r="G691" s="10">
        <f t="shared" si="20"/>
        <v>313.66379999999998</v>
      </c>
      <c r="H691" s="10">
        <f t="shared" si="21"/>
        <v>1949.67</v>
      </c>
      <c r="I691" s="19">
        <v>544</v>
      </c>
      <c r="J691" s="10">
        <v>688</v>
      </c>
    </row>
    <row r="692" spans="1:10" ht="15.75" customHeight="1" x14ac:dyDescent="0.25">
      <c r="A692" s="19">
        <v>544</v>
      </c>
      <c r="B692" s="6" t="s">
        <v>165</v>
      </c>
      <c r="C692" s="13">
        <v>8.02</v>
      </c>
      <c r="D692" s="14">
        <v>3.92</v>
      </c>
      <c r="E692" s="13">
        <v>6.83</v>
      </c>
      <c r="F692" s="15">
        <v>27</v>
      </c>
      <c r="G692" s="10">
        <f t="shared" si="20"/>
        <v>31.438399999999998</v>
      </c>
      <c r="H692" s="10">
        <f t="shared" si="21"/>
        <v>184.41</v>
      </c>
      <c r="I692" s="19">
        <v>544</v>
      </c>
      <c r="J692" s="10">
        <v>689</v>
      </c>
    </row>
    <row r="693" spans="1:10" ht="12.95" customHeight="1" x14ac:dyDescent="0.25">
      <c r="A693" s="19">
        <v>545</v>
      </c>
      <c r="B693" s="6" t="s">
        <v>163</v>
      </c>
      <c r="C693" s="13">
        <v>8.0399999999999991</v>
      </c>
      <c r="D693" s="14">
        <v>2.2000000000000002</v>
      </c>
      <c r="E693" s="13">
        <v>7.83</v>
      </c>
      <c r="F693" s="15">
        <v>17</v>
      </c>
      <c r="G693" s="10">
        <f t="shared" si="20"/>
        <v>17.687999999999999</v>
      </c>
      <c r="H693" s="10">
        <f t="shared" si="21"/>
        <v>133.11000000000001</v>
      </c>
      <c r="I693" s="19">
        <v>545</v>
      </c>
      <c r="J693" s="10">
        <v>690</v>
      </c>
    </row>
    <row r="694" spans="1:10" ht="15.75" customHeight="1" x14ac:dyDescent="0.25">
      <c r="A694" s="19">
        <v>545</v>
      </c>
      <c r="B694" s="6" t="s">
        <v>164</v>
      </c>
      <c r="C694" s="13">
        <v>17.27</v>
      </c>
      <c r="D694" s="14">
        <v>10.14</v>
      </c>
      <c r="E694" s="13">
        <v>7.83</v>
      </c>
      <c r="F694" s="15">
        <v>126</v>
      </c>
      <c r="G694" s="10">
        <f t="shared" si="20"/>
        <v>175.11780000000002</v>
      </c>
      <c r="H694" s="10">
        <f t="shared" si="21"/>
        <v>986.58</v>
      </c>
      <c r="I694" s="19">
        <v>545</v>
      </c>
      <c r="J694" s="10">
        <v>691</v>
      </c>
    </row>
    <row r="695" spans="1:10" ht="15.75" customHeight="1" x14ac:dyDescent="0.25">
      <c r="A695" s="19">
        <v>545</v>
      </c>
      <c r="B695" s="6" t="s">
        <v>165</v>
      </c>
      <c r="C695" s="13">
        <v>8.02</v>
      </c>
      <c r="D695" s="14">
        <v>3.92</v>
      </c>
      <c r="E695" s="13">
        <v>6.83</v>
      </c>
      <c r="F695" s="15">
        <v>27</v>
      </c>
      <c r="G695" s="10">
        <f t="shared" si="20"/>
        <v>31.438399999999998</v>
      </c>
      <c r="H695" s="10">
        <f t="shared" si="21"/>
        <v>184.41</v>
      </c>
      <c r="I695" s="19">
        <v>545</v>
      </c>
      <c r="J695" s="10">
        <v>692</v>
      </c>
    </row>
    <row r="696" spans="1:10" ht="15.75" customHeight="1" x14ac:dyDescent="0.25">
      <c r="A696" s="19">
        <v>546</v>
      </c>
      <c r="B696" s="6" t="s">
        <v>163</v>
      </c>
      <c r="C696" s="13">
        <v>8.34</v>
      </c>
      <c r="D696" s="14">
        <v>7.54</v>
      </c>
      <c r="E696" s="13">
        <v>7.83</v>
      </c>
      <c r="F696" s="15">
        <v>61</v>
      </c>
      <c r="G696" s="10">
        <f t="shared" si="20"/>
        <v>62.883600000000001</v>
      </c>
      <c r="H696" s="10">
        <f t="shared" si="21"/>
        <v>477.63</v>
      </c>
      <c r="I696" s="19">
        <v>546</v>
      </c>
      <c r="J696" s="10">
        <v>693</v>
      </c>
    </row>
    <row r="697" spans="1:10" ht="15.75" customHeight="1" x14ac:dyDescent="0.25">
      <c r="A697" s="19">
        <v>546</v>
      </c>
      <c r="B697" s="6" t="s">
        <v>138</v>
      </c>
      <c r="C697" s="13">
        <v>91.29</v>
      </c>
      <c r="D697" s="14">
        <v>27.95</v>
      </c>
      <c r="E697" s="13">
        <v>7.83</v>
      </c>
      <c r="F697" s="15">
        <v>692</v>
      </c>
      <c r="G697" s="10">
        <f t="shared" si="20"/>
        <v>2551.5554999999999</v>
      </c>
      <c r="H697" s="10">
        <f t="shared" si="21"/>
        <v>5418.36</v>
      </c>
      <c r="I697" s="12" t="s">
        <v>113</v>
      </c>
      <c r="J697" s="10">
        <v>694</v>
      </c>
    </row>
    <row r="698" spans="1:10" ht="15.75" customHeight="1" x14ac:dyDescent="0.25">
      <c r="A698" s="19">
        <v>546</v>
      </c>
      <c r="B698" s="6" t="s">
        <v>180</v>
      </c>
      <c r="C698" s="13">
        <v>6.99</v>
      </c>
      <c r="D698" s="14">
        <v>4.83</v>
      </c>
      <c r="E698" s="13">
        <v>6.83</v>
      </c>
      <c r="F698" s="15">
        <v>27</v>
      </c>
      <c r="G698" s="10">
        <f t="shared" si="20"/>
        <v>33.761700000000005</v>
      </c>
      <c r="H698" s="10">
        <f t="shared" si="21"/>
        <v>184.41</v>
      </c>
      <c r="I698" s="19">
        <v>546</v>
      </c>
      <c r="J698" s="10">
        <v>695</v>
      </c>
    </row>
    <row r="699" spans="1:10" ht="15.75" customHeight="1" x14ac:dyDescent="0.25">
      <c r="A699" s="19">
        <v>546</v>
      </c>
      <c r="B699" s="6" t="s">
        <v>164</v>
      </c>
      <c r="C699" s="13">
        <v>17.64</v>
      </c>
      <c r="D699" s="14">
        <v>16.12</v>
      </c>
      <c r="E699" s="13">
        <v>7.83</v>
      </c>
      <c r="F699" s="15">
        <v>222</v>
      </c>
      <c r="G699" s="10">
        <f t="shared" si="20"/>
        <v>284.35680000000002</v>
      </c>
      <c r="H699" s="10">
        <f t="shared" si="21"/>
        <v>1738.26</v>
      </c>
      <c r="I699" s="19">
        <v>546</v>
      </c>
      <c r="J699" s="10">
        <v>696</v>
      </c>
    </row>
    <row r="700" spans="1:10" ht="15.75" customHeight="1" x14ac:dyDescent="0.25">
      <c r="A700" s="19">
        <v>546</v>
      </c>
      <c r="B700" s="6" t="s">
        <v>165</v>
      </c>
      <c r="C700" s="13">
        <v>7.33</v>
      </c>
      <c r="D700" s="14">
        <v>2.5</v>
      </c>
      <c r="E700" s="13">
        <v>6.83</v>
      </c>
      <c r="F700" s="15">
        <v>18</v>
      </c>
      <c r="G700" s="10">
        <f t="shared" si="20"/>
        <v>18.324999999999999</v>
      </c>
      <c r="H700" s="10">
        <f t="shared" si="21"/>
        <v>122.94</v>
      </c>
      <c r="I700" s="19">
        <v>546</v>
      </c>
      <c r="J700" s="10">
        <v>697</v>
      </c>
    </row>
    <row r="701" spans="1:10" ht="15.75" customHeight="1" x14ac:dyDescent="0.25">
      <c r="A701" s="19">
        <v>547</v>
      </c>
      <c r="B701" s="6" t="s">
        <v>163</v>
      </c>
      <c r="C701" s="13">
        <v>8.0399999999999991</v>
      </c>
      <c r="D701" s="14">
        <v>2.2000000000000002</v>
      </c>
      <c r="E701" s="13">
        <v>7.83</v>
      </c>
      <c r="F701" s="15">
        <v>17</v>
      </c>
      <c r="G701" s="10">
        <f t="shared" si="20"/>
        <v>17.687999999999999</v>
      </c>
      <c r="H701" s="10">
        <f t="shared" si="21"/>
        <v>133.11000000000001</v>
      </c>
      <c r="I701" s="19">
        <v>547</v>
      </c>
      <c r="J701" s="10">
        <v>698</v>
      </c>
    </row>
    <row r="702" spans="1:10" ht="12.95" customHeight="1" x14ac:dyDescent="0.25">
      <c r="A702" s="19">
        <v>547</v>
      </c>
      <c r="B702" s="6" t="s">
        <v>164</v>
      </c>
      <c r="C702" s="13">
        <v>17.27</v>
      </c>
      <c r="D702" s="14">
        <v>10.14</v>
      </c>
      <c r="E702" s="13">
        <v>7.83</v>
      </c>
      <c r="F702" s="15">
        <v>126</v>
      </c>
      <c r="G702" s="10">
        <f t="shared" si="20"/>
        <v>175.11780000000002</v>
      </c>
      <c r="H702" s="10">
        <f t="shared" si="21"/>
        <v>986.58</v>
      </c>
      <c r="I702" s="19">
        <v>547</v>
      </c>
      <c r="J702" s="10">
        <v>699</v>
      </c>
    </row>
    <row r="703" spans="1:10" ht="15.75" customHeight="1" x14ac:dyDescent="0.25">
      <c r="A703" s="19">
        <v>547</v>
      </c>
      <c r="B703" s="6" t="s">
        <v>165</v>
      </c>
      <c r="C703" s="13">
        <v>8.02</v>
      </c>
      <c r="D703" s="14">
        <v>3.92</v>
      </c>
      <c r="E703" s="13">
        <v>6.83</v>
      </c>
      <c r="F703" s="15">
        <v>27</v>
      </c>
      <c r="G703" s="10">
        <f t="shared" si="20"/>
        <v>31.438399999999998</v>
      </c>
      <c r="H703" s="10">
        <f t="shared" si="21"/>
        <v>184.41</v>
      </c>
      <c r="I703" s="19">
        <v>547</v>
      </c>
      <c r="J703" s="10">
        <v>700</v>
      </c>
    </row>
    <row r="704" spans="1:10" ht="13.7" customHeight="1" x14ac:dyDescent="0.25">
      <c r="A704" s="19">
        <v>548</v>
      </c>
      <c r="B704" s="6" t="s">
        <v>177</v>
      </c>
      <c r="C704" s="13">
        <v>6.75</v>
      </c>
      <c r="D704" s="14">
        <v>5.2</v>
      </c>
      <c r="E704" s="13">
        <v>7.83</v>
      </c>
      <c r="F704" s="15">
        <v>35</v>
      </c>
      <c r="G704" s="10">
        <f t="shared" si="20"/>
        <v>35.1</v>
      </c>
      <c r="H704" s="10">
        <f t="shared" si="21"/>
        <v>274.05</v>
      </c>
      <c r="I704" s="19">
        <v>548</v>
      </c>
      <c r="J704" s="10">
        <v>701</v>
      </c>
    </row>
    <row r="705" spans="1:10" ht="13.35" customHeight="1" x14ac:dyDescent="0.25">
      <c r="A705" s="19">
        <v>549</v>
      </c>
      <c r="B705" s="6" t="s">
        <v>177</v>
      </c>
      <c r="C705" s="13">
        <v>7</v>
      </c>
      <c r="D705" s="14">
        <v>5.94</v>
      </c>
      <c r="E705" s="13">
        <v>7.83</v>
      </c>
      <c r="F705" s="15">
        <v>42</v>
      </c>
      <c r="G705" s="10">
        <f t="shared" si="20"/>
        <v>41.580000000000005</v>
      </c>
      <c r="H705" s="10">
        <f t="shared" si="21"/>
        <v>328.86</v>
      </c>
      <c r="I705" s="19">
        <v>549</v>
      </c>
      <c r="J705" s="10">
        <v>702</v>
      </c>
    </row>
    <row r="706" spans="1:10" ht="15.75" customHeight="1" x14ac:dyDescent="0.25">
      <c r="A706" s="19">
        <v>551</v>
      </c>
      <c r="B706" s="6" t="s">
        <v>135</v>
      </c>
      <c r="C706" s="13">
        <v>16.329999999999998</v>
      </c>
      <c r="D706" s="14">
        <v>8</v>
      </c>
      <c r="E706" s="13">
        <v>8</v>
      </c>
      <c r="F706" s="15">
        <v>119</v>
      </c>
      <c r="G706" s="10">
        <f t="shared" si="20"/>
        <v>130.63999999999999</v>
      </c>
      <c r="H706" s="10">
        <f t="shared" si="21"/>
        <v>952</v>
      </c>
      <c r="I706" s="19">
        <v>551</v>
      </c>
      <c r="J706" s="10">
        <v>703</v>
      </c>
    </row>
    <row r="707" spans="1:10" ht="15.75" customHeight="1" x14ac:dyDescent="0.25">
      <c r="A707" s="19">
        <v>553</v>
      </c>
      <c r="B707" s="6" t="s">
        <v>134</v>
      </c>
      <c r="C707" s="13">
        <v>16.329999999999998</v>
      </c>
      <c r="D707" s="14">
        <v>11.17</v>
      </c>
      <c r="E707" s="13">
        <v>8</v>
      </c>
      <c r="F707" s="15">
        <v>143</v>
      </c>
      <c r="G707" s="10">
        <f t="shared" si="20"/>
        <v>182.40609999999998</v>
      </c>
      <c r="H707" s="10">
        <f t="shared" si="21"/>
        <v>1144</v>
      </c>
      <c r="I707" s="19">
        <v>553</v>
      </c>
      <c r="J707" s="10">
        <v>704</v>
      </c>
    </row>
    <row r="708" spans="1:10" ht="13.7" customHeight="1" x14ac:dyDescent="0.25">
      <c r="A708" s="19">
        <v>601</v>
      </c>
      <c r="B708" s="6" t="s">
        <v>134</v>
      </c>
      <c r="C708" s="13">
        <v>16.329999999999998</v>
      </c>
      <c r="D708" s="14">
        <v>7.92</v>
      </c>
      <c r="E708" s="13">
        <v>8</v>
      </c>
      <c r="F708" s="15">
        <v>129</v>
      </c>
      <c r="G708" s="10">
        <f t="shared" ref="G708:G771" si="22">C708*D708</f>
        <v>129.33359999999999</v>
      </c>
      <c r="H708" s="10">
        <f t="shared" ref="H708:H771" si="23">F708*E708</f>
        <v>1032</v>
      </c>
      <c r="I708" s="19">
        <v>601</v>
      </c>
      <c r="J708" s="10">
        <v>705</v>
      </c>
    </row>
    <row r="709" spans="1:10" ht="13.35" customHeight="1" x14ac:dyDescent="0.25">
      <c r="A709" s="19">
        <v>601</v>
      </c>
      <c r="B709" s="6" t="s">
        <v>147</v>
      </c>
      <c r="C709" s="13">
        <v>11.08</v>
      </c>
      <c r="D709" s="14">
        <v>3.48</v>
      </c>
      <c r="E709" s="13">
        <v>7.83</v>
      </c>
      <c r="F709" s="15">
        <v>39</v>
      </c>
      <c r="G709" s="10">
        <f t="shared" si="22"/>
        <v>38.558399999999999</v>
      </c>
      <c r="H709" s="10">
        <f t="shared" si="23"/>
        <v>305.37</v>
      </c>
      <c r="I709" s="19">
        <v>601</v>
      </c>
      <c r="J709" s="10">
        <v>706</v>
      </c>
    </row>
    <row r="710" spans="1:10" ht="15.75" customHeight="1" x14ac:dyDescent="0.25">
      <c r="A710" s="19">
        <v>602</v>
      </c>
      <c r="B710" s="6" t="s">
        <v>163</v>
      </c>
      <c r="C710" s="13">
        <v>3.94</v>
      </c>
      <c r="D710" s="14">
        <v>2</v>
      </c>
      <c r="E710" s="13">
        <v>7.83</v>
      </c>
      <c r="F710" s="15">
        <v>8</v>
      </c>
      <c r="G710" s="10">
        <f t="shared" si="22"/>
        <v>7.88</v>
      </c>
      <c r="H710" s="10">
        <f t="shared" si="23"/>
        <v>62.64</v>
      </c>
      <c r="I710" s="19">
        <v>602</v>
      </c>
      <c r="J710" s="10">
        <v>707</v>
      </c>
    </row>
    <row r="711" spans="1:10" ht="15.75" customHeight="1" x14ac:dyDescent="0.25">
      <c r="A711" s="19">
        <v>602</v>
      </c>
      <c r="B711" s="6" t="s">
        <v>138</v>
      </c>
      <c r="C711" s="13">
        <v>120.35</v>
      </c>
      <c r="D711" s="14">
        <v>14.76</v>
      </c>
      <c r="E711" s="13">
        <v>7.83</v>
      </c>
      <c r="F711" s="15">
        <v>840</v>
      </c>
      <c r="G711" s="10">
        <f t="shared" si="22"/>
        <v>1776.366</v>
      </c>
      <c r="H711" s="10">
        <f t="shared" si="23"/>
        <v>6577.2</v>
      </c>
      <c r="I711" s="12" t="s">
        <v>114</v>
      </c>
      <c r="J711" s="10">
        <v>708</v>
      </c>
    </row>
    <row r="712" spans="1:10" ht="12.95" customHeight="1" x14ac:dyDescent="0.25">
      <c r="A712" s="19">
        <v>602</v>
      </c>
      <c r="B712" s="6" t="s">
        <v>164</v>
      </c>
      <c r="C712" s="13">
        <v>21.27</v>
      </c>
      <c r="D712" s="14">
        <v>8.6</v>
      </c>
      <c r="E712" s="13">
        <v>7.83</v>
      </c>
      <c r="F712" s="15">
        <v>141</v>
      </c>
      <c r="G712" s="10">
        <f t="shared" si="22"/>
        <v>182.922</v>
      </c>
      <c r="H712" s="10">
        <f t="shared" si="23"/>
        <v>1104.03</v>
      </c>
      <c r="I712" s="19">
        <v>602</v>
      </c>
      <c r="J712" s="10">
        <v>709</v>
      </c>
    </row>
    <row r="713" spans="1:10" ht="15.75" customHeight="1" x14ac:dyDescent="0.25">
      <c r="A713" s="19">
        <v>602</v>
      </c>
      <c r="B713" s="6" t="s">
        <v>165</v>
      </c>
      <c r="C713" s="13">
        <v>8.02</v>
      </c>
      <c r="D713" s="14">
        <v>3.92</v>
      </c>
      <c r="E713" s="13">
        <v>6.83</v>
      </c>
      <c r="F713" s="15">
        <v>27</v>
      </c>
      <c r="G713" s="10">
        <f t="shared" si="22"/>
        <v>31.438399999999998</v>
      </c>
      <c r="H713" s="10">
        <f t="shared" si="23"/>
        <v>184.41</v>
      </c>
      <c r="I713" s="19">
        <v>602</v>
      </c>
      <c r="J713" s="10">
        <v>710</v>
      </c>
    </row>
    <row r="714" spans="1:10" ht="13.7" customHeight="1" x14ac:dyDescent="0.25">
      <c r="A714" s="19">
        <v>603</v>
      </c>
      <c r="B714" s="6" t="s">
        <v>163</v>
      </c>
      <c r="C714" s="13">
        <v>6.58</v>
      </c>
      <c r="D714" s="14">
        <v>2.17</v>
      </c>
      <c r="E714" s="13">
        <v>7.83</v>
      </c>
      <c r="F714" s="15">
        <v>14</v>
      </c>
      <c r="G714" s="10">
        <f t="shared" si="22"/>
        <v>14.278599999999999</v>
      </c>
      <c r="H714" s="10">
        <f t="shared" si="23"/>
        <v>109.62</v>
      </c>
      <c r="I714" s="19">
        <v>603</v>
      </c>
      <c r="J714" s="10">
        <v>711</v>
      </c>
    </row>
    <row r="715" spans="1:10" ht="13.35" customHeight="1" x14ac:dyDescent="0.25">
      <c r="A715" s="19">
        <v>603</v>
      </c>
      <c r="B715" s="6" t="s">
        <v>163</v>
      </c>
      <c r="C715" s="13">
        <v>6.58</v>
      </c>
      <c r="D715" s="14">
        <v>2.17</v>
      </c>
      <c r="E715" s="13">
        <v>7.83</v>
      </c>
      <c r="F715" s="15">
        <v>14</v>
      </c>
      <c r="G715" s="10">
        <f t="shared" si="22"/>
        <v>14.278599999999999</v>
      </c>
      <c r="H715" s="10">
        <f t="shared" si="23"/>
        <v>109.62</v>
      </c>
      <c r="I715" s="19">
        <v>603</v>
      </c>
      <c r="J715" s="10">
        <v>712</v>
      </c>
    </row>
    <row r="716" spans="1:10" ht="15.75" customHeight="1" x14ac:dyDescent="0.25">
      <c r="A716" s="19">
        <v>603</v>
      </c>
      <c r="B716" s="6" t="s">
        <v>164</v>
      </c>
      <c r="C716" s="13">
        <v>14.87</v>
      </c>
      <c r="D716" s="14">
        <v>13.69</v>
      </c>
      <c r="E716" s="13">
        <v>7.83</v>
      </c>
      <c r="F716" s="15">
        <v>183</v>
      </c>
      <c r="G716" s="10">
        <f t="shared" si="22"/>
        <v>203.57029999999997</v>
      </c>
      <c r="H716" s="10">
        <f t="shared" si="23"/>
        <v>1432.89</v>
      </c>
      <c r="I716" s="19">
        <v>603</v>
      </c>
      <c r="J716" s="10">
        <v>713</v>
      </c>
    </row>
    <row r="717" spans="1:10" ht="15.75" customHeight="1" x14ac:dyDescent="0.25">
      <c r="A717" s="19">
        <v>603</v>
      </c>
      <c r="B717" s="6" t="s">
        <v>165</v>
      </c>
      <c r="C717" s="13">
        <v>7.94</v>
      </c>
      <c r="D717" s="14">
        <v>3.92</v>
      </c>
      <c r="E717" s="13">
        <v>7.83</v>
      </c>
      <c r="F717" s="15">
        <v>27</v>
      </c>
      <c r="G717" s="10">
        <f t="shared" si="22"/>
        <v>31.1248</v>
      </c>
      <c r="H717" s="10">
        <f t="shared" si="23"/>
        <v>211.41</v>
      </c>
      <c r="I717" s="19">
        <v>603</v>
      </c>
      <c r="J717" s="10">
        <v>714</v>
      </c>
    </row>
    <row r="718" spans="1:10" ht="12.95" customHeight="1" x14ac:dyDescent="0.25">
      <c r="A718" s="19">
        <v>604</v>
      </c>
      <c r="B718" s="6" t="s">
        <v>163</v>
      </c>
      <c r="C718" s="13">
        <v>3.94</v>
      </c>
      <c r="D718" s="14">
        <v>2</v>
      </c>
      <c r="E718" s="13">
        <v>7.83</v>
      </c>
      <c r="F718" s="15">
        <v>8</v>
      </c>
      <c r="G718" s="10">
        <f t="shared" si="22"/>
        <v>7.88</v>
      </c>
      <c r="H718" s="10">
        <f t="shared" si="23"/>
        <v>62.64</v>
      </c>
      <c r="I718" s="19">
        <v>604</v>
      </c>
      <c r="J718" s="10">
        <v>715</v>
      </c>
    </row>
    <row r="719" spans="1:10" ht="15.75" customHeight="1" x14ac:dyDescent="0.25">
      <c r="A719" s="19">
        <v>604</v>
      </c>
      <c r="B719" s="6" t="s">
        <v>164</v>
      </c>
      <c r="C719" s="13">
        <v>21.27</v>
      </c>
      <c r="D719" s="14">
        <v>8.6</v>
      </c>
      <c r="E719" s="13">
        <v>7.83</v>
      </c>
      <c r="F719" s="15">
        <v>140</v>
      </c>
      <c r="G719" s="10">
        <f t="shared" si="22"/>
        <v>182.922</v>
      </c>
      <c r="H719" s="10">
        <f t="shared" si="23"/>
        <v>1096.2</v>
      </c>
      <c r="I719" s="19">
        <v>604</v>
      </c>
      <c r="J719" s="10">
        <v>716</v>
      </c>
    </row>
    <row r="720" spans="1:10" ht="15.75" customHeight="1" x14ac:dyDescent="0.25">
      <c r="A720" s="19">
        <v>604</v>
      </c>
      <c r="B720" s="6" t="s">
        <v>165</v>
      </c>
      <c r="C720" s="13">
        <v>8.02</v>
      </c>
      <c r="D720" s="14">
        <v>3.92</v>
      </c>
      <c r="E720" s="13">
        <v>6.83</v>
      </c>
      <c r="F720" s="15">
        <v>27</v>
      </c>
      <c r="G720" s="10">
        <f t="shared" si="22"/>
        <v>31.438399999999998</v>
      </c>
      <c r="H720" s="10">
        <f t="shared" si="23"/>
        <v>184.41</v>
      </c>
      <c r="I720" s="19">
        <v>604</v>
      </c>
      <c r="J720" s="10">
        <v>717</v>
      </c>
    </row>
    <row r="721" spans="1:10" ht="15.75" customHeight="1" x14ac:dyDescent="0.25">
      <c r="A721" s="19">
        <v>605</v>
      </c>
      <c r="B721" s="6" t="s">
        <v>163</v>
      </c>
      <c r="C721" s="13">
        <v>8.0399999999999991</v>
      </c>
      <c r="D721" s="14">
        <v>3.99</v>
      </c>
      <c r="E721" s="13">
        <v>7.83</v>
      </c>
      <c r="F721" s="15">
        <v>31</v>
      </c>
      <c r="G721" s="10">
        <f t="shared" si="22"/>
        <v>32.079599999999999</v>
      </c>
      <c r="H721" s="10">
        <f t="shared" si="23"/>
        <v>242.73</v>
      </c>
      <c r="I721" s="19">
        <v>605</v>
      </c>
      <c r="J721" s="10">
        <v>718</v>
      </c>
    </row>
    <row r="722" spans="1:10" ht="15.75" customHeight="1" x14ac:dyDescent="0.25">
      <c r="A722" s="19">
        <v>605</v>
      </c>
      <c r="B722" s="6" t="s">
        <v>164</v>
      </c>
      <c r="C722" s="13">
        <v>21.27</v>
      </c>
      <c r="D722" s="14">
        <v>11.94</v>
      </c>
      <c r="E722" s="13">
        <v>7.83</v>
      </c>
      <c r="F722" s="15">
        <v>191</v>
      </c>
      <c r="G722" s="10">
        <f t="shared" si="22"/>
        <v>253.96379999999999</v>
      </c>
      <c r="H722" s="10">
        <f t="shared" si="23"/>
        <v>1495.53</v>
      </c>
      <c r="I722" s="19">
        <v>605</v>
      </c>
      <c r="J722" s="10">
        <v>719</v>
      </c>
    </row>
    <row r="723" spans="1:10" ht="15.75" customHeight="1" x14ac:dyDescent="0.25">
      <c r="A723" s="19">
        <v>605</v>
      </c>
      <c r="B723" s="6" t="s">
        <v>165</v>
      </c>
      <c r="C723" s="13">
        <v>8.02</v>
      </c>
      <c r="D723" s="14">
        <v>3.92</v>
      </c>
      <c r="E723" s="13">
        <v>6.83</v>
      </c>
      <c r="F723" s="15">
        <v>27</v>
      </c>
      <c r="G723" s="10">
        <f t="shared" si="22"/>
        <v>31.438399999999998</v>
      </c>
      <c r="H723" s="10">
        <f t="shared" si="23"/>
        <v>184.41</v>
      </c>
      <c r="I723" s="19">
        <v>605</v>
      </c>
      <c r="J723" s="10">
        <v>720</v>
      </c>
    </row>
    <row r="724" spans="1:10" ht="15.75" customHeight="1" x14ac:dyDescent="0.25">
      <c r="A724" s="19">
        <v>606</v>
      </c>
      <c r="B724" s="6" t="s">
        <v>163</v>
      </c>
      <c r="C724" s="13">
        <v>8.0399999999999991</v>
      </c>
      <c r="D724" s="14">
        <v>3.99</v>
      </c>
      <c r="E724" s="13">
        <v>7.83</v>
      </c>
      <c r="F724" s="15">
        <v>31</v>
      </c>
      <c r="G724" s="10">
        <f t="shared" si="22"/>
        <v>32.079599999999999</v>
      </c>
      <c r="H724" s="10">
        <f t="shared" si="23"/>
        <v>242.73</v>
      </c>
      <c r="I724" s="19">
        <v>606</v>
      </c>
      <c r="J724" s="10">
        <v>721</v>
      </c>
    </row>
    <row r="725" spans="1:10" ht="15.75" customHeight="1" x14ac:dyDescent="0.25">
      <c r="A725" s="19">
        <v>606</v>
      </c>
      <c r="B725" s="6" t="s">
        <v>164</v>
      </c>
      <c r="C725" s="13">
        <v>21.27</v>
      </c>
      <c r="D725" s="14">
        <v>11.94</v>
      </c>
      <c r="E725" s="13">
        <v>7.83</v>
      </c>
      <c r="F725" s="15">
        <v>191</v>
      </c>
      <c r="G725" s="10">
        <f t="shared" si="22"/>
        <v>253.96379999999999</v>
      </c>
      <c r="H725" s="10">
        <f t="shared" si="23"/>
        <v>1495.53</v>
      </c>
      <c r="I725" s="19">
        <v>606</v>
      </c>
      <c r="J725" s="10">
        <v>722</v>
      </c>
    </row>
    <row r="726" spans="1:10" ht="15.75" customHeight="1" x14ac:dyDescent="0.25">
      <c r="A726" s="19">
        <v>606</v>
      </c>
      <c r="B726" s="6" t="s">
        <v>165</v>
      </c>
      <c r="C726" s="13">
        <v>8.02</v>
      </c>
      <c r="D726" s="14">
        <v>3.92</v>
      </c>
      <c r="E726" s="13">
        <v>6.83</v>
      </c>
      <c r="F726" s="15">
        <v>27</v>
      </c>
      <c r="G726" s="10">
        <f t="shared" si="22"/>
        <v>31.438399999999998</v>
      </c>
      <c r="H726" s="10">
        <f t="shared" si="23"/>
        <v>184.41</v>
      </c>
      <c r="I726" s="19">
        <v>606</v>
      </c>
      <c r="J726" s="10">
        <v>723</v>
      </c>
    </row>
    <row r="727" spans="1:10" ht="15.75" customHeight="1" x14ac:dyDescent="0.25">
      <c r="A727" s="19">
        <v>607</v>
      </c>
      <c r="B727" s="6" t="s">
        <v>163</v>
      </c>
      <c r="C727" s="13">
        <v>8.0399999999999991</v>
      </c>
      <c r="D727" s="14">
        <v>3.99</v>
      </c>
      <c r="E727" s="13">
        <v>7.83</v>
      </c>
      <c r="F727" s="15">
        <v>31</v>
      </c>
      <c r="G727" s="10">
        <f t="shared" si="22"/>
        <v>32.079599999999999</v>
      </c>
      <c r="H727" s="10">
        <f t="shared" si="23"/>
        <v>242.73</v>
      </c>
      <c r="I727" s="19">
        <v>607</v>
      </c>
      <c r="J727" s="10">
        <v>724</v>
      </c>
    </row>
    <row r="728" spans="1:10" ht="15.75" customHeight="1" x14ac:dyDescent="0.25">
      <c r="A728" s="19">
        <v>607</v>
      </c>
      <c r="B728" s="6" t="s">
        <v>164</v>
      </c>
      <c r="C728" s="13">
        <v>21.27</v>
      </c>
      <c r="D728" s="14">
        <v>11.94</v>
      </c>
      <c r="E728" s="13">
        <v>7.83</v>
      </c>
      <c r="F728" s="15">
        <v>191</v>
      </c>
      <c r="G728" s="10">
        <f t="shared" si="22"/>
        <v>253.96379999999999</v>
      </c>
      <c r="H728" s="10">
        <f t="shared" si="23"/>
        <v>1495.53</v>
      </c>
      <c r="I728" s="19">
        <v>607</v>
      </c>
      <c r="J728" s="10">
        <v>725</v>
      </c>
    </row>
    <row r="729" spans="1:10" ht="15.75" customHeight="1" x14ac:dyDescent="0.25">
      <c r="A729" s="19">
        <v>607</v>
      </c>
      <c r="B729" s="6" t="s">
        <v>165</v>
      </c>
      <c r="C729" s="13">
        <v>8.02</v>
      </c>
      <c r="D729" s="14">
        <v>3.92</v>
      </c>
      <c r="E729" s="13">
        <v>6.83</v>
      </c>
      <c r="F729" s="15">
        <v>27</v>
      </c>
      <c r="G729" s="10">
        <f t="shared" si="22"/>
        <v>31.438399999999998</v>
      </c>
      <c r="H729" s="10">
        <f t="shared" si="23"/>
        <v>184.41</v>
      </c>
      <c r="I729" s="19">
        <v>607</v>
      </c>
      <c r="J729" s="10">
        <v>726</v>
      </c>
    </row>
    <row r="730" spans="1:10" ht="15.75" customHeight="1" x14ac:dyDescent="0.25">
      <c r="A730" s="19">
        <v>608</v>
      </c>
      <c r="B730" s="6" t="s">
        <v>163</v>
      </c>
      <c r="C730" s="13">
        <v>8.0399999999999991</v>
      </c>
      <c r="D730" s="14">
        <v>3.99</v>
      </c>
      <c r="E730" s="13">
        <v>7.83</v>
      </c>
      <c r="F730" s="15">
        <v>31</v>
      </c>
      <c r="G730" s="10">
        <f t="shared" si="22"/>
        <v>32.079599999999999</v>
      </c>
      <c r="H730" s="10">
        <f t="shared" si="23"/>
        <v>242.73</v>
      </c>
      <c r="I730" s="19">
        <v>608</v>
      </c>
      <c r="J730" s="10">
        <v>727</v>
      </c>
    </row>
    <row r="731" spans="1:10" ht="15.75" customHeight="1" x14ac:dyDescent="0.25">
      <c r="A731" s="19">
        <v>608</v>
      </c>
      <c r="B731" s="6" t="s">
        <v>164</v>
      </c>
      <c r="C731" s="13">
        <v>21.27</v>
      </c>
      <c r="D731" s="14">
        <v>11.94</v>
      </c>
      <c r="E731" s="13">
        <v>7.83</v>
      </c>
      <c r="F731" s="15">
        <v>191</v>
      </c>
      <c r="G731" s="10">
        <f t="shared" si="22"/>
        <v>253.96379999999999</v>
      </c>
      <c r="H731" s="10">
        <f t="shared" si="23"/>
        <v>1495.53</v>
      </c>
      <c r="I731" s="19">
        <v>608</v>
      </c>
      <c r="J731" s="10">
        <v>728</v>
      </c>
    </row>
    <row r="732" spans="1:10" ht="15.75" customHeight="1" x14ac:dyDescent="0.25">
      <c r="A732" s="19">
        <v>608</v>
      </c>
      <c r="B732" s="6" t="s">
        <v>165</v>
      </c>
      <c r="C732" s="13">
        <v>8.02</v>
      </c>
      <c r="D732" s="14">
        <v>3.92</v>
      </c>
      <c r="E732" s="13">
        <v>6.83</v>
      </c>
      <c r="F732" s="15">
        <v>27</v>
      </c>
      <c r="G732" s="10">
        <f t="shared" si="22"/>
        <v>31.438399999999998</v>
      </c>
      <c r="H732" s="10">
        <f t="shared" si="23"/>
        <v>184.41</v>
      </c>
      <c r="I732" s="19">
        <v>608</v>
      </c>
      <c r="J732" s="10">
        <v>729</v>
      </c>
    </row>
    <row r="733" spans="1:10" ht="15.75" customHeight="1" x14ac:dyDescent="0.25">
      <c r="A733" s="19">
        <v>609</v>
      </c>
      <c r="B733" s="6" t="s">
        <v>163</v>
      </c>
      <c r="C733" s="13">
        <v>8.0399999999999991</v>
      </c>
      <c r="D733" s="14">
        <v>3.99</v>
      </c>
      <c r="E733" s="13">
        <v>7.83</v>
      </c>
      <c r="F733" s="15">
        <v>31</v>
      </c>
      <c r="G733" s="10">
        <f t="shared" si="22"/>
        <v>32.079599999999999</v>
      </c>
      <c r="H733" s="10">
        <f t="shared" si="23"/>
        <v>242.73</v>
      </c>
      <c r="I733" s="19">
        <v>609</v>
      </c>
      <c r="J733" s="10">
        <v>730</v>
      </c>
    </row>
    <row r="734" spans="1:10" ht="15.75" customHeight="1" x14ac:dyDescent="0.25">
      <c r="A734" s="19">
        <v>609</v>
      </c>
      <c r="B734" s="6" t="s">
        <v>164</v>
      </c>
      <c r="C734" s="13">
        <v>21.27</v>
      </c>
      <c r="D734" s="14">
        <v>11.94</v>
      </c>
      <c r="E734" s="13">
        <v>7.83</v>
      </c>
      <c r="F734" s="15">
        <v>191</v>
      </c>
      <c r="G734" s="10">
        <f t="shared" si="22"/>
        <v>253.96379999999999</v>
      </c>
      <c r="H734" s="10">
        <f t="shared" si="23"/>
        <v>1495.53</v>
      </c>
      <c r="I734" s="19">
        <v>609</v>
      </c>
      <c r="J734" s="10">
        <v>731</v>
      </c>
    </row>
    <row r="735" spans="1:10" ht="15.75" customHeight="1" x14ac:dyDescent="0.25">
      <c r="A735" s="19">
        <v>609</v>
      </c>
      <c r="B735" s="6" t="s">
        <v>165</v>
      </c>
      <c r="C735" s="13">
        <v>8.02</v>
      </c>
      <c r="D735" s="14">
        <v>3.92</v>
      </c>
      <c r="E735" s="13">
        <v>6.83</v>
      </c>
      <c r="F735" s="15">
        <v>27</v>
      </c>
      <c r="G735" s="10">
        <f t="shared" si="22"/>
        <v>31.438399999999998</v>
      </c>
      <c r="H735" s="10">
        <f t="shared" si="23"/>
        <v>184.41</v>
      </c>
      <c r="I735" s="19">
        <v>609</v>
      </c>
      <c r="J735" s="10">
        <v>732</v>
      </c>
    </row>
    <row r="736" spans="1:10" ht="15.75" customHeight="1" x14ac:dyDescent="0.25">
      <c r="A736" s="19">
        <v>610</v>
      </c>
      <c r="B736" s="6" t="s">
        <v>163</v>
      </c>
      <c r="C736" s="13">
        <v>8.0399999999999991</v>
      </c>
      <c r="D736" s="14">
        <v>3.99</v>
      </c>
      <c r="E736" s="13">
        <v>7.83</v>
      </c>
      <c r="F736" s="15">
        <v>31</v>
      </c>
      <c r="G736" s="10">
        <f t="shared" si="22"/>
        <v>32.079599999999999</v>
      </c>
      <c r="H736" s="10">
        <f t="shared" si="23"/>
        <v>242.73</v>
      </c>
      <c r="I736" s="19">
        <v>610</v>
      </c>
      <c r="J736" s="10">
        <v>733</v>
      </c>
    </row>
    <row r="737" spans="1:10" ht="15.75" customHeight="1" x14ac:dyDescent="0.25">
      <c r="A737" s="19">
        <v>610</v>
      </c>
      <c r="B737" s="6" t="s">
        <v>164</v>
      </c>
      <c r="C737" s="13">
        <v>21.27</v>
      </c>
      <c r="D737" s="14">
        <v>11.94</v>
      </c>
      <c r="E737" s="13">
        <v>7.83</v>
      </c>
      <c r="F737" s="15">
        <v>191</v>
      </c>
      <c r="G737" s="10">
        <f t="shared" si="22"/>
        <v>253.96379999999999</v>
      </c>
      <c r="H737" s="10">
        <f t="shared" si="23"/>
        <v>1495.53</v>
      </c>
      <c r="I737" s="19">
        <v>610</v>
      </c>
      <c r="J737" s="10">
        <v>734</v>
      </c>
    </row>
    <row r="738" spans="1:10" ht="15.75" customHeight="1" x14ac:dyDescent="0.25">
      <c r="A738" s="19">
        <v>610</v>
      </c>
      <c r="B738" s="6" t="s">
        <v>165</v>
      </c>
      <c r="C738" s="13">
        <v>8.02</v>
      </c>
      <c r="D738" s="14">
        <v>3.92</v>
      </c>
      <c r="E738" s="13">
        <v>6.83</v>
      </c>
      <c r="F738" s="15">
        <v>27</v>
      </c>
      <c r="G738" s="10">
        <f t="shared" si="22"/>
        <v>31.438399999999998</v>
      </c>
      <c r="H738" s="10">
        <f t="shared" si="23"/>
        <v>184.41</v>
      </c>
      <c r="I738" s="19">
        <v>610</v>
      </c>
      <c r="J738" s="10">
        <v>735</v>
      </c>
    </row>
    <row r="739" spans="1:10" ht="15.75" customHeight="1" x14ac:dyDescent="0.25">
      <c r="A739" s="19">
        <v>611</v>
      </c>
      <c r="B739" s="6" t="s">
        <v>163</v>
      </c>
      <c r="C739" s="13">
        <v>8.0399999999999991</v>
      </c>
      <c r="D739" s="14">
        <v>3.99</v>
      </c>
      <c r="E739" s="13">
        <v>7.83</v>
      </c>
      <c r="F739" s="15">
        <v>31</v>
      </c>
      <c r="G739" s="10">
        <f t="shared" si="22"/>
        <v>32.079599999999999</v>
      </c>
      <c r="H739" s="10">
        <f t="shared" si="23"/>
        <v>242.73</v>
      </c>
      <c r="I739" s="19">
        <v>611</v>
      </c>
      <c r="J739" s="10">
        <v>736</v>
      </c>
    </row>
    <row r="740" spans="1:10" ht="15.75" customHeight="1" x14ac:dyDescent="0.25">
      <c r="A740" s="19">
        <v>611</v>
      </c>
      <c r="B740" s="6" t="s">
        <v>164</v>
      </c>
      <c r="C740" s="13">
        <v>21.27</v>
      </c>
      <c r="D740" s="14">
        <v>11.94</v>
      </c>
      <c r="E740" s="13">
        <v>7.83</v>
      </c>
      <c r="F740" s="15">
        <v>191</v>
      </c>
      <c r="G740" s="10">
        <f t="shared" si="22"/>
        <v>253.96379999999999</v>
      </c>
      <c r="H740" s="10">
        <f t="shared" si="23"/>
        <v>1495.53</v>
      </c>
      <c r="I740" s="19">
        <v>611</v>
      </c>
      <c r="J740" s="10">
        <v>737</v>
      </c>
    </row>
    <row r="741" spans="1:10" ht="15.75" customHeight="1" x14ac:dyDescent="0.25">
      <c r="A741" s="19">
        <v>611</v>
      </c>
      <c r="B741" s="6" t="s">
        <v>165</v>
      </c>
      <c r="C741" s="13">
        <v>8.02</v>
      </c>
      <c r="D741" s="14">
        <v>3.92</v>
      </c>
      <c r="E741" s="13">
        <v>6.83</v>
      </c>
      <c r="F741" s="15">
        <v>27</v>
      </c>
      <c r="G741" s="10">
        <f t="shared" si="22"/>
        <v>31.438399999999998</v>
      </c>
      <c r="H741" s="10">
        <f t="shared" si="23"/>
        <v>184.41</v>
      </c>
      <c r="I741" s="19">
        <v>611</v>
      </c>
      <c r="J741" s="10">
        <v>738</v>
      </c>
    </row>
    <row r="742" spans="1:10" ht="15.75" customHeight="1" x14ac:dyDescent="0.25">
      <c r="A742" s="19">
        <v>612</v>
      </c>
      <c r="B742" s="6" t="s">
        <v>163</v>
      </c>
      <c r="C742" s="13">
        <v>8.0399999999999991</v>
      </c>
      <c r="D742" s="14">
        <v>3.99</v>
      </c>
      <c r="E742" s="13">
        <v>7.83</v>
      </c>
      <c r="F742" s="15">
        <v>31</v>
      </c>
      <c r="G742" s="10">
        <f t="shared" si="22"/>
        <v>32.079599999999999</v>
      </c>
      <c r="H742" s="10">
        <f t="shared" si="23"/>
        <v>242.73</v>
      </c>
      <c r="I742" s="19">
        <v>612</v>
      </c>
      <c r="J742" s="10">
        <v>739</v>
      </c>
    </row>
    <row r="743" spans="1:10" ht="15.75" customHeight="1" x14ac:dyDescent="0.25">
      <c r="A743" s="19">
        <v>612</v>
      </c>
      <c r="B743" s="6" t="s">
        <v>164</v>
      </c>
      <c r="C743" s="13">
        <v>21.27</v>
      </c>
      <c r="D743" s="14">
        <v>11.94</v>
      </c>
      <c r="E743" s="13">
        <v>7.83</v>
      </c>
      <c r="F743" s="15">
        <v>191</v>
      </c>
      <c r="G743" s="10">
        <f t="shared" si="22"/>
        <v>253.96379999999999</v>
      </c>
      <c r="H743" s="10">
        <f t="shared" si="23"/>
        <v>1495.53</v>
      </c>
      <c r="I743" s="19">
        <v>612</v>
      </c>
      <c r="J743" s="10">
        <v>740</v>
      </c>
    </row>
    <row r="744" spans="1:10" ht="15.75" customHeight="1" x14ac:dyDescent="0.25">
      <c r="A744" s="19">
        <v>612</v>
      </c>
      <c r="B744" s="6" t="s">
        <v>165</v>
      </c>
      <c r="C744" s="13">
        <v>8.02</v>
      </c>
      <c r="D744" s="14">
        <v>3.92</v>
      </c>
      <c r="E744" s="13">
        <v>6.83</v>
      </c>
      <c r="F744" s="15">
        <v>27</v>
      </c>
      <c r="G744" s="10">
        <f t="shared" si="22"/>
        <v>31.438399999999998</v>
      </c>
      <c r="H744" s="10">
        <f t="shared" si="23"/>
        <v>184.41</v>
      </c>
      <c r="I744" s="19">
        <v>612</v>
      </c>
      <c r="J744" s="10">
        <v>741</v>
      </c>
    </row>
    <row r="745" spans="1:10" ht="15.75" customHeight="1" x14ac:dyDescent="0.25">
      <c r="A745" s="19">
        <v>613</v>
      </c>
      <c r="B745" s="6" t="s">
        <v>163</v>
      </c>
      <c r="C745" s="13">
        <v>8.0399999999999991</v>
      </c>
      <c r="D745" s="14">
        <v>3.99</v>
      </c>
      <c r="E745" s="13">
        <v>7.83</v>
      </c>
      <c r="F745" s="15">
        <v>31</v>
      </c>
      <c r="G745" s="10">
        <f t="shared" si="22"/>
        <v>32.079599999999999</v>
      </c>
      <c r="H745" s="10">
        <f t="shared" si="23"/>
        <v>242.73</v>
      </c>
      <c r="I745" s="19">
        <v>613</v>
      </c>
      <c r="J745" s="10">
        <v>742</v>
      </c>
    </row>
    <row r="746" spans="1:10" ht="15.75" customHeight="1" x14ac:dyDescent="0.25">
      <c r="A746" s="19">
        <v>613</v>
      </c>
      <c r="B746" s="6" t="s">
        <v>164</v>
      </c>
      <c r="C746" s="13">
        <v>21.27</v>
      </c>
      <c r="D746" s="14">
        <v>11.94</v>
      </c>
      <c r="E746" s="13">
        <v>7.83</v>
      </c>
      <c r="F746" s="15">
        <v>191</v>
      </c>
      <c r="G746" s="10">
        <f t="shared" si="22"/>
        <v>253.96379999999999</v>
      </c>
      <c r="H746" s="10">
        <f t="shared" si="23"/>
        <v>1495.53</v>
      </c>
      <c r="I746" s="19">
        <v>613</v>
      </c>
      <c r="J746" s="10">
        <v>743</v>
      </c>
    </row>
    <row r="747" spans="1:10" ht="15.75" customHeight="1" x14ac:dyDescent="0.25">
      <c r="A747" s="19">
        <v>613</v>
      </c>
      <c r="B747" s="6" t="s">
        <v>165</v>
      </c>
      <c r="C747" s="13">
        <v>8.02</v>
      </c>
      <c r="D747" s="14">
        <v>3.92</v>
      </c>
      <c r="E747" s="13">
        <v>6.83</v>
      </c>
      <c r="F747" s="15">
        <v>27</v>
      </c>
      <c r="G747" s="10">
        <f t="shared" si="22"/>
        <v>31.438399999999998</v>
      </c>
      <c r="H747" s="10">
        <f t="shared" si="23"/>
        <v>184.41</v>
      </c>
      <c r="I747" s="19">
        <v>613</v>
      </c>
      <c r="J747" s="10">
        <v>744</v>
      </c>
    </row>
    <row r="748" spans="1:10" ht="15.75" customHeight="1" x14ac:dyDescent="0.25">
      <c r="A748" s="19">
        <v>614</v>
      </c>
      <c r="B748" s="6" t="s">
        <v>163</v>
      </c>
      <c r="C748" s="13">
        <v>8.0399999999999991</v>
      </c>
      <c r="D748" s="14">
        <v>3.99</v>
      </c>
      <c r="E748" s="13">
        <v>7.83</v>
      </c>
      <c r="F748" s="15">
        <v>31</v>
      </c>
      <c r="G748" s="10">
        <f t="shared" si="22"/>
        <v>32.079599999999999</v>
      </c>
      <c r="H748" s="10">
        <f t="shared" si="23"/>
        <v>242.73</v>
      </c>
      <c r="I748" s="19">
        <v>614</v>
      </c>
      <c r="J748" s="10">
        <v>745</v>
      </c>
    </row>
    <row r="749" spans="1:10" ht="15.75" customHeight="1" x14ac:dyDescent="0.25">
      <c r="A749" s="19">
        <v>614</v>
      </c>
      <c r="B749" s="6" t="s">
        <v>164</v>
      </c>
      <c r="C749" s="13">
        <v>21.27</v>
      </c>
      <c r="D749" s="14">
        <v>11.94</v>
      </c>
      <c r="E749" s="13">
        <v>7.83</v>
      </c>
      <c r="F749" s="15">
        <v>191</v>
      </c>
      <c r="G749" s="10">
        <f t="shared" si="22"/>
        <v>253.96379999999999</v>
      </c>
      <c r="H749" s="10">
        <f t="shared" si="23"/>
        <v>1495.53</v>
      </c>
      <c r="I749" s="19">
        <v>614</v>
      </c>
      <c r="J749" s="10">
        <v>746</v>
      </c>
    </row>
    <row r="750" spans="1:10" ht="15.75" customHeight="1" x14ac:dyDescent="0.25">
      <c r="A750" s="19">
        <v>614</v>
      </c>
      <c r="B750" s="6" t="s">
        <v>165</v>
      </c>
      <c r="C750" s="13">
        <v>8.02</v>
      </c>
      <c r="D750" s="14">
        <v>3.92</v>
      </c>
      <c r="E750" s="13">
        <v>6.83</v>
      </c>
      <c r="F750" s="15">
        <v>27</v>
      </c>
      <c r="G750" s="10">
        <f t="shared" si="22"/>
        <v>31.438399999999998</v>
      </c>
      <c r="H750" s="10">
        <f t="shared" si="23"/>
        <v>184.41</v>
      </c>
      <c r="I750" s="19">
        <v>614</v>
      </c>
      <c r="J750" s="10">
        <v>747</v>
      </c>
    </row>
    <row r="751" spans="1:10" ht="15.75" customHeight="1" x14ac:dyDescent="0.25">
      <c r="A751" s="19">
        <v>615</v>
      </c>
      <c r="B751" s="6" t="s">
        <v>163</v>
      </c>
      <c r="C751" s="13">
        <v>8.0399999999999991</v>
      </c>
      <c r="D751" s="14">
        <v>3.99</v>
      </c>
      <c r="E751" s="13">
        <v>7.83</v>
      </c>
      <c r="F751" s="15">
        <v>31</v>
      </c>
      <c r="G751" s="10">
        <f t="shared" si="22"/>
        <v>32.079599999999999</v>
      </c>
      <c r="H751" s="10">
        <f t="shared" si="23"/>
        <v>242.73</v>
      </c>
      <c r="I751" s="19">
        <v>615</v>
      </c>
      <c r="J751" s="10">
        <v>748</v>
      </c>
    </row>
    <row r="752" spans="1:10" ht="15.75" customHeight="1" x14ac:dyDescent="0.25">
      <c r="A752" s="19">
        <v>615</v>
      </c>
      <c r="B752" s="6" t="s">
        <v>164</v>
      </c>
      <c r="C752" s="13">
        <v>21.27</v>
      </c>
      <c r="D752" s="14">
        <v>11.94</v>
      </c>
      <c r="E752" s="13">
        <v>7.83</v>
      </c>
      <c r="F752" s="15">
        <v>191</v>
      </c>
      <c r="G752" s="10">
        <f t="shared" si="22"/>
        <v>253.96379999999999</v>
      </c>
      <c r="H752" s="10">
        <f t="shared" si="23"/>
        <v>1495.53</v>
      </c>
      <c r="I752" s="19">
        <v>615</v>
      </c>
      <c r="J752" s="10">
        <v>749</v>
      </c>
    </row>
    <row r="753" spans="1:10" ht="15.75" customHeight="1" x14ac:dyDescent="0.25">
      <c r="A753" s="19">
        <v>615</v>
      </c>
      <c r="B753" s="6" t="s">
        <v>165</v>
      </c>
      <c r="C753" s="13">
        <v>8.02</v>
      </c>
      <c r="D753" s="14">
        <v>3.92</v>
      </c>
      <c r="E753" s="13">
        <v>6.83</v>
      </c>
      <c r="F753" s="15">
        <v>27</v>
      </c>
      <c r="G753" s="10">
        <f t="shared" si="22"/>
        <v>31.438399999999998</v>
      </c>
      <c r="H753" s="10">
        <f t="shared" si="23"/>
        <v>184.41</v>
      </c>
      <c r="I753" s="19">
        <v>615</v>
      </c>
      <c r="J753" s="10">
        <v>750</v>
      </c>
    </row>
    <row r="754" spans="1:10" ht="15.75" customHeight="1" x14ac:dyDescent="0.25">
      <c r="A754" s="19">
        <v>616</v>
      </c>
      <c r="B754" s="6" t="s">
        <v>163</v>
      </c>
      <c r="C754" s="13">
        <v>8.0399999999999991</v>
      </c>
      <c r="D754" s="14">
        <v>3.99</v>
      </c>
      <c r="E754" s="13">
        <v>7.83</v>
      </c>
      <c r="F754" s="15">
        <v>31</v>
      </c>
      <c r="G754" s="10">
        <f t="shared" si="22"/>
        <v>32.079599999999999</v>
      </c>
      <c r="H754" s="10">
        <f t="shared" si="23"/>
        <v>242.73</v>
      </c>
      <c r="I754" s="19">
        <v>616</v>
      </c>
      <c r="J754" s="10">
        <v>751</v>
      </c>
    </row>
    <row r="755" spans="1:10" ht="15.75" customHeight="1" x14ac:dyDescent="0.25">
      <c r="A755" s="19">
        <v>616</v>
      </c>
      <c r="B755" s="6" t="s">
        <v>164</v>
      </c>
      <c r="C755" s="13">
        <v>26.23</v>
      </c>
      <c r="D755" s="14">
        <v>11.94</v>
      </c>
      <c r="E755" s="13">
        <v>7.83</v>
      </c>
      <c r="F755" s="15">
        <v>241</v>
      </c>
      <c r="G755" s="10">
        <f t="shared" si="22"/>
        <v>313.18619999999999</v>
      </c>
      <c r="H755" s="10">
        <f t="shared" si="23"/>
        <v>1887.03</v>
      </c>
      <c r="I755" s="19">
        <v>616</v>
      </c>
      <c r="J755" s="10">
        <v>752</v>
      </c>
    </row>
    <row r="756" spans="1:10" ht="15.75" customHeight="1" x14ac:dyDescent="0.25">
      <c r="A756" s="19">
        <v>616</v>
      </c>
      <c r="B756" s="6" t="s">
        <v>165</v>
      </c>
      <c r="C756" s="13">
        <v>8.02</v>
      </c>
      <c r="D756" s="14">
        <v>3.92</v>
      </c>
      <c r="E756" s="13">
        <v>6.83</v>
      </c>
      <c r="F756" s="15">
        <v>27</v>
      </c>
      <c r="G756" s="10">
        <f t="shared" si="22"/>
        <v>31.438399999999998</v>
      </c>
      <c r="H756" s="10">
        <f t="shared" si="23"/>
        <v>184.41</v>
      </c>
      <c r="I756" s="19">
        <v>616</v>
      </c>
      <c r="J756" s="10">
        <v>753</v>
      </c>
    </row>
    <row r="757" spans="1:10" ht="15.75" customHeight="1" x14ac:dyDescent="0.25">
      <c r="A757" s="19">
        <v>617</v>
      </c>
      <c r="B757" s="6" t="s">
        <v>163</v>
      </c>
      <c r="C757" s="13">
        <v>8.0399999999999991</v>
      </c>
      <c r="D757" s="14">
        <v>3.99</v>
      </c>
      <c r="E757" s="13">
        <v>7.83</v>
      </c>
      <c r="F757" s="15">
        <v>31</v>
      </c>
      <c r="G757" s="10">
        <f t="shared" si="22"/>
        <v>32.079599999999999</v>
      </c>
      <c r="H757" s="10">
        <f t="shared" si="23"/>
        <v>242.73</v>
      </c>
      <c r="I757" s="19">
        <v>617</v>
      </c>
      <c r="J757" s="10">
        <v>754</v>
      </c>
    </row>
    <row r="758" spans="1:10" ht="15.75" customHeight="1" x14ac:dyDescent="0.25">
      <c r="A758" s="19">
        <v>617</v>
      </c>
      <c r="B758" s="6" t="s">
        <v>164</v>
      </c>
      <c r="C758" s="13">
        <v>21.27</v>
      </c>
      <c r="D758" s="14">
        <v>11.94</v>
      </c>
      <c r="E758" s="13">
        <v>7.83</v>
      </c>
      <c r="F758" s="15">
        <v>191</v>
      </c>
      <c r="G758" s="10">
        <f t="shared" si="22"/>
        <v>253.96379999999999</v>
      </c>
      <c r="H758" s="10">
        <f t="shared" si="23"/>
        <v>1495.53</v>
      </c>
      <c r="I758" s="19">
        <v>617</v>
      </c>
      <c r="J758" s="10">
        <v>755</v>
      </c>
    </row>
    <row r="759" spans="1:10" ht="15.75" customHeight="1" x14ac:dyDescent="0.25">
      <c r="A759" s="19">
        <v>617</v>
      </c>
      <c r="B759" s="6" t="s">
        <v>165</v>
      </c>
      <c r="C759" s="13">
        <v>8.02</v>
      </c>
      <c r="D759" s="14">
        <v>3.92</v>
      </c>
      <c r="E759" s="13">
        <v>6.83</v>
      </c>
      <c r="F759" s="15">
        <v>27</v>
      </c>
      <c r="G759" s="10">
        <f t="shared" si="22"/>
        <v>31.438399999999998</v>
      </c>
      <c r="H759" s="10">
        <f t="shared" si="23"/>
        <v>184.41</v>
      </c>
      <c r="I759" s="19">
        <v>617</v>
      </c>
      <c r="J759" s="10">
        <v>756</v>
      </c>
    </row>
    <row r="760" spans="1:10" ht="15.75" customHeight="1" x14ac:dyDescent="0.25">
      <c r="A760" s="19">
        <v>618</v>
      </c>
      <c r="B760" s="6" t="s">
        <v>169</v>
      </c>
      <c r="C760" s="13">
        <v>8.0399999999999991</v>
      </c>
      <c r="D760" s="14">
        <v>5.75</v>
      </c>
      <c r="E760" s="13">
        <v>8</v>
      </c>
      <c r="F760" s="15">
        <v>44</v>
      </c>
      <c r="G760" s="10">
        <f t="shared" si="22"/>
        <v>46.23</v>
      </c>
      <c r="H760" s="10">
        <f t="shared" si="23"/>
        <v>352</v>
      </c>
      <c r="I760" s="19">
        <v>618</v>
      </c>
      <c r="J760" s="10">
        <v>757</v>
      </c>
    </row>
    <row r="761" spans="1:10" ht="12.95" customHeight="1" x14ac:dyDescent="0.25">
      <c r="A761" s="19">
        <v>619</v>
      </c>
      <c r="B761" s="6" t="s">
        <v>163</v>
      </c>
      <c r="C761" s="13">
        <v>11.81</v>
      </c>
      <c r="D761" s="14">
        <v>3.63</v>
      </c>
      <c r="E761" s="13">
        <v>7.83</v>
      </c>
      <c r="F761" s="15">
        <v>43</v>
      </c>
      <c r="G761" s="10">
        <f t="shared" si="22"/>
        <v>42.8703</v>
      </c>
      <c r="H761" s="10">
        <f t="shared" si="23"/>
        <v>336.69</v>
      </c>
      <c r="I761" s="19">
        <v>619</v>
      </c>
      <c r="J761" s="10">
        <v>758</v>
      </c>
    </row>
    <row r="762" spans="1:10" ht="15.75" customHeight="1" x14ac:dyDescent="0.25">
      <c r="A762" s="19">
        <v>619</v>
      </c>
      <c r="B762" s="6" t="s">
        <v>164</v>
      </c>
      <c r="C762" s="13">
        <v>31.21</v>
      </c>
      <c r="D762" s="14">
        <v>11.58</v>
      </c>
      <c r="E762" s="13">
        <v>7.83</v>
      </c>
      <c r="F762" s="15">
        <v>279</v>
      </c>
      <c r="G762" s="10">
        <f t="shared" si="22"/>
        <v>361.41180000000003</v>
      </c>
      <c r="H762" s="10">
        <f t="shared" si="23"/>
        <v>2184.5700000000002</v>
      </c>
      <c r="I762" s="19">
        <v>619</v>
      </c>
      <c r="J762" s="10">
        <v>759</v>
      </c>
    </row>
    <row r="763" spans="1:10" ht="15.75" customHeight="1" x14ac:dyDescent="0.25">
      <c r="A763" s="19">
        <v>619</v>
      </c>
      <c r="B763" s="6" t="s">
        <v>165</v>
      </c>
      <c r="C763" s="13">
        <v>7.1</v>
      </c>
      <c r="D763" s="14">
        <v>3.92</v>
      </c>
      <c r="E763" s="13">
        <v>6.83</v>
      </c>
      <c r="F763" s="15">
        <v>24</v>
      </c>
      <c r="G763" s="10">
        <f t="shared" si="22"/>
        <v>27.831999999999997</v>
      </c>
      <c r="H763" s="10">
        <f t="shared" si="23"/>
        <v>163.92000000000002</v>
      </c>
      <c r="I763" s="19">
        <v>619</v>
      </c>
      <c r="J763" s="10">
        <v>760</v>
      </c>
    </row>
    <row r="764" spans="1:10" ht="15.75" customHeight="1" x14ac:dyDescent="0.25">
      <c r="A764" s="19">
        <v>620</v>
      </c>
      <c r="B764" s="6" t="s">
        <v>170</v>
      </c>
      <c r="C764" s="13">
        <v>12.02</v>
      </c>
      <c r="D764" s="14">
        <v>8.0399999999999991</v>
      </c>
      <c r="E764" s="13">
        <v>8</v>
      </c>
      <c r="F764" s="15">
        <v>95</v>
      </c>
      <c r="G764" s="10">
        <f t="shared" si="22"/>
        <v>96.640799999999984</v>
      </c>
      <c r="H764" s="10">
        <f t="shared" si="23"/>
        <v>760</v>
      </c>
      <c r="I764" s="19">
        <v>620</v>
      </c>
      <c r="J764" s="10">
        <v>761</v>
      </c>
    </row>
    <row r="765" spans="1:10" ht="12.95" customHeight="1" x14ac:dyDescent="0.25">
      <c r="A765" s="19">
        <v>621</v>
      </c>
      <c r="B765" s="6" t="s">
        <v>163</v>
      </c>
      <c r="C765" s="13">
        <v>8.0399999999999991</v>
      </c>
      <c r="D765" s="14">
        <v>3.64</v>
      </c>
      <c r="E765" s="13">
        <v>7.83</v>
      </c>
      <c r="F765" s="15">
        <v>29</v>
      </c>
      <c r="G765" s="10">
        <f t="shared" si="22"/>
        <v>29.265599999999999</v>
      </c>
      <c r="H765" s="10">
        <f t="shared" si="23"/>
        <v>227.07</v>
      </c>
      <c r="I765" s="19">
        <v>621</v>
      </c>
      <c r="J765" s="10">
        <v>762</v>
      </c>
    </row>
    <row r="766" spans="1:10" ht="15.75" customHeight="1" x14ac:dyDescent="0.25">
      <c r="A766" s="19">
        <v>621</v>
      </c>
      <c r="B766" s="6" t="s">
        <v>164</v>
      </c>
      <c r="C766" s="13">
        <v>26.27</v>
      </c>
      <c r="D766" s="14">
        <v>11.6</v>
      </c>
      <c r="E766" s="13">
        <v>7.83</v>
      </c>
      <c r="F766" s="15">
        <v>245</v>
      </c>
      <c r="G766" s="10">
        <f t="shared" si="22"/>
        <v>304.73199999999997</v>
      </c>
      <c r="H766" s="10">
        <f t="shared" si="23"/>
        <v>1918.35</v>
      </c>
      <c r="I766" s="19">
        <v>621</v>
      </c>
      <c r="J766" s="10">
        <v>763</v>
      </c>
    </row>
    <row r="767" spans="1:10" ht="15.75" customHeight="1" x14ac:dyDescent="0.25">
      <c r="A767" s="19">
        <v>621</v>
      </c>
      <c r="B767" s="6" t="s">
        <v>165</v>
      </c>
      <c r="C767" s="13">
        <v>8.02</v>
      </c>
      <c r="D767" s="14">
        <v>3.92</v>
      </c>
      <c r="E767" s="13">
        <v>6.83</v>
      </c>
      <c r="F767" s="15">
        <v>27</v>
      </c>
      <c r="G767" s="10">
        <f t="shared" si="22"/>
        <v>31.438399999999998</v>
      </c>
      <c r="H767" s="10">
        <f t="shared" si="23"/>
        <v>184.41</v>
      </c>
      <c r="I767" s="19">
        <v>621</v>
      </c>
      <c r="J767" s="10">
        <v>764</v>
      </c>
    </row>
    <row r="768" spans="1:10" ht="12.95" customHeight="1" x14ac:dyDescent="0.25">
      <c r="A768" s="19">
        <v>622</v>
      </c>
      <c r="B768" s="6" t="s">
        <v>178</v>
      </c>
      <c r="C768" s="13">
        <v>14.62</v>
      </c>
      <c r="D768" s="14">
        <v>10.119999999999999</v>
      </c>
      <c r="E768" s="13">
        <v>7.83</v>
      </c>
      <c r="F768" s="15">
        <v>135</v>
      </c>
      <c r="G768" s="10">
        <f t="shared" si="22"/>
        <v>147.95439999999999</v>
      </c>
      <c r="H768" s="10">
        <f t="shared" si="23"/>
        <v>1057.05</v>
      </c>
      <c r="I768" s="19">
        <v>622</v>
      </c>
      <c r="J768" s="10">
        <v>765</v>
      </c>
    </row>
    <row r="769" spans="1:10" ht="15.75" customHeight="1" x14ac:dyDescent="0.25">
      <c r="A769" s="19">
        <v>622</v>
      </c>
      <c r="B769" s="6" t="s">
        <v>141</v>
      </c>
      <c r="C769" s="13">
        <v>7</v>
      </c>
      <c r="D769" s="14">
        <v>5</v>
      </c>
      <c r="E769" s="13">
        <v>7.83</v>
      </c>
      <c r="F769" s="15">
        <v>35</v>
      </c>
      <c r="G769" s="10">
        <f t="shared" si="22"/>
        <v>35</v>
      </c>
      <c r="H769" s="10">
        <f t="shared" si="23"/>
        <v>274.05</v>
      </c>
      <c r="I769" s="19">
        <v>622</v>
      </c>
      <c r="J769" s="10">
        <v>766</v>
      </c>
    </row>
    <row r="770" spans="1:10" ht="12.75" customHeight="1" x14ac:dyDescent="0.25">
      <c r="A770" s="19">
        <v>622</v>
      </c>
      <c r="B770" s="6" t="s">
        <v>140</v>
      </c>
      <c r="C770" s="13">
        <v>5.23</v>
      </c>
      <c r="D770" s="14">
        <v>2.58</v>
      </c>
      <c r="E770" s="13">
        <v>6.83</v>
      </c>
      <c r="F770" s="15">
        <v>13</v>
      </c>
      <c r="G770" s="10">
        <f t="shared" si="22"/>
        <v>13.493400000000001</v>
      </c>
      <c r="H770" s="10">
        <f t="shared" si="23"/>
        <v>88.79</v>
      </c>
      <c r="I770" s="19">
        <v>622</v>
      </c>
      <c r="J770" s="10">
        <v>767</v>
      </c>
    </row>
    <row r="771" spans="1:10" ht="15.75" customHeight="1" x14ac:dyDescent="0.25">
      <c r="A771" s="19">
        <v>622</v>
      </c>
      <c r="B771" s="6" t="s">
        <v>173</v>
      </c>
      <c r="C771" s="13">
        <v>43.48</v>
      </c>
      <c r="D771" s="14">
        <v>38.119999999999997</v>
      </c>
      <c r="E771" s="13">
        <v>9.25</v>
      </c>
      <c r="F771" s="15">
        <v>955</v>
      </c>
      <c r="G771" s="10">
        <f t="shared" si="22"/>
        <v>1657.4575999999997</v>
      </c>
      <c r="H771" s="10">
        <f t="shared" si="23"/>
        <v>8833.75</v>
      </c>
      <c r="I771" s="19">
        <v>622</v>
      </c>
      <c r="J771" s="10">
        <v>768</v>
      </c>
    </row>
    <row r="772" spans="1:10" ht="12.95" customHeight="1" x14ac:dyDescent="0.25">
      <c r="A772" s="19">
        <v>622</v>
      </c>
      <c r="B772" s="6" t="s">
        <v>135</v>
      </c>
      <c r="C772" s="13">
        <v>2.17</v>
      </c>
      <c r="D772" s="14">
        <v>1.62</v>
      </c>
      <c r="E772" s="13">
        <v>9.25</v>
      </c>
      <c r="F772" s="15">
        <v>4</v>
      </c>
      <c r="G772" s="10">
        <f t="shared" ref="G772:G835" si="24">C772*D772</f>
        <v>3.5154000000000001</v>
      </c>
      <c r="H772" s="10">
        <f t="shared" ref="H772:H835" si="25">F772*E772</f>
        <v>37</v>
      </c>
      <c r="I772" s="19">
        <v>622</v>
      </c>
      <c r="J772" s="10">
        <v>769</v>
      </c>
    </row>
    <row r="773" spans="1:10" ht="15.75" customHeight="1" x14ac:dyDescent="0.25">
      <c r="A773" s="19">
        <v>622</v>
      </c>
      <c r="B773" s="6" t="s">
        <v>174</v>
      </c>
      <c r="C773" s="13">
        <v>4.3600000000000003</v>
      </c>
      <c r="D773" s="14">
        <v>3.94</v>
      </c>
      <c r="E773" s="13">
        <v>7.83</v>
      </c>
      <c r="F773" s="15">
        <v>14</v>
      </c>
      <c r="G773" s="10">
        <f t="shared" si="24"/>
        <v>17.1784</v>
      </c>
      <c r="H773" s="10">
        <f t="shared" si="25"/>
        <v>109.62</v>
      </c>
      <c r="I773" s="19">
        <v>622</v>
      </c>
      <c r="J773" s="10">
        <v>770</v>
      </c>
    </row>
    <row r="774" spans="1:10" ht="12.95" customHeight="1" x14ac:dyDescent="0.25">
      <c r="A774" s="19">
        <v>623</v>
      </c>
      <c r="B774" s="6" t="s">
        <v>163</v>
      </c>
      <c r="C774" s="13">
        <v>8.0399999999999991</v>
      </c>
      <c r="D774" s="14">
        <v>4.03</v>
      </c>
      <c r="E774" s="13">
        <v>7.83</v>
      </c>
      <c r="F774" s="15">
        <v>32</v>
      </c>
      <c r="G774" s="10">
        <f t="shared" si="24"/>
        <v>32.401199999999996</v>
      </c>
      <c r="H774" s="10">
        <f t="shared" si="25"/>
        <v>250.56</v>
      </c>
      <c r="I774" s="19">
        <v>623</v>
      </c>
      <c r="J774" s="10">
        <v>771</v>
      </c>
    </row>
    <row r="775" spans="1:10" ht="15.75" customHeight="1" x14ac:dyDescent="0.25">
      <c r="A775" s="19">
        <v>623</v>
      </c>
      <c r="B775" s="6" t="s">
        <v>141</v>
      </c>
      <c r="C775" s="13">
        <v>7</v>
      </c>
      <c r="D775" s="14">
        <v>5</v>
      </c>
      <c r="E775" s="13">
        <v>7.83</v>
      </c>
      <c r="F775" s="15">
        <v>35</v>
      </c>
      <c r="G775" s="10">
        <f t="shared" si="24"/>
        <v>35</v>
      </c>
      <c r="H775" s="10">
        <f t="shared" si="25"/>
        <v>274.05</v>
      </c>
      <c r="I775" s="19">
        <v>623</v>
      </c>
      <c r="J775" s="10">
        <v>772</v>
      </c>
    </row>
    <row r="776" spans="1:10" ht="15.75" customHeight="1" x14ac:dyDescent="0.25">
      <c r="A776" s="19">
        <v>623</v>
      </c>
      <c r="B776" s="6" t="s">
        <v>164</v>
      </c>
      <c r="C776" s="13">
        <v>26.27</v>
      </c>
      <c r="D776" s="14">
        <v>11.99</v>
      </c>
      <c r="E776" s="13">
        <v>7.83</v>
      </c>
      <c r="F776" s="15">
        <v>248</v>
      </c>
      <c r="G776" s="10">
        <f t="shared" si="24"/>
        <v>314.97730000000001</v>
      </c>
      <c r="H776" s="10">
        <f t="shared" si="25"/>
        <v>1941.84</v>
      </c>
      <c r="I776" s="19">
        <v>623</v>
      </c>
      <c r="J776" s="10">
        <v>773</v>
      </c>
    </row>
    <row r="777" spans="1:10" ht="15.75" customHeight="1" x14ac:dyDescent="0.25">
      <c r="A777" s="19">
        <v>623</v>
      </c>
      <c r="B777" s="6" t="s">
        <v>165</v>
      </c>
      <c r="C777" s="13">
        <v>8.02</v>
      </c>
      <c r="D777" s="14">
        <v>3.92</v>
      </c>
      <c r="E777" s="13">
        <v>6.83</v>
      </c>
      <c r="F777" s="15">
        <v>27</v>
      </c>
      <c r="G777" s="10">
        <f t="shared" si="24"/>
        <v>31.438399999999998</v>
      </c>
      <c r="H777" s="10">
        <f t="shared" si="25"/>
        <v>184.41</v>
      </c>
      <c r="I777" s="19">
        <v>623</v>
      </c>
      <c r="J777" s="10">
        <v>774</v>
      </c>
    </row>
    <row r="778" spans="1:10" ht="13.7" customHeight="1" x14ac:dyDescent="0.25">
      <c r="A778" s="19">
        <v>624</v>
      </c>
      <c r="B778" s="6" t="s">
        <v>177</v>
      </c>
      <c r="C778" s="13">
        <v>8.5</v>
      </c>
      <c r="D778" s="14">
        <v>4.5</v>
      </c>
      <c r="E778" s="20"/>
      <c r="F778" s="15">
        <v>38</v>
      </c>
      <c r="G778" s="10">
        <f t="shared" si="24"/>
        <v>38.25</v>
      </c>
      <c r="H778" s="10">
        <f t="shared" si="25"/>
        <v>0</v>
      </c>
      <c r="I778" s="19">
        <v>624</v>
      </c>
      <c r="J778" s="10">
        <v>775</v>
      </c>
    </row>
    <row r="779" spans="1:10" ht="14.1" customHeight="1" x14ac:dyDescent="0.25">
      <c r="A779" s="19">
        <v>624</v>
      </c>
      <c r="B779" s="6" t="s">
        <v>177</v>
      </c>
      <c r="C779" s="13">
        <v>8.5</v>
      </c>
      <c r="D779" s="14">
        <v>4.5999999999999996</v>
      </c>
      <c r="E779" s="20"/>
      <c r="F779" s="15">
        <v>39</v>
      </c>
      <c r="G779" s="10">
        <f t="shared" si="24"/>
        <v>39.099999999999994</v>
      </c>
      <c r="H779" s="10">
        <f t="shared" si="25"/>
        <v>0</v>
      </c>
      <c r="I779" s="19">
        <v>624</v>
      </c>
      <c r="J779" s="10">
        <v>776</v>
      </c>
    </row>
    <row r="780" spans="1:10" ht="14.1" customHeight="1" x14ac:dyDescent="0.25">
      <c r="A780" s="19">
        <v>624</v>
      </c>
      <c r="B780" s="6" t="s">
        <v>177</v>
      </c>
      <c r="C780" s="13">
        <v>8.5</v>
      </c>
      <c r="D780" s="14">
        <v>4.5999999999999996</v>
      </c>
      <c r="E780" s="20"/>
      <c r="F780" s="15">
        <v>39</v>
      </c>
      <c r="G780" s="10">
        <f t="shared" si="24"/>
        <v>39.099999999999994</v>
      </c>
      <c r="H780" s="10">
        <f t="shared" si="25"/>
        <v>0</v>
      </c>
      <c r="I780" s="19">
        <v>624</v>
      </c>
      <c r="J780" s="10">
        <v>777</v>
      </c>
    </row>
    <row r="781" spans="1:10" ht="13.35" customHeight="1" x14ac:dyDescent="0.25">
      <c r="A781" s="19">
        <v>624</v>
      </c>
      <c r="B781" s="6" t="s">
        <v>177</v>
      </c>
      <c r="C781" s="13">
        <v>8.5</v>
      </c>
      <c r="D781" s="14">
        <v>4.5</v>
      </c>
      <c r="E781" s="20"/>
      <c r="F781" s="15">
        <v>38</v>
      </c>
      <c r="G781" s="10">
        <f t="shared" si="24"/>
        <v>38.25</v>
      </c>
      <c r="H781" s="10">
        <f t="shared" si="25"/>
        <v>0</v>
      </c>
      <c r="I781" s="19">
        <v>624</v>
      </c>
      <c r="J781" s="10">
        <v>778</v>
      </c>
    </row>
    <row r="782" spans="1:10" ht="15.75" customHeight="1" x14ac:dyDescent="0.25">
      <c r="A782" s="19">
        <v>625</v>
      </c>
      <c r="B782" s="6" t="s">
        <v>163</v>
      </c>
      <c r="C782" s="13">
        <v>3.99</v>
      </c>
      <c r="D782" s="14">
        <v>2</v>
      </c>
      <c r="E782" s="13">
        <v>7.83</v>
      </c>
      <c r="F782" s="15">
        <v>8</v>
      </c>
      <c r="G782" s="10">
        <f t="shared" si="24"/>
        <v>7.98</v>
      </c>
      <c r="H782" s="10">
        <f t="shared" si="25"/>
        <v>62.64</v>
      </c>
      <c r="I782" s="19">
        <v>625</v>
      </c>
      <c r="J782" s="10">
        <v>779</v>
      </c>
    </row>
    <row r="783" spans="1:10" ht="12.95" customHeight="1" x14ac:dyDescent="0.25">
      <c r="A783" s="19">
        <v>625</v>
      </c>
      <c r="B783" s="6" t="s">
        <v>138</v>
      </c>
      <c r="C783" s="13">
        <v>12.53</v>
      </c>
      <c r="D783" s="14">
        <v>10.29</v>
      </c>
      <c r="E783" s="13">
        <v>7.83</v>
      </c>
      <c r="F783" s="15">
        <v>97</v>
      </c>
      <c r="G783" s="10">
        <f t="shared" si="24"/>
        <v>128.93369999999999</v>
      </c>
      <c r="H783" s="10">
        <f t="shared" si="25"/>
        <v>759.51</v>
      </c>
      <c r="I783" s="12" t="s">
        <v>115</v>
      </c>
      <c r="J783" s="10">
        <v>780</v>
      </c>
    </row>
    <row r="784" spans="1:10" ht="15.75" customHeight="1" x14ac:dyDescent="0.25">
      <c r="A784" s="19">
        <v>625</v>
      </c>
      <c r="B784" s="6" t="s">
        <v>164</v>
      </c>
      <c r="C784" s="13">
        <v>19.670000000000002</v>
      </c>
      <c r="D784" s="14">
        <v>7.99</v>
      </c>
      <c r="E784" s="13">
        <v>7.83</v>
      </c>
      <c r="F784" s="15">
        <v>123</v>
      </c>
      <c r="G784" s="10">
        <f t="shared" si="24"/>
        <v>157.16330000000002</v>
      </c>
      <c r="H784" s="10">
        <f t="shared" si="25"/>
        <v>963.09</v>
      </c>
      <c r="I784" s="19">
        <v>625</v>
      </c>
      <c r="J784" s="10">
        <v>781</v>
      </c>
    </row>
    <row r="785" spans="1:10" ht="15.75" customHeight="1" x14ac:dyDescent="0.25">
      <c r="A785" s="19">
        <v>625</v>
      </c>
      <c r="B785" s="6" t="s">
        <v>165</v>
      </c>
      <c r="C785" s="13">
        <v>8.02</v>
      </c>
      <c r="D785" s="14">
        <v>3.92</v>
      </c>
      <c r="E785" s="13">
        <v>6.83</v>
      </c>
      <c r="F785" s="15">
        <v>27</v>
      </c>
      <c r="G785" s="10">
        <f t="shared" si="24"/>
        <v>31.438399999999998</v>
      </c>
      <c r="H785" s="10">
        <f t="shared" si="25"/>
        <v>184.41</v>
      </c>
      <c r="I785" s="19">
        <v>625</v>
      </c>
      <c r="J785" s="10">
        <v>782</v>
      </c>
    </row>
    <row r="786" spans="1:10" ht="15.75" customHeight="1" x14ac:dyDescent="0.25">
      <c r="A786" s="19">
        <v>627</v>
      </c>
      <c r="B786" s="6" t="s">
        <v>163</v>
      </c>
      <c r="C786" s="13">
        <v>7.71</v>
      </c>
      <c r="D786" s="14">
        <v>7.62</v>
      </c>
      <c r="E786" s="13">
        <v>7.83</v>
      </c>
      <c r="F786" s="15">
        <v>58</v>
      </c>
      <c r="G786" s="10">
        <f t="shared" si="24"/>
        <v>58.7502</v>
      </c>
      <c r="H786" s="10">
        <f t="shared" si="25"/>
        <v>454.14</v>
      </c>
      <c r="I786" s="19">
        <v>627</v>
      </c>
      <c r="J786" s="10">
        <v>783</v>
      </c>
    </row>
    <row r="787" spans="1:10" ht="15.75" customHeight="1" x14ac:dyDescent="0.25">
      <c r="A787" s="19">
        <v>627</v>
      </c>
      <c r="B787" s="6" t="s">
        <v>143</v>
      </c>
      <c r="C787" s="13">
        <v>10.17</v>
      </c>
      <c r="D787" s="14">
        <v>7.56</v>
      </c>
      <c r="E787" s="13">
        <v>7.83</v>
      </c>
      <c r="F787" s="15">
        <v>72</v>
      </c>
      <c r="G787" s="10">
        <f t="shared" si="24"/>
        <v>76.885199999999998</v>
      </c>
      <c r="H787" s="10">
        <f t="shared" si="25"/>
        <v>563.76</v>
      </c>
      <c r="I787" s="19">
        <v>627</v>
      </c>
      <c r="J787" s="10">
        <v>784</v>
      </c>
    </row>
    <row r="788" spans="1:10" ht="15.75" customHeight="1" x14ac:dyDescent="0.25">
      <c r="A788" s="19">
        <v>627</v>
      </c>
      <c r="B788" s="6" t="s">
        <v>164</v>
      </c>
      <c r="C788" s="13">
        <v>23.92</v>
      </c>
      <c r="D788" s="14">
        <v>17.77</v>
      </c>
      <c r="E788" s="13">
        <v>7.83</v>
      </c>
      <c r="F788" s="15">
        <v>347</v>
      </c>
      <c r="G788" s="10">
        <f t="shared" si="24"/>
        <v>425.05840000000001</v>
      </c>
      <c r="H788" s="10">
        <f t="shared" si="25"/>
        <v>2717.01</v>
      </c>
      <c r="I788" s="19">
        <v>627</v>
      </c>
      <c r="J788" s="10">
        <v>785</v>
      </c>
    </row>
    <row r="789" spans="1:10" ht="15.75" customHeight="1" x14ac:dyDescent="0.25">
      <c r="A789" s="19">
        <v>627</v>
      </c>
      <c r="B789" s="6" t="s">
        <v>165</v>
      </c>
      <c r="C789" s="13">
        <v>5.75</v>
      </c>
      <c r="D789" s="14">
        <v>4.67</v>
      </c>
      <c r="E789" s="13">
        <v>6.83</v>
      </c>
      <c r="F789" s="15">
        <v>22</v>
      </c>
      <c r="G789" s="10">
        <f t="shared" si="24"/>
        <v>26.852499999999999</v>
      </c>
      <c r="H789" s="10">
        <f t="shared" si="25"/>
        <v>150.26</v>
      </c>
      <c r="I789" s="19">
        <v>627</v>
      </c>
      <c r="J789" s="10">
        <v>786</v>
      </c>
    </row>
    <row r="790" spans="1:10" ht="15.75" customHeight="1" x14ac:dyDescent="0.25">
      <c r="A790" s="19">
        <v>628</v>
      </c>
      <c r="B790" s="6" t="s">
        <v>146</v>
      </c>
      <c r="C790" s="13">
        <v>10.29</v>
      </c>
      <c r="D790" s="14">
        <v>9.1199999999999992</v>
      </c>
      <c r="E790" s="13">
        <v>7.92</v>
      </c>
      <c r="F790" s="15">
        <v>78</v>
      </c>
      <c r="G790" s="10">
        <f t="shared" si="24"/>
        <v>93.844799999999978</v>
      </c>
      <c r="H790" s="10">
        <f t="shared" si="25"/>
        <v>617.76</v>
      </c>
      <c r="I790" s="19">
        <v>628</v>
      </c>
      <c r="J790" s="10">
        <v>787</v>
      </c>
    </row>
    <row r="791" spans="1:10" ht="15.75" customHeight="1" x14ac:dyDescent="0.25">
      <c r="A791" s="19">
        <v>628</v>
      </c>
      <c r="B791" s="6" t="s">
        <v>135</v>
      </c>
      <c r="C791" s="13">
        <v>10.55</v>
      </c>
      <c r="D791" s="14">
        <v>6.12</v>
      </c>
      <c r="E791" s="13">
        <v>7.92</v>
      </c>
      <c r="F791" s="15">
        <v>59</v>
      </c>
      <c r="G791" s="10">
        <f t="shared" si="24"/>
        <v>64.566000000000003</v>
      </c>
      <c r="H791" s="10">
        <f t="shared" si="25"/>
        <v>467.28</v>
      </c>
      <c r="I791" s="19">
        <v>628</v>
      </c>
      <c r="J791" s="10">
        <v>788</v>
      </c>
    </row>
    <row r="792" spans="1:10" ht="15.75" customHeight="1" x14ac:dyDescent="0.25">
      <c r="A792" s="19">
        <v>628</v>
      </c>
      <c r="B792" s="6" t="s">
        <v>135</v>
      </c>
      <c r="C792" s="13">
        <v>10.94</v>
      </c>
      <c r="D792" s="14">
        <v>9.0399999999999991</v>
      </c>
      <c r="E792" s="13">
        <v>7.83</v>
      </c>
      <c r="F792" s="15">
        <v>72</v>
      </c>
      <c r="G792" s="10">
        <f t="shared" si="24"/>
        <v>98.897599999999983</v>
      </c>
      <c r="H792" s="10">
        <f t="shared" si="25"/>
        <v>563.76</v>
      </c>
      <c r="I792" s="19">
        <v>628</v>
      </c>
      <c r="J792" s="10">
        <v>789</v>
      </c>
    </row>
    <row r="793" spans="1:10" ht="15.75" customHeight="1" x14ac:dyDescent="0.25">
      <c r="A793" s="19">
        <v>629</v>
      </c>
      <c r="B793" s="6" t="s">
        <v>163</v>
      </c>
      <c r="C793" s="13">
        <v>6.04</v>
      </c>
      <c r="D793" s="14">
        <v>5.39</v>
      </c>
      <c r="E793" s="13">
        <v>7.83</v>
      </c>
      <c r="F793" s="15">
        <v>33</v>
      </c>
      <c r="G793" s="10">
        <f t="shared" si="24"/>
        <v>32.555599999999998</v>
      </c>
      <c r="H793" s="10">
        <f t="shared" si="25"/>
        <v>258.39</v>
      </c>
      <c r="I793" s="19">
        <v>629</v>
      </c>
      <c r="J793" s="10">
        <v>790</v>
      </c>
    </row>
    <row r="794" spans="1:10" ht="12.95" customHeight="1" x14ac:dyDescent="0.25">
      <c r="A794" s="19">
        <v>629</v>
      </c>
      <c r="B794" s="6" t="s">
        <v>164</v>
      </c>
      <c r="C794" s="13">
        <v>21.64</v>
      </c>
      <c r="D794" s="14">
        <v>15.37</v>
      </c>
      <c r="E794" s="13">
        <v>7.83</v>
      </c>
      <c r="F794" s="15">
        <v>244</v>
      </c>
      <c r="G794" s="10">
        <f t="shared" si="24"/>
        <v>332.60679999999996</v>
      </c>
      <c r="H794" s="10">
        <f t="shared" si="25"/>
        <v>1910.52</v>
      </c>
      <c r="I794" s="19">
        <v>629</v>
      </c>
      <c r="J794" s="10">
        <v>791</v>
      </c>
    </row>
    <row r="795" spans="1:10" ht="15.75" customHeight="1" x14ac:dyDescent="0.25">
      <c r="A795" s="19">
        <v>629</v>
      </c>
      <c r="B795" s="6" t="s">
        <v>165</v>
      </c>
      <c r="C795" s="13">
        <v>5.75</v>
      </c>
      <c r="D795" s="14">
        <v>4.67</v>
      </c>
      <c r="E795" s="13">
        <v>6.83</v>
      </c>
      <c r="F795" s="15">
        <v>22</v>
      </c>
      <c r="G795" s="10">
        <f t="shared" si="24"/>
        <v>26.852499999999999</v>
      </c>
      <c r="H795" s="10">
        <f t="shared" si="25"/>
        <v>150.26</v>
      </c>
      <c r="I795" s="19">
        <v>629</v>
      </c>
      <c r="J795" s="10">
        <v>792</v>
      </c>
    </row>
    <row r="796" spans="1:10" ht="12.95" customHeight="1" x14ac:dyDescent="0.25">
      <c r="A796" s="19">
        <v>630</v>
      </c>
      <c r="B796" s="6" t="s">
        <v>163</v>
      </c>
      <c r="C796" s="13">
        <v>4.3499999999999996</v>
      </c>
      <c r="D796" s="14">
        <v>1.83</v>
      </c>
      <c r="E796" s="13">
        <v>6.83</v>
      </c>
      <c r="F796" s="15">
        <v>8</v>
      </c>
      <c r="G796" s="10">
        <f t="shared" si="24"/>
        <v>7.9604999999999997</v>
      </c>
      <c r="H796" s="10">
        <f t="shared" si="25"/>
        <v>54.64</v>
      </c>
      <c r="I796" s="19">
        <v>630</v>
      </c>
      <c r="J796" s="10">
        <v>793</v>
      </c>
    </row>
    <row r="797" spans="1:10" ht="15.75" customHeight="1" x14ac:dyDescent="0.25">
      <c r="A797" s="19">
        <v>630</v>
      </c>
      <c r="B797" s="6" t="s">
        <v>164</v>
      </c>
      <c r="C797" s="13">
        <v>17.690000000000001</v>
      </c>
      <c r="D797" s="14">
        <v>12.13</v>
      </c>
      <c r="E797" s="13">
        <v>7.83</v>
      </c>
      <c r="F797" s="15">
        <v>144</v>
      </c>
      <c r="G797" s="10">
        <f t="shared" si="24"/>
        <v>214.57970000000003</v>
      </c>
      <c r="H797" s="10">
        <f t="shared" si="25"/>
        <v>1127.52</v>
      </c>
      <c r="I797" s="19">
        <v>630</v>
      </c>
      <c r="J797" s="10">
        <v>794</v>
      </c>
    </row>
    <row r="798" spans="1:10" ht="15.75" customHeight="1" x14ac:dyDescent="0.25">
      <c r="A798" s="19">
        <v>630</v>
      </c>
      <c r="B798" s="6" t="s">
        <v>165</v>
      </c>
      <c r="C798" s="13">
        <v>8.02</v>
      </c>
      <c r="D798" s="14">
        <v>3.92</v>
      </c>
      <c r="E798" s="13">
        <v>6.83</v>
      </c>
      <c r="F798" s="15">
        <v>27</v>
      </c>
      <c r="G798" s="10">
        <f t="shared" si="24"/>
        <v>31.438399999999998</v>
      </c>
      <c r="H798" s="10">
        <f t="shared" si="25"/>
        <v>184.41</v>
      </c>
      <c r="I798" s="19">
        <v>630</v>
      </c>
      <c r="J798" s="10">
        <v>795</v>
      </c>
    </row>
    <row r="799" spans="1:10" ht="15.75" customHeight="1" x14ac:dyDescent="0.25">
      <c r="A799" s="19">
        <v>631</v>
      </c>
      <c r="B799" s="6" t="s">
        <v>163</v>
      </c>
      <c r="C799" s="13">
        <v>8.0399999999999991</v>
      </c>
      <c r="D799" s="14">
        <v>4.53</v>
      </c>
      <c r="E799" s="13">
        <v>7.83</v>
      </c>
      <c r="F799" s="15">
        <v>35</v>
      </c>
      <c r="G799" s="10">
        <f t="shared" si="24"/>
        <v>36.421199999999999</v>
      </c>
      <c r="H799" s="10">
        <f t="shared" si="25"/>
        <v>274.05</v>
      </c>
      <c r="I799" s="19">
        <v>631</v>
      </c>
      <c r="J799" s="10">
        <v>796</v>
      </c>
    </row>
    <row r="800" spans="1:10" ht="15.75" customHeight="1" x14ac:dyDescent="0.25">
      <c r="A800" s="19">
        <v>631</v>
      </c>
      <c r="B800" s="6" t="s">
        <v>164</v>
      </c>
      <c r="C800" s="13">
        <v>21.27</v>
      </c>
      <c r="D800" s="14">
        <v>11.94</v>
      </c>
      <c r="E800" s="13">
        <v>7.83</v>
      </c>
      <c r="F800" s="15">
        <v>191</v>
      </c>
      <c r="G800" s="10">
        <f t="shared" si="24"/>
        <v>253.96379999999999</v>
      </c>
      <c r="H800" s="10">
        <f t="shared" si="25"/>
        <v>1495.53</v>
      </c>
      <c r="I800" s="19">
        <v>631</v>
      </c>
      <c r="J800" s="10">
        <v>797</v>
      </c>
    </row>
    <row r="801" spans="1:10" ht="15.75" customHeight="1" x14ac:dyDescent="0.25">
      <c r="A801" s="19">
        <v>631</v>
      </c>
      <c r="B801" s="6" t="s">
        <v>165</v>
      </c>
      <c r="C801" s="13">
        <v>8.02</v>
      </c>
      <c r="D801" s="14">
        <v>3.92</v>
      </c>
      <c r="E801" s="13">
        <v>6.83</v>
      </c>
      <c r="F801" s="15">
        <v>27</v>
      </c>
      <c r="G801" s="10">
        <f t="shared" si="24"/>
        <v>31.438399999999998</v>
      </c>
      <c r="H801" s="10">
        <f t="shared" si="25"/>
        <v>184.41</v>
      </c>
      <c r="I801" s="19">
        <v>631</v>
      </c>
      <c r="J801" s="10">
        <v>798</v>
      </c>
    </row>
    <row r="802" spans="1:10" ht="15.75" customHeight="1" x14ac:dyDescent="0.25">
      <c r="A802" s="19">
        <v>632</v>
      </c>
      <c r="B802" s="6" t="s">
        <v>163</v>
      </c>
      <c r="C802" s="13">
        <v>8.0399999999999991</v>
      </c>
      <c r="D802" s="14">
        <v>3.99</v>
      </c>
      <c r="E802" s="13">
        <v>7.83</v>
      </c>
      <c r="F802" s="15">
        <v>31</v>
      </c>
      <c r="G802" s="10">
        <f t="shared" si="24"/>
        <v>32.079599999999999</v>
      </c>
      <c r="H802" s="10">
        <f t="shared" si="25"/>
        <v>242.73</v>
      </c>
      <c r="I802" s="19">
        <v>632</v>
      </c>
      <c r="J802" s="10">
        <v>799</v>
      </c>
    </row>
    <row r="803" spans="1:10" ht="15.75" customHeight="1" x14ac:dyDescent="0.25">
      <c r="A803" s="19">
        <v>632</v>
      </c>
      <c r="B803" s="6" t="s">
        <v>164</v>
      </c>
      <c r="C803" s="13">
        <v>21.27</v>
      </c>
      <c r="D803" s="14">
        <v>11.94</v>
      </c>
      <c r="E803" s="13">
        <v>7.83</v>
      </c>
      <c r="F803" s="15">
        <v>191</v>
      </c>
      <c r="G803" s="10">
        <f t="shared" si="24"/>
        <v>253.96379999999999</v>
      </c>
      <c r="H803" s="10">
        <f t="shared" si="25"/>
        <v>1495.53</v>
      </c>
      <c r="I803" s="19">
        <v>632</v>
      </c>
      <c r="J803" s="10">
        <v>800</v>
      </c>
    </row>
    <row r="804" spans="1:10" ht="15.75" customHeight="1" x14ac:dyDescent="0.25">
      <c r="A804" s="19">
        <v>632</v>
      </c>
      <c r="B804" s="6" t="s">
        <v>165</v>
      </c>
      <c r="C804" s="13">
        <v>8.02</v>
      </c>
      <c r="D804" s="14">
        <v>3.92</v>
      </c>
      <c r="E804" s="13">
        <v>6.83</v>
      </c>
      <c r="F804" s="15">
        <v>27</v>
      </c>
      <c r="G804" s="10">
        <f t="shared" si="24"/>
        <v>31.438399999999998</v>
      </c>
      <c r="H804" s="10">
        <f t="shared" si="25"/>
        <v>184.41</v>
      </c>
      <c r="I804" s="19">
        <v>632</v>
      </c>
      <c r="J804" s="10">
        <v>801</v>
      </c>
    </row>
    <row r="805" spans="1:10" ht="15.75" customHeight="1" x14ac:dyDescent="0.25">
      <c r="A805" s="19">
        <v>633</v>
      </c>
      <c r="B805" s="6" t="s">
        <v>163</v>
      </c>
      <c r="C805" s="13">
        <v>8.0399999999999991</v>
      </c>
      <c r="D805" s="14">
        <v>3.99</v>
      </c>
      <c r="E805" s="13">
        <v>7.83</v>
      </c>
      <c r="F805" s="15">
        <v>31</v>
      </c>
      <c r="G805" s="10">
        <f t="shared" si="24"/>
        <v>32.079599999999999</v>
      </c>
      <c r="H805" s="10">
        <f t="shared" si="25"/>
        <v>242.73</v>
      </c>
      <c r="I805" s="19">
        <v>633</v>
      </c>
      <c r="J805" s="10">
        <v>802</v>
      </c>
    </row>
    <row r="806" spans="1:10" ht="15.75" customHeight="1" x14ac:dyDescent="0.25">
      <c r="A806" s="19">
        <v>633</v>
      </c>
      <c r="B806" s="6" t="s">
        <v>164</v>
      </c>
      <c r="C806" s="13">
        <v>21.27</v>
      </c>
      <c r="D806" s="14">
        <v>11.94</v>
      </c>
      <c r="E806" s="13">
        <v>7.83</v>
      </c>
      <c r="F806" s="15">
        <v>191</v>
      </c>
      <c r="G806" s="10">
        <f t="shared" si="24"/>
        <v>253.96379999999999</v>
      </c>
      <c r="H806" s="10">
        <f t="shared" si="25"/>
        <v>1495.53</v>
      </c>
      <c r="I806" s="19">
        <v>633</v>
      </c>
      <c r="J806" s="10">
        <v>803</v>
      </c>
    </row>
    <row r="807" spans="1:10" ht="15.75" customHeight="1" x14ac:dyDescent="0.25">
      <c r="A807" s="19">
        <v>633</v>
      </c>
      <c r="B807" s="6" t="s">
        <v>165</v>
      </c>
      <c r="C807" s="13">
        <v>8.02</v>
      </c>
      <c r="D807" s="14">
        <v>3.92</v>
      </c>
      <c r="E807" s="13">
        <v>6.83</v>
      </c>
      <c r="F807" s="15">
        <v>27</v>
      </c>
      <c r="G807" s="10">
        <f t="shared" si="24"/>
        <v>31.438399999999998</v>
      </c>
      <c r="H807" s="10">
        <f t="shared" si="25"/>
        <v>184.41</v>
      </c>
      <c r="I807" s="19">
        <v>633</v>
      </c>
      <c r="J807" s="10">
        <v>804</v>
      </c>
    </row>
    <row r="808" spans="1:10" ht="15.75" customHeight="1" x14ac:dyDescent="0.25">
      <c r="A808" s="19">
        <v>634</v>
      </c>
      <c r="B808" s="6" t="s">
        <v>163</v>
      </c>
      <c r="C808" s="13">
        <v>8.0399999999999991</v>
      </c>
      <c r="D808" s="14">
        <v>3.99</v>
      </c>
      <c r="E808" s="13">
        <v>7.83</v>
      </c>
      <c r="F808" s="15">
        <v>31</v>
      </c>
      <c r="G808" s="10">
        <f t="shared" si="24"/>
        <v>32.079599999999999</v>
      </c>
      <c r="H808" s="10">
        <f t="shared" si="25"/>
        <v>242.73</v>
      </c>
      <c r="I808" s="19">
        <v>634</v>
      </c>
      <c r="J808" s="10">
        <v>805</v>
      </c>
    </row>
    <row r="809" spans="1:10" ht="15.75" customHeight="1" x14ac:dyDescent="0.25">
      <c r="A809" s="19">
        <v>634</v>
      </c>
      <c r="B809" s="6" t="s">
        <v>164</v>
      </c>
      <c r="C809" s="13">
        <v>21.27</v>
      </c>
      <c r="D809" s="14">
        <v>11.94</v>
      </c>
      <c r="E809" s="13">
        <v>7.83</v>
      </c>
      <c r="F809" s="15">
        <v>191</v>
      </c>
      <c r="G809" s="10">
        <f t="shared" si="24"/>
        <v>253.96379999999999</v>
      </c>
      <c r="H809" s="10">
        <f t="shared" si="25"/>
        <v>1495.53</v>
      </c>
      <c r="I809" s="19">
        <v>634</v>
      </c>
      <c r="J809" s="10">
        <v>806</v>
      </c>
    </row>
    <row r="810" spans="1:10" ht="15.75" customHeight="1" x14ac:dyDescent="0.25">
      <c r="A810" s="19">
        <v>634</v>
      </c>
      <c r="B810" s="6" t="s">
        <v>165</v>
      </c>
      <c r="C810" s="13">
        <v>8.02</v>
      </c>
      <c r="D810" s="14">
        <v>3.92</v>
      </c>
      <c r="E810" s="13">
        <v>6.83</v>
      </c>
      <c r="F810" s="15">
        <v>27</v>
      </c>
      <c r="G810" s="10">
        <f t="shared" si="24"/>
        <v>31.438399999999998</v>
      </c>
      <c r="H810" s="10">
        <f t="shared" si="25"/>
        <v>184.41</v>
      </c>
      <c r="I810" s="19">
        <v>634</v>
      </c>
      <c r="J810" s="10">
        <v>807</v>
      </c>
    </row>
    <row r="811" spans="1:10" ht="15.75" customHeight="1" x14ac:dyDescent="0.25">
      <c r="A811" s="19">
        <v>635</v>
      </c>
      <c r="B811" s="6" t="s">
        <v>163</v>
      </c>
      <c r="C811" s="13">
        <v>8.0399999999999991</v>
      </c>
      <c r="D811" s="14">
        <v>3.99</v>
      </c>
      <c r="E811" s="13">
        <v>7.83</v>
      </c>
      <c r="F811" s="15">
        <v>31</v>
      </c>
      <c r="G811" s="10">
        <f t="shared" si="24"/>
        <v>32.079599999999999</v>
      </c>
      <c r="H811" s="10">
        <f t="shared" si="25"/>
        <v>242.73</v>
      </c>
      <c r="I811" s="19">
        <v>635</v>
      </c>
      <c r="J811" s="10">
        <v>808</v>
      </c>
    </row>
    <row r="812" spans="1:10" ht="15.75" customHeight="1" x14ac:dyDescent="0.25">
      <c r="A812" s="19">
        <v>635</v>
      </c>
      <c r="B812" s="6" t="s">
        <v>164</v>
      </c>
      <c r="C812" s="13">
        <v>21.27</v>
      </c>
      <c r="D812" s="14">
        <v>11.94</v>
      </c>
      <c r="E812" s="13">
        <v>7.83</v>
      </c>
      <c r="F812" s="15">
        <v>191</v>
      </c>
      <c r="G812" s="10">
        <f t="shared" si="24"/>
        <v>253.96379999999999</v>
      </c>
      <c r="H812" s="10">
        <f t="shared" si="25"/>
        <v>1495.53</v>
      </c>
      <c r="I812" s="19">
        <v>635</v>
      </c>
      <c r="J812" s="10">
        <v>809</v>
      </c>
    </row>
    <row r="813" spans="1:10" ht="15.75" customHeight="1" x14ac:dyDescent="0.25">
      <c r="A813" s="19">
        <v>635</v>
      </c>
      <c r="B813" s="6" t="s">
        <v>165</v>
      </c>
      <c r="C813" s="13">
        <v>8.02</v>
      </c>
      <c r="D813" s="14">
        <v>3.92</v>
      </c>
      <c r="E813" s="13">
        <v>6.83</v>
      </c>
      <c r="F813" s="15">
        <v>27</v>
      </c>
      <c r="G813" s="10">
        <f t="shared" si="24"/>
        <v>31.438399999999998</v>
      </c>
      <c r="H813" s="10">
        <f t="shared" si="25"/>
        <v>184.41</v>
      </c>
      <c r="I813" s="19">
        <v>635</v>
      </c>
      <c r="J813" s="10">
        <v>810</v>
      </c>
    </row>
    <row r="814" spans="1:10" ht="15.75" customHeight="1" x14ac:dyDescent="0.25">
      <c r="A814" s="19">
        <v>636</v>
      </c>
      <c r="B814" s="6" t="s">
        <v>163</v>
      </c>
      <c r="C814" s="13">
        <v>8.0399999999999991</v>
      </c>
      <c r="D814" s="14">
        <v>3.99</v>
      </c>
      <c r="E814" s="13">
        <v>7.83</v>
      </c>
      <c r="F814" s="15">
        <v>31</v>
      </c>
      <c r="G814" s="10">
        <f t="shared" si="24"/>
        <v>32.079599999999999</v>
      </c>
      <c r="H814" s="10">
        <f t="shared" si="25"/>
        <v>242.73</v>
      </c>
      <c r="I814" s="19">
        <v>636</v>
      </c>
      <c r="J814" s="10">
        <v>811</v>
      </c>
    </row>
    <row r="815" spans="1:10" ht="15.75" customHeight="1" x14ac:dyDescent="0.25">
      <c r="A815" s="19">
        <v>636</v>
      </c>
      <c r="B815" s="6" t="s">
        <v>164</v>
      </c>
      <c r="C815" s="13">
        <v>21.27</v>
      </c>
      <c r="D815" s="14">
        <v>11.94</v>
      </c>
      <c r="E815" s="13">
        <v>7.83</v>
      </c>
      <c r="F815" s="15">
        <v>191</v>
      </c>
      <c r="G815" s="10">
        <f t="shared" si="24"/>
        <v>253.96379999999999</v>
      </c>
      <c r="H815" s="10">
        <f t="shared" si="25"/>
        <v>1495.53</v>
      </c>
      <c r="I815" s="19">
        <v>636</v>
      </c>
      <c r="J815" s="10">
        <v>812</v>
      </c>
    </row>
    <row r="816" spans="1:10" ht="15.75" customHeight="1" x14ac:dyDescent="0.25">
      <c r="A816" s="19">
        <v>636</v>
      </c>
      <c r="B816" s="6" t="s">
        <v>165</v>
      </c>
      <c r="C816" s="13">
        <v>8.02</v>
      </c>
      <c r="D816" s="14">
        <v>3.92</v>
      </c>
      <c r="E816" s="13">
        <v>6.83</v>
      </c>
      <c r="F816" s="15">
        <v>27</v>
      </c>
      <c r="G816" s="10">
        <f t="shared" si="24"/>
        <v>31.438399999999998</v>
      </c>
      <c r="H816" s="10">
        <f t="shared" si="25"/>
        <v>184.41</v>
      </c>
      <c r="I816" s="19">
        <v>636</v>
      </c>
      <c r="J816" s="10">
        <v>813</v>
      </c>
    </row>
    <row r="817" spans="1:10" ht="15.75" customHeight="1" x14ac:dyDescent="0.25">
      <c r="A817" s="19">
        <v>637</v>
      </c>
      <c r="B817" s="6" t="s">
        <v>163</v>
      </c>
      <c r="C817" s="13">
        <v>8.0399999999999991</v>
      </c>
      <c r="D817" s="14">
        <v>3.99</v>
      </c>
      <c r="E817" s="13">
        <v>7.83</v>
      </c>
      <c r="F817" s="15">
        <v>31</v>
      </c>
      <c r="G817" s="10">
        <f t="shared" si="24"/>
        <v>32.079599999999999</v>
      </c>
      <c r="H817" s="10">
        <f t="shared" si="25"/>
        <v>242.73</v>
      </c>
      <c r="I817" s="19">
        <v>637</v>
      </c>
      <c r="J817" s="10">
        <v>814</v>
      </c>
    </row>
    <row r="818" spans="1:10" ht="15.75" customHeight="1" x14ac:dyDescent="0.25">
      <c r="A818" s="19">
        <v>637</v>
      </c>
      <c r="B818" s="6" t="s">
        <v>164</v>
      </c>
      <c r="C818" s="13">
        <v>21.27</v>
      </c>
      <c r="D818" s="14">
        <v>11.94</v>
      </c>
      <c r="E818" s="13">
        <v>7.83</v>
      </c>
      <c r="F818" s="15">
        <v>191</v>
      </c>
      <c r="G818" s="10">
        <f t="shared" si="24"/>
        <v>253.96379999999999</v>
      </c>
      <c r="H818" s="10">
        <f t="shared" si="25"/>
        <v>1495.53</v>
      </c>
      <c r="I818" s="19">
        <v>637</v>
      </c>
      <c r="J818" s="10">
        <v>815</v>
      </c>
    </row>
    <row r="819" spans="1:10" ht="15.75" customHeight="1" x14ac:dyDescent="0.25">
      <c r="A819" s="19">
        <v>637</v>
      </c>
      <c r="B819" s="6" t="s">
        <v>165</v>
      </c>
      <c r="C819" s="13">
        <v>8.02</v>
      </c>
      <c r="D819" s="14">
        <v>3.92</v>
      </c>
      <c r="E819" s="13">
        <v>6.83</v>
      </c>
      <c r="F819" s="15">
        <v>27</v>
      </c>
      <c r="G819" s="10">
        <f t="shared" si="24"/>
        <v>31.438399999999998</v>
      </c>
      <c r="H819" s="10">
        <f t="shared" si="25"/>
        <v>184.41</v>
      </c>
      <c r="I819" s="19">
        <v>637</v>
      </c>
      <c r="J819" s="10">
        <v>816</v>
      </c>
    </row>
    <row r="820" spans="1:10" ht="15.75" customHeight="1" x14ac:dyDescent="0.25">
      <c r="A820" s="19">
        <v>638</v>
      </c>
      <c r="B820" s="6" t="s">
        <v>163</v>
      </c>
      <c r="C820" s="13">
        <v>8.0399999999999991</v>
      </c>
      <c r="D820" s="14">
        <v>3.99</v>
      </c>
      <c r="E820" s="13">
        <v>7.83</v>
      </c>
      <c r="F820" s="15">
        <v>31</v>
      </c>
      <c r="G820" s="10">
        <f t="shared" si="24"/>
        <v>32.079599999999999</v>
      </c>
      <c r="H820" s="10">
        <f t="shared" si="25"/>
        <v>242.73</v>
      </c>
      <c r="I820" s="19">
        <v>638</v>
      </c>
      <c r="J820" s="10">
        <v>817</v>
      </c>
    </row>
    <row r="821" spans="1:10" ht="15.75" customHeight="1" x14ac:dyDescent="0.25">
      <c r="A821" s="19">
        <v>638</v>
      </c>
      <c r="B821" s="6" t="s">
        <v>164</v>
      </c>
      <c r="C821" s="13">
        <v>21.27</v>
      </c>
      <c r="D821" s="14">
        <v>11.94</v>
      </c>
      <c r="E821" s="13">
        <v>7.83</v>
      </c>
      <c r="F821" s="15">
        <v>191</v>
      </c>
      <c r="G821" s="10">
        <f t="shared" si="24"/>
        <v>253.96379999999999</v>
      </c>
      <c r="H821" s="10">
        <f t="shared" si="25"/>
        <v>1495.53</v>
      </c>
      <c r="I821" s="19">
        <v>638</v>
      </c>
      <c r="J821" s="10">
        <v>818</v>
      </c>
    </row>
    <row r="822" spans="1:10" ht="15.75" customHeight="1" x14ac:dyDescent="0.25">
      <c r="A822" s="19">
        <v>638</v>
      </c>
      <c r="B822" s="6" t="s">
        <v>165</v>
      </c>
      <c r="C822" s="13">
        <v>8.02</v>
      </c>
      <c r="D822" s="14">
        <v>3.92</v>
      </c>
      <c r="E822" s="13">
        <v>6.83</v>
      </c>
      <c r="F822" s="15">
        <v>27</v>
      </c>
      <c r="G822" s="10">
        <f t="shared" si="24"/>
        <v>31.438399999999998</v>
      </c>
      <c r="H822" s="10">
        <f t="shared" si="25"/>
        <v>184.41</v>
      </c>
      <c r="I822" s="19">
        <v>638</v>
      </c>
      <c r="J822" s="10">
        <v>819</v>
      </c>
    </row>
    <row r="823" spans="1:10" ht="15.75" customHeight="1" x14ac:dyDescent="0.25">
      <c r="A823" s="19">
        <v>639</v>
      </c>
      <c r="B823" s="6" t="s">
        <v>163</v>
      </c>
      <c r="C823" s="13">
        <v>8.0399999999999991</v>
      </c>
      <c r="D823" s="14">
        <v>3.99</v>
      </c>
      <c r="E823" s="13">
        <v>7.83</v>
      </c>
      <c r="F823" s="15">
        <v>31</v>
      </c>
      <c r="G823" s="10">
        <f t="shared" si="24"/>
        <v>32.079599999999999</v>
      </c>
      <c r="H823" s="10">
        <f t="shared" si="25"/>
        <v>242.73</v>
      </c>
      <c r="I823" s="19">
        <v>639</v>
      </c>
      <c r="J823" s="10">
        <v>820</v>
      </c>
    </row>
    <row r="824" spans="1:10" ht="15.75" customHeight="1" x14ac:dyDescent="0.25">
      <c r="A824" s="19">
        <v>639</v>
      </c>
      <c r="B824" s="6" t="s">
        <v>164</v>
      </c>
      <c r="C824" s="13">
        <v>21.27</v>
      </c>
      <c r="D824" s="14">
        <v>11.94</v>
      </c>
      <c r="E824" s="13">
        <v>7.83</v>
      </c>
      <c r="F824" s="15">
        <v>191</v>
      </c>
      <c r="G824" s="10">
        <f t="shared" si="24"/>
        <v>253.96379999999999</v>
      </c>
      <c r="H824" s="10">
        <f t="shared" si="25"/>
        <v>1495.53</v>
      </c>
      <c r="I824" s="19">
        <v>639</v>
      </c>
      <c r="J824" s="10">
        <v>821</v>
      </c>
    </row>
    <row r="825" spans="1:10" ht="15.75" customHeight="1" x14ac:dyDescent="0.25">
      <c r="A825" s="19">
        <v>639</v>
      </c>
      <c r="B825" s="6" t="s">
        <v>165</v>
      </c>
      <c r="C825" s="13">
        <v>8.02</v>
      </c>
      <c r="D825" s="14">
        <v>3.92</v>
      </c>
      <c r="E825" s="13">
        <v>6.83</v>
      </c>
      <c r="F825" s="15">
        <v>27</v>
      </c>
      <c r="G825" s="10">
        <f t="shared" si="24"/>
        <v>31.438399999999998</v>
      </c>
      <c r="H825" s="10">
        <f t="shared" si="25"/>
        <v>184.41</v>
      </c>
      <c r="I825" s="19">
        <v>639</v>
      </c>
      <c r="J825" s="10">
        <v>822</v>
      </c>
    </row>
    <row r="826" spans="1:10" ht="15.75" customHeight="1" x14ac:dyDescent="0.25">
      <c r="A826" s="19">
        <v>640</v>
      </c>
      <c r="B826" s="6" t="s">
        <v>163</v>
      </c>
      <c r="C826" s="13">
        <v>8.0399999999999991</v>
      </c>
      <c r="D826" s="14">
        <v>3.99</v>
      </c>
      <c r="E826" s="13">
        <v>7.83</v>
      </c>
      <c r="F826" s="15">
        <v>31</v>
      </c>
      <c r="G826" s="10">
        <f t="shared" si="24"/>
        <v>32.079599999999999</v>
      </c>
      <c r="H826" s="10">
        <f t="shared" si="25"/>
        <v>242.73</v>
      </c>
      <c r="I826" s="19">
        <v>640</v>
      </c>
      <c r="J826" s="10">
        <v>823</v>
      </c>
    </row>
    <row r="827" spans="1:10" ht="15.75" customHeight="1" x14ac:dyDescent="0.25">
      <c r="A827" s="19">
        <v>640</v>
      </c>
      <c r="B827" s="6" t="s">
        <v>164</v>
      </c>
      <c r="C827" s="13">
        <v>21.27</v>
      </c>
      <c r="D827" s="14">
        <v>11.94</v>
      </c>
      <c r="E827" s="13">
        <v>7.83</v>
      </c>
      <c r="F827" s="15">
        <v>191</v>
      </c>
      <c r="G827" s="10">
        <f t="shared" si="24"/>
        <v>253.96379999999999</v>
      </c>
      <c r="H827" s="10">
        <f t="shared" si="25"/>
        <v>1495.53</v>
      </c>
      <c r="I827" s="19">
        <v>640</v>
      </c>
      <c r="J827" s="10">
        <v>824</v>
      </c>
    </row>
    <row r="828" spans="1:10" ht="15.75" customHeight="1" x14ac:dyDescent="0.25">
      <c r="A828" s="19">
        <v>640</v>
      </c>
      <c r="B828" s="6" t="s">
        <v>165</v>
      </c>
      <c r="C828" s="13">
        <v>8.02</v>
      </c>
      <c r="D828" s="14">
        <v>3.92</v>
      </c>
      <c r="E828" s="13">
        <v>6.83</v>
      </c>
      <c r="F828" s="15">
        <v>27</v>
      </c>
      <c r="G828" s="10">
        <f t="shared" si="24"/>
        <v>31.438399999999998</v>
      </c>
      <c r="H828" s="10">
        <f t="shared" si="25"/>
        <v>184.41</v>
      </c>
      <c r="I828" s="19">
        <v>640</v>
      </c>
      <c r="J828" s="10">
        <v>825</v>
      </c>
    </row>
    <row r="829" spans="1:10" ht="15.75" customHeight="1" x14ac:dyDescent="0.25">
      <c r="A829" s="19">
        <v>641</v>
      </c>
      <c r="B829" s="6" t="s">
        <v>163</v>
      </c>
      <c r="C829" s="13">
        <v>8.0399999999999991</v>
      </c>
      <c r="D829" s="14">
        <v>3.99</v>
      </c>
      <c r="E829" s="13">
        <v>7.83</v>
      </c>
      <c r="F829" s="15">
        <v>31</v>
      </c>
      <c r="G829" s="10">
        <f t="shared" si="24"/>
        <v>32.079599999999999</v>
      </c>
      <c r="H829" s="10">
        <f t="shared" si="25"/>
        <v>242.73</v>
      </c>
      <c r="I829" s="19">
        <v>641</v>
      </c>
      <c r="J829" s="10">
        <v>826</v>
      </c>
    </row>
    <row r="830" spans="1:10" ht="15.75" customHeight="1" x14ac:dyDescent="0.25">
      <c r="A830" s="19">
        <v>641</v>
      </c>
      <c r="B830" s="6" t="s">
        <v>164</v>
      </c>
      <c r="C830" s="13">
        <v>21.27</v>
      </c>
      <c r="D830" s="14">
        <v>11.94</v>
      </c>
      <c r="E830" s="13">
        <v>7.83</v>
      </c>
      <c r="F830" s="15">
        <v>191</v>
      </c>
      <c r="G830" s="10">
        <f t="shared" si="24"/>
        <v>253.96379999999999</v>
      </c>
      <c r="H830" s="10">
        <f t="shared" si="25"/>
        <v>1495.53</v>
      </c>
      <c r="I830" s="19">
        <v>641</v>
      </c>
      <c r="J830" s="10">
        <v>827</v>
      </c>
    </row>
    <row r="831" spans="1:10" ht="15.75" customHeight="1" x14ac:dyDescent="0.25">
      <c r="A831" s="19">
        <v>641</v>
      </c>
      <c r="B831" s="6" t="s">
        <v>165</v>
      </c>
      <c r="C831" s="13">
        <v>8.02</v>
      </c>
      <c r="D831" s="14">
        <v>3.92</v>
      </c>
      <c r="E831" s="13">
        <v>6.83</v>
      </c>
      <c r="F831" s="15">
        <v>27</v>
      </c>
      <c r="G831" s="10">
        <f t="shared" si="24"/>
        <v>31.438399999999998</v>
      </c>
      <c r="H831" s="10">
        <f t="shared" si="25"/>
        <v>184.41</v>
      </c>
      <c r="I831" s="19">
        <v>641</v>
      </c>
      <c r="J831" s="10">
        <v>828</v>
      </c>
    </row>
    <row r="832" spans="1:10" ht="15.75" customHeight="1" x14ac:dyDescent="0.25">
      <c r="A832" s="19">
        <v>642</v>
      </c>
      <c r="B832" s="6" t="s">
        <v>163</v>
      </c>
      <c r="C832" s="13">
        <v>8.0399999999999991</v>
      </c>
      <c r="D832" s="14">
        <v>3.99</v>
      </c>
      <c r="E832" s="13">
        <v>7.83</v>
      </c>
      <c r="F832" s="15">
        <v>31</v>
      </c>
      <c r="G832" s="10">
        <f t="shared" si="24"/>
        <v>32.079599999999999</v>
      </c>
      <c r="H832" s="10">
        <f t="shared" si="25"/>
        <v>242.73</v>
      </c>
      <c r="I832" s="19">
        <v>642</v>
      </c>
      <c r="J832" s="10">
        <v>829</v>
      </c>
    </row>
    <row r="833" spans="1:10" ht="15.75" customHeight="1" x14ac:dyDescent="0.25">
      <c r="A833" s="19">
        <v>642</v>
      </c>
      <c r="B833" s="6" t="s">
        <v>164</v>
      </c>
      <c r="C833" s="13">
        <v>21.27</v>
      </c>
      <c r="D833" s="14">
        <v>11.94</v>
      </c>
      <c r="E833" s="13">
        <v>7.83</v>
      </c>
      <c r="F833" s="15">
        <v>191</v>
      </c>
      <c r="G833" s="10">
        <f t="shared" si="24"/>
        <v>253.96379999999999</v>
      </c>
      <c r="H833" s="10">
        <f t="shared" si="25"/>
        <v>1495.53</v>
      </c>
      <c r="I833" s="19">
        <v>642</v>
      </c>
      <c r="J833" s="10">
        <v>830</v>
      </c>
    </row>
    <row r="834" spans="1:10" ht="15.75" customHeight="1" x14ac:dyDescent="0.25">
      <c r="A834" s="19">
        <v>642</v>
      </c>
      <c r="B834" s="6" t="s">
        <v>165</v>
      </c>
      <c r="C834" s="13">
        <v>8.02</v>
      </c>
      <c r="D834" s="14">
        <v>3.92</v>
      </c>
      <c r="E834" s="13">
        <v>6.83</v>
      </c>
      <c r="F834" s="15">
        <v>27</v>
      </c>
      <c r="G834" s="10">
        <f t="shared" si="24"/>
        <v>31.438399999999998</v>
      </c>
      <c r="H834" s="10">
        <f t="shared" si="25"/>
        <v>184.41</v>
      </c>
      <c r="I834" s="19">
        <v>642</v>
      </c>
      <c r="J834" s="10">
        <v>831</v>
      </c>
    </row>
    <row r="835" spans="1:10" ht="15.75" customHeight="1" x14ac:dyDescent="0.25">
      <c r="A835" s="19">
        <v>643</v>
      </c>
      <c r="B835" s="6" t="s">
        <v>163</v>
      </c>
      <c r="C835" s="13">
        <v>8.0399999999999991</v>
      </c>
      <c r="D835" s="14">
        <v>2.2000000000000002</v>
      </c>
      <c r="E835" s="13">
        <v>7.83</v>
      </c>
      <c r="F835" s="15">
        <v>18</v>
      </c>
      <c r="G835" s="10">
        <f t="shared" si="24"/>
        <v>17.687999999999999</v>
      </c>
      <c r="H835" s="10">
        <f t="shared" si="25"/>
        <v>140.94</v>
      </c>
      <c r="I835" s="19">
        <v>643</v>
      </c>
      <c r="J835" s="10">
        <v>832</v>
      </c>
    </row>
    <row r="836" spans="1:10" ht="12.95" customHeight="1" x14ac:dyDescent="0.25">
      <c r="A836" s="19">
        <v>643</v>
      </c>
      <c r="B836" s="6" t="s">
        <v>164</v>
      </c>
      <c r="C836" s="13">
        <v>17.27</v>
      </c>
      <c r="D836" s="14">
        <v>10.14</v>
      </c>
      <c r="E836" s="13">
        <v>7.83</v>
      </c>
      <c r="F836" s="15">
        <v>126</v>
      </c>
      <c r="G836" s="10">
        <f t="shared" ref="G836:G899" si="26">C836*D836</f>
        <v>175.11780000000002</v>
      </c>
      <c r="H836" s="10">
        <f t="shared" ref="H836:H899" si="27">F836*E836</f>
        <v>986.58</v>
      </c>
      <c r="I836" s="19">
        <v>643</v>
      </c>
      <c r="J836" s="10">
        <v>833</v>
      </c>
    </row>
    <row r="837" spans="1:10" ht="15.75" customHeight="1" x14ac:dyDescent="0.25">
      <c r="A837" s="19">
        <v>643</v>
      </c>
      <c r="B837" s="6" t="s">
        <v>165</v>
      </c>
      <c r="C837" s="13">
        <v>8.02</v>
      </c>
      <c r="D837" s="14">
        <v>3.92</v>
      </c>
      <c r="E837" s="13">
        <v>6.83</v>
      </c>
      <c r="F837" s="15">
        <v>27</v>
      </c>
      <c r="G837" s="10">
        <f t="shared" si="26"/>
        <v>31.438399999999998</v>
      </c>
      <c r="H837" s="10">
        <f t="shared" si="27"/>
        <v>184.41</v>
      </c>
      <c r="I837" s="19">
        <v>643</v>
      </c>
      <c r="J837" s="10">
        <v>834</v>
      </c>
    </row>
    <row r="838" spans="1:10" ht="15.75" customHeight="1" x14ac:dyDescent="0.25">
      <c r="A838" s="19">
        <v>644</v>
      </c>
      <c r="B838" s="6" t="s">
        <v>163</v>
      </c>
      <c r="C838" s="13">
        <v>8.0399999999999991</v>
      </c>
      <c r="D838" s="14">
        <v>3.99</v>
      </c>
      <c r="E838" s="13">
        <v>7.83</v>
      </c>
      <c r="F838" s="15">
        <v>31</v>
      </c>
      <c r="G838" s="10">
        <f t="shared" si="26"/>
        <v>32.079599999999999</v>
      </c>
      <c r="H838" s="10">
        <f t="shared" si="27"/>
        <v>242.73</v>
      </c>
      <c r="I838" s="19">
        <v>644</v>
      </c>
      <c r="J838" s="10">
        <v>835</v>
      </c>
    </row>
    <row r="839" spans="1:10" ht="15.75" customHeight="1" x14ac:dyDescent="0.25">
      <c r="A839" s="19">
        <v>644</v>
      </c>
      <c r="B839" s="6" t="s">
        <v>164</v>
      </c>
      <c r="C839" s="13">
        <v>26.27</v>
      </c>
      <c r="D839" s="14">
        <v>11.94</v>
      </c>
      <c r="E839" s="13">
        <v>7.83</v>
      </c>
      <c r="F839" s="15">
        <v>249</v>
      </c>
      <c r="G839" s="10">
        <f t="shared" si="26"/>
        <v>313.66379999999998</v>
      </c>
      <c r="H839" s="10">
        <f t="shared" si="27"/>
        <v>1949.67</v>
      </c>
      <c r="I839" s="19">
        <v>644</v>
      </c>
      <c r="J839" s="10">
        <v>836</v>
      </c>
    </row>
    <row r="840" spans="1:10" ht="15.75" customHeight="1" x14ac:dyDescent="0.25">
      <c r="A840" s="19">
        <v>644</v>
      </c>
      <c r="B840" s="6" t="s">
        <v>165</v>
      </c>
      <c r="C840" s="13">
        <v>8.02</v>
      </c>
      <c r="D840" s="14">
        <v>3.92</v>
      </c>
      <c r="E840" s="13">
        <v>6.83</v>
      </c>
      <c r="F840" s="15">
        <v>27</v>
      </c>
      <c r="G840" s="10">
        <f t="shared" si="26"/>
        <v>31.438399999999998</v>
      </c>
      <c r="H840" s="10">
        <f t="shared" si="27"/>
        <v>184.41</v>
      </c>
      <c r="I840" s="19">
        <v>644</v>
      </c>
      <c r="J840" s="10">
        <v>837</v>
      </c>
    </row>
    <row r="841" spans="1:10" ht="12.95" customHeight="1" x14ac:dyDescent="0.25">
      <c r="A841" s="19">
        <v>645</v>
      </c>
      <c r="B841" s="6" t="s">
        <v>163</v>
      </c>
      <c r="C841" s="13">
        <v>8.0399999999999991</v>
      </c>
      <c r="D841" s="14">
        <v>2.2000000000000002</v>
      </c>
      <c r="E841" s="13">
        <v>7.83</v>
      </c>
      <c r="F841" s="15">
        <v>17</v>
      </c>
      <c r="G841" s="10">
        <f t="shared" si="26"/>
        <v>17.687999999999999</v>
      </c>
      <c r="H841" s="10">
        <f t="shared" si="27"/>
        <v>133.11000000000001</v>
      </c>
      <c r="I841" s="19">
        <v>645</v>
      </c>
      <c r="J841" s="10">
        <v>838</v>
      </c>
    </row>
    <row r="842" spans="1:10" ht="15.75" customHeight="1" x14ac:dyDescent="0.25">
      <c r="A842" s="19">
        <v>645</v>
      </c>
      <c r="B842" s="6" t="s">
        <v>164</v>
      </c>
      <c r="C842" s="13">
        <v>17.27</v>
      </c>
      <c r="D842" s="14">
        <v>10.14</v>
      </c>
      <c r="E842" s="13">
        <v>7.83</v>
      </c>
      <c r="F842" s="15">
        <v>126</v>
      </c>
      <c r="G842" s="10">
        <f t="shared" si="26"/>
        <v>175.11780000000002</v>
      </c>
      <c r="H842" s="10">
        <f t="shared" si="27"/>
        <v>986.58</v>
      </c>
      <c r="I842" s="19">
        <v>645</v>
      </c>
      <c r="J842" s="10">
        <v>839</v>
      </c>
    </row>
    <row r="843" spans="1:10" ht="15.75" customHeight="1" x14ac:dyDescent="0.25">
      <c r="A843" s="19">
        <v>645</v>
      </c>
      <c r="B843" s="6" t="s">
        <v>165</v>
      </c>
      <c r="C843" s="13">
        <v>8.02</v>
      </c>
      <c r="D843" s="14">
        <v>3.92</v>
      </c>
      <c r="E843" s="13">
        <v>6.83</v>
      </c>
      <c r="F843" s="15">
        <v>27</v>
      </c>
      <c r="G843" s="10">
        <f t="shared" si="26"/>
        <v>31.438399999999998</v>
      </c>
      <c r="H843" s="10">
        <f t="shared" si="27"/>
        <v>184.41</v>
      </c>
      <c r="I843" s="19">
        <v>645</v>
      </c>
      <c r="J843" s="10">
        <v>840</v>
      </c>
    </row>
    <row r="844" spans="1:10" ht="15.75" customHeight="1" x14ac:dyDescent="0.25">
      <c r="A844" s="19">
        <v>646</v>
      </c>
      <c r="B844" s="6" t="s">
        <v>163</v>
      </c>
      <c r="C844" s="13">
        <v>8.34</v>
      </c>
      <c r="D844" s="14">
        <v>7.54</v>
      </c>
      <c r="E844" s="13">
        <v>7.83</v>
      </c>
      <c r="F844" s="15">
        <v>61</v>
      </c>
      <c r="G844" s="10">
        <f t="shared" si="26"/>
        <v>62.883600000000001</v>
      </c>
      <c r="H844" s="10">
        <f t="shared" si="27"/>
        <v>477.63</v>
      </c>
      <c r="I844" s="19">
        <v>646</v>
      </c>
      <c r="J844" s="10">
        <v>841</v>
      </c>
    </row>
    <row r="845" spans="1:10" ht="15.75" customHeight="1" x14ac:dyDescent="0.25">
      <c r="A845" s="19">
        <v>646</v>
      </c>
      <c r="B845" s="6" t="s">
        <v>138</v>
      </c>
      <c r="C845" s="13">
        <v>91.29</v>
      </c>
      <c r="D845" s="14">
        <v>27.95</v>
      </c>
      <c r="E845" s="13">
        <v>7.83</v>
      </c>
      <c r="F845" s="15">
        <v>692</v>
      </c>
      <c r="G845" s="10">
        <f t="shared" si="26"/>
        <v>2551.5554999999999</v>
      </c>
      <c r="H845" s="10">
        <f t="shared" si="27"/>
        <v>5418.36</v>
      </c>
      <c r="I845" s="12" t="s">
        <v>116</v>
      </c>
      <c r="J845" s="10">
        <v>842</v>
      </c>
    </row>
    <row r="846" spans="1:10" ht="15.75" customHeight="1" x14ac:dyDescent="0.25">
      <c r="A846" s="19">
        <v>646</v>
      </c>
      <c r="B846" s="6" t="s">
        <v>180</v>
      </c>
      <c r="C846" s="13">
        <v>6.99</v>
      </c>
      <c r="D846" s="14">
        <v>4.83</v>
      </c>
      <c r="E846" s="13">
        <v>6.83</v>
      </c>
      <c r="F846" s="15">
        <v>27</v>
      </c>
      <c r="G846" s="10">
        <f t="shared" si="26"/>
        <v>33.761700000000005</v>
      </c>
      <c r="H846" s="10">
        <f t="shared" si="27"/>
        <v>184.41</v>
      </c>
      <c r="I846" s="19">
        <v>646</v>
      </c>
      <c r="J846" s="10">
        <v>843</v>
      </c>
    </row>
    <row r="847" spans="1:10" ht="15.75" customHeight="1" x14ac:dyDescent="0.25">
      <c r="A847" s="19">
        <v>646</v>
      </c>
      <c r="B847" s="6" t="s">
        <v>164</v>
      </c>
      <c r="C847" s="13">
        <v>17.64</v>
      </c>
      <c r="D847" s="14">
        <v>16.12</v>
      </c>
      <c r="E847" s="13">
        <v>7.83</v>
      </c>
      <c r="F847" s="15">
        <v>222</v>
      </c>
      <c r="G847" s="10">
        <f t="shared" si="26"/>
        <v>284.35680000000002</v>
      </c>
      <c r="H847" s="10">
        <f t="shared" si="27"/>
        <v>1738.26</v>
      </c>
      <c r="I847" s="19">
        <v>646</v>
      </c>
      <c r="J847" s="10">
        <v>844</v>
      </c>
    </row>
    <row r="848" spans="1:10" ht="15.75" customHeight="1" x14ac:dyDescent="0.25">
      <c r="A848" s="19">
        <v>646</v>
      </c>
      <c r="B848" s="6" t="s">
        <v>165</v>
      </c>
      <c r="C848" s="13">
        <v>7.33</v>
      </c>
      <c r="D848" s="14">
        <v>2.5</v>
      </c>
      <c r="E848" s="13">
        <v>6.83</v>
      </c>
      <c r="F848" s="15">
        <v>18</v>
      </c>
      <c r="G848" s="10">
        <f t="shared" si="26"/>
        <v>18.324999999999999</v>
      </c>
      <c r="H848" s="10">
        <f t="shared" si="27"/>
        <v>122.94</v>
      </c>
      <c r="I848" s="19">
        <v>646</v>
      </c>
      <c r="J848" s="10">
        <v>845</v>
      </c>
    </row>
    <row r="849" spans="1:10" ht="15.75" customHeight="1" x14ac:dyDescent="0.25">
      <c r="A849" s="19">
        <v>647</v>
      </c>
      <c r="B849" s="6" t="s">
        <v>163</v>
      </c>
      <c r="C849" s="13">
        <v>8.0399999999999991</v>
      </c>
      <c r="D849" s="14">
        <v>2.2000000000000002</v>
      </c>
      <c r="E849" s="13">
        <v>7.83</v>
      </c>
      <c r="F849" s="15">
        <v>17</v>
      </c>
      <c r="G849" s="10">
        <f t="shared" si="26"/>
        <v>17.687999999999999</v>
      </c>
      <c r="H849" s="10">
        <f t="shared" si="27"/>
        <v>133.11000000000001</v>
      </c>
      <c r="I849" s="19">
        <v>647</v>
      </c>
      <c r="J849" s="10">
        <v>846</v>
      </c>
    </row>
    <row r="850" spans="1:10" ht="12.95" customHeight="1" x14ac:dyDescent="0.25">
      <c r="A850" s="19">
        <v>647</v>
      </c>
      <c r="B850" s="6" t="s">
        <v>164</v>
      </c>
      <c r="C850" s="13">
        <v>17.27</v>
      </c>
      <c r="D850" s="14">
        <v>10.14</v>
      </c>
      <c r="E850" s="13">
        <v>7.83</v>
      </c>
      <c r="F850" s="15">
        <v>126</v>
      </c>
      <c r="G850" s="10">
        <f t="shared" si="26"/>
        <v>175.11780000000002</v>
      </c>
      <c r="H850" s="10">
        <f t="shared" si="27"/>
        <v>986.58</v>
      </c>
      <c r="I850" s="19">
        <v>647</v>
      </c>
      <c r="J850" s="10">
        <v>847</v>
      </c>
    </row>
    <row r="851" spans="1:10" ht="15.75" customHeight="1" x14ac:dyDescent="0.25">
      <c r="A851" s="19">
        <v>647</v>
      </c>
      <c r="B851" s="6" t="s">
        <v>165</v>
      </c>
      <c r="C851" s="13">
        <v>8.02</v>
      </c>
      <c r="D851" s="14">
        <v>3.92</v>
      </c>
      <c r="E851" s="13">
        <v>6.83</v>
      </c>
      <c r="F851" s="15">
        <v>27</v>
      </c>
      <c r="G851" s="10">
        <f t="shared" si="26"/>
        <v>31.438399999999998</v>
      </c>
      <c r="H851" s="10">
        <f t="shared" si="27"/>
        <v>184.41</v>
      </c>
      <c r="I851" s="19">
        <v>647</v>
      </c>
      <c r="J851" s="10">
        <v>848</v>
      </c>
    </row>
    <row r="852" spans="1:10" ht="13.7" customHeight="1" x14ac:dyDescent="0.25">
      <c r="A852" s="19">
        <v>648</v>
      </c>
      <c r="B852" s="6" t="s">
        <v>177</v>
      </c>
      <c r="C852" s="13">
        <v>6.75</v>
      </c>
      <c r="D852" s="14">
        <v>5.2</v>
      </c>
      <c r="E852" s="13">
        <v>7.83</v>
      </c>
      <c r="F852" s="15">
        <v>35</v>
      </c>
      <c r="G852" s="10">
        <f t="shared" si="26"/>
        <v>35.1</v>
      </c>
      <c r="H852" s="10">
        <f t="shared" si="27"/>
        <v>274.05</v>
      </c>
      <c r="I852" s="19">
        <v>648</v>
      </c>
      <c r="J852" s="10">
        <v>849</v>
      </c>
    </row>
    <row r="853" spans="1:10" ht="13.35" customHeight="1" x14ac:dyDescent="0.25">
      <c r="A853" s="19">
        <v>649</v>
      </c>
      <c r="B853" s="6" t="s">
        <v>177</v>
      </c>
      <c r="C853" s="13">
        <v>7</v>
      </c>
      <c r="D853" s="14">
        <v>5.94</v>
      </c>
      <c r="E853" s="13">
        <v>7.83</v>
      </c>
      <c r="F853" s="15">
        <v>42</v>
      </c>
      <c r="G853" s="10">
        <f t="shared" si="26"/>
        <v>41.580000000000005</v>
      </c>
      <c r="H853" s="10">
        <f t="shared" si="27"/>
        <v>328.86</v>
      </c>
      <c r="I853" s="19">
        <v>649</v>
      </c>
      <c r="J853" s="10">
        <v>850</v>
      </c>
    </row>
    <row r="854" spans="1:10" ht="15.75" customHeight="1" x14ac:dyDescent="0.25">
      <c r="A854" s="19">
        <v>651</v>
      </c>
      <c r="B854" s="6" t="s">
        <v>135</v>
      </c>
      <c r="C854" s="13">
        <v>16.329999999999998</v>
      </c>
      <c r="D854" s="14">
        <v>8</v>
      </c>
      <c r="E854" s="13">
        <v>8</v>
      </c>
      <c r="F854" s="15">
        <v>119</v>
      </c>
      <c r="G854" s="10">
        <f t="shared" si="26"/>
        <v>130.63999999999999</v>
      </c>
      <c r="H854" s="10">
        <f t="shared" si="27"/>
        <v>952</v>
      </c>
      <c r="I854" s="19">
        <v>651</v>
      </c>
      <c r="J854" s="10">
        <v>851</v>
      </c>
    </row>
    <row r="855" spans="1:10" ht="15.75" customHeight="1" x14ac:dyDescent="0.25">
      <c r="A855" s="19">
        <v>653</v>
      </c>
      <c r="B855" s="6" t="s">
        <v>134</v>
      </c>
      <c r="C855" s="13">
        <v>16.329999999999998</v>
      </c>
      <c r="D855" s="14">
        <v>11.17</v>
      </c>
      <c r="E855" s="13">
        <v>8</v>
      </c>
      <c r="F855" s="15">
        <v>143</v>
      </c>
      <c r="G855" s="10">
        <f t="shared" si="26"/>
        <v>182.40609999999998</v>
      </c>
      <c r="H855" s="10">
        <f t="shared" si="27"/>
        <v>1144</v>
      </c>
      <c r="I855" s="19">
        <v>653</v>
      </c>
      <c r="J855" s="10">
        <v>852</v>
      </c>
    </row>
    <row r="856" spans="1:10" ht="13.7" customHeight="1" x14ac:dyDescent="0.25">
      <c r="A856" s="19">
        <v>701</v>
      </c>
      <c r="B856" s="6" t="s">
        <v>134</v>
      </c>
      <c r="C856" s="13">
        <v>16.329999999999998</v>
      </c>
      <c r="D856" s="14">
        <v>7.92</v>
      </c>
      <c r="E856" s="13">
        <v>8</v>
      </c>
      <c r="F856" s="15">
        <v>129</v>
      </c>
      <c r="G856" s="10">
        <f t="shared" si="26"/>
        <v>129.33359999999999</v>
      </c>
      <c r="H856" s="10">
        <f t="shared" si="27"/>
        <v>1032</v>
      </c>
      <c r="I856" s="19">
        <v>701</v>
      </c>
      <c r="J856" s="10">
        <v>853</v>
      </c>
    </row>
    <row r="857" spans="1:10" ht="13.35" customHeight="1" x14ac:dyDescent="0.25">
      <c r="A857" s="19">
        <v>701</v>
      </c>
      <c r="B857" s="6" t="s">
        <v>147</v>
      </c>
      <c r="C857" s="13">
        <v>11.08</v>
      </c>
      <c r="D857" s="14">
        <v>3.48</v>
      </c>
      <c r="E857" s="13">
        <v>7.83</v>
      </c>
      <c r="F857" s="15">
        <v>39</v>
      </c>
      <c r="G857" s="10">
        <f t="shared" si="26"/>
        <v>38.558399999999999</v>
      </c>
      <c r="H857" s="10">
        <f t="shared" si="27"/>
        <v>305.37</v>
      </c>
      <c r="I857" s="19">
        <v>701</v>
      </c>
      <c r="J857" s="10">
        <v>854</v>
      </c>
    </row>
    <row r="858" spans="1:10" ht="15.75" customHeight="1" x14ac:dyDescent="0.25">
      <c r="A858" s="19">
        <v>702</v>
      </c>
      <c r="B858" s="6" t="s">
        <v>163</v>
      </c>
      <c r="C858" s="13">
        <v>3.94</v>
      </c>
      <c r="D858" s="14">
        <v>2</v>
      </c>
      <c r="E858" s="13">
        <v>7.83</v>
      </c>
      <c r="F858" s="15">
        <v>8</v>
      </c>
      <c r="G858" s="10">
        <f t="shared" si="26"/>
        <v>7.88</v>
      </c>
      <c r="H858" s="10">
        <f t="shared" si="27"/>
        <v>62.64</v>
      </c>
      <c r="I858" s="19">
        <v>702</v>
      </c>
      <c r="J858" s="10">
        <v>855</v>
      </c>
    </row>
    <row r="859" spans="1:10" ht="15.75" customHeight="1" x14ac:dyDescent="0.25">
      <c r="A859" s="19">
        <v>702</v>
      </c>
      <c r="B859" s="6" t="s">
        <v>138</v>
      </c>
      <c r="C859" s="13">
        <v>120.35</v>
      </c>
      <c r="D859" s="14">
        <v>14.76</v>
      </c>
      <c r="E859" s="13">
        <v>7.83</v>
      </c>
      <c r="F859" s="15">
        <v>840</v>
      </c>
      <c r="G859" s="10">
        <f t="shared" si="26"/>
        <v>1776.366</v>
      </c>
      <c r="H859" s="10">
        <f t="shared" si="27"/>
        <v>6577.2</v>
      </c>
      <c r="I859" s="12" t="s">
        <v>117</v>
      </c>
      <c r="J859" s="10">
        <v>856</v>
      </c>
    </row>
    <row r="860" spans="1:10" ht="12.95" customHeight="1" x14ac:dyDescent="0.25">
      <c r="A860" s="19">
        <v>702</v>
      </c>
      <c r="B860" s="6" t="s">
        <v>164</v>
      </c>
      <c r="C860" s="13">
        <v>21.27</v>
      </c>
      <c r="D860" s="14">
        <v>8.6</v>
      </c>
      <c r="E860" s="13">
        <v>7.83</v>
      </c>
      <c r="F860" s="15">
        <v>141</v>
      </c>
      <c r="G860" s="10">
        <f t="shared" si="26"/>
        <v>182.922</v>
      </c>
      <c r="H860" s="10">
        <f t="shared" si="27"/>
        <v>1104.03</v>
      </c>
      <c r="I860" s="19">
        <v>702</v>
      </c>
      <c r="J860" s="10">
        <v>857</v>
      </c>
    </row>
    <row r="861" spans="1:10" ht="15.75" customHeight="1" x14ac:dyDescent="0.25">
      <c r="A861" s="19">
        <v>702</v>
      </c>
      <c r="B861" s="6" t="s">
        <v>165</v>
      </c>
      <c r="C861" s="13">
        <v>8.02</v>
      </c>
      <c r="D861" s="14">
        <v>3.92</v>
      </c>
      <c r="E861" s="13">
        <v>6.83</v>
      </c>
      <c r="F861" s="15">
        <v>27</v>
      </c>
      <c r="G861" s="10">
        <f t="shared" si="26"/>
        <v>31.438399999999998</v>
      </c>
      <c r="H861" s="10">
        <f t="shared" si="27"/>
        <v>184.41</v>
      </c>
      <c r="I861" s="19">
        <v>702</v>
      </c>
      <c r="J861" s="10">
        <v>858</v>
      </c>
    </row>
    <row r="862" spans="1:10" ht="12.75" customHeight="1" x14ac:dyDescent="0.25">
      <c r="A862" s="15">
        <v>703</v>
      </c>
      <c r="B862" s="6" t="s">
        <v>163</v>
      </c>
      <c r="C862" s="13">
        <v>6.58</v>
      </c>
      <c r="D862" s="13">
        <v>2.17</v>
      </c>
      <c r="E862" s="13">
        <v>7.83</v>
      </c>
      <c r="F862" s="17">
        <v>14</v>
      </c>
      <c r="G862" s="10">
        <f t="shared" si="26"/>
        <v>14.278599999999999</v>
      </c>
      <c r="H862" s="10">
        <f t="shared" si="27"/>
        <v>109.62</v>
      </c>
      <c r="I862" s="15">
        <v>703</v>
      </c>
      <c r="J862" s="10">
        <v>859</v>
      </c>
    </row>
    <row r="863" spans="1:10" ht="13.35" customHeight="1" x14ac:dyDescent="0.25">
      <c r="A863" s="15">
        <v>703</v>
      </c>
      <c r="B863" s="6" t="s">
        <v>163</v>
      </c>
      <c r="C863" s="13">
        <v>6.58</v>
      </c>
      <c r="D863" s="13">
        <v>2.17</v>
      </c>
      <c r="E863" s="13">
        <v>7.83</v>
      </c>
      <c r="F863" s="17">
        <v>14</v>
      </c>
      <c r="G863" s="10">
        <f t="shared" si="26"/>
        <v>14.278599999999999</v>
      </c>
      <c r="H863" s="10">
        <f t="shared" si="27"/>
        <v>109.62</v>
      </c>
      <c r="I863" s="15">
        <v>703</v>
      </c>
      <c r="J863" s="10">
        <v>860</v>
      </c>
    </row>
    <row r="864" spans="1:10" ht="15.75" customHeight="1" x14ac:dyDescent="0.25">
      <c r="A864" s="15">
        <v>703</v>
      </c>
      <c r="B864" s="6" t="s">
        <v>164</v>
      </c>
      <c r="C864" s="13">
        <v>14.87</v>
      </c>
      <c r="D864" s="13">
        <v>13.69</v>
      </c>
      <c r="E864" s="13">
        <v>7.83</v>
      </c>
      <c r="F864" s="17">
        <v>183</v>
      </c>
      <c r="G864" s="10">
        <f t="shared" si="26"/>
        <v>203.57029999999997</v>
      </c>
      <c r="H864" s="10">
        <f t="shared" si="27"/>
        <v>1432.89</v>
      </c>
      <c r="I864" s="15">
        <v>703</v>
      </c>
      <c r="J864" s="10">
        <v>861</v>
      </c>
    </row>
    <row r="865" spans="1:10" ht="15.75" customHeight="1" x14ac:dyDescent="0.25">
      <c r="A865" s="15">
        <v>703</v>
      </c>
      <c r="B865" s="6" t="s">
        <v>165</v>
      </c>
      <c r="C865" s="13">
        <v>7.94</v>
      </c>
      <c r="D865" s="13">
        <v>3.92</v>
      </c>
      <c r="E865" s="13">
        <v>7.83</v>
      </c>
      <c r="F865" s="17">
        <v>27</v>
      </c>
      <c r="G865" s="10">
        <f t="shared" si="26"/>
        <v>31.1248</v>
      </c>
      <c r="H865" s="10">
        <f t="shared" si="27"/>
        <v>211.41</v>
      </c>
      <c r="I865" s="15">
        <v>703</v>
      </c>
      <c r="J865" s="10">
        <v>862</v>
      </c>
    </row>
    <row r="866" spans="1:10" ht="12.95" customHeight="1" x14ac:dyDescent="0.25">
      <c r="A866" s="15">
        <v>704</v>
      </c>
      <c r="B866" s="6" t="s">
        <v>163</v>
      </c>
      <c r="C866" s="13">
        <v>3.94</v>
      </c>
      <c r="D866" s="13">
        <v>2</v>
      </c>
      <c r="E866" s="13">
        <v>7.83</v>
      </c>
      <c r="F866" s="17">
        <v>8</v>
      </c>
      <c r="G866" s="10">
        <f t="shared" si="26"/>
        <v>7.88</v>
      </c>
      <c r="H866" s="10">
        <f t="shared" si="27"/>
        <v>62.64</v>
      </c>
      <c r="I866" s="15">
        <v>704</v>
      </c>
      <c r="J866" s="10">
        <v>863</v>
      </c>
    </row>
    <row r="867" spans="1:10" ht="15.75" customHeight="1" x14ac:dyDescent="0.25">
      <c r="A867" s="15">
        <v>704</v>
      </c>
      <c r="B867" s="6" t="s">
        <v>164</v>
      </c>
      <c r="C867" s="13">
        <v>21.27</v>
      </c>
      <c r="D867" s="13">
        <v>8.6</v>
      </c>
      <c r="E867" s="13">
        <v>7.83</v>
      </c>
      <c r="F867" s="17">
        <v>140</v>
      </c>
      <c r="G867" s="10">
        <f t="shared" si="26"/>
        <v>182.922</v>
      </c>
      <c r="H867" s="10">
        <f t="shared" si="27"/>
        <v>1096.2</v>
      </c>
      <c r="I867" s="15">
        <v>704</v>
      </c>
      <c r="J867" s="10">
        <v>864</v>
      </c>
    </row>
    <row r="868" spans="1:10" ht="15.75" customHeight="1" x14ac:dyDescent="0.25">
      <c r="A868" s="15">
        <v>704</v>
      </c>
      <c r="B868" s="6" t="s">
        <v>165</v>
      </c>
      <c r="C868" s="13">
        <v>8.02</v>
      </c>
      <c r="D868" s="13">
        <v>3.92</v>
      </c>
      <c r="E868" s="13">
        <v>6.83</v>
      </c>
      <c r="F868" s="17">
        <v>27</v>
      </c>
      <c r="G868" s="10">
        <f t="shared" si="26"/>
        <v>31.438399999999998</v>
      </c>
      <c r="H868" s="10">
        <f t="shared" si="27"/>
        <v>184.41</v>
      </c>
      <c r="I868" s="15">
        <v>704</v>
      </c>
      <c r="J868" s="10">
        <v>865</v>
      </c>
    </row>
    <row r="869" spans="1:10" ht="15.75" customHeight="1" x14ac:dyDescent="0.25">
      <c r="A869" s="15">
        <v>705</v>
      </c>
      <c r="B869" s="6" t="s">
        <v>163</v>
      </c>
      <c r="C869" s="13">
        <v>8.0399999999999991</v>
      </c>
      <c r="D869" s="13">
        <v>3.99</v>
      </c>
      <c r="E869" s="13">
        <v>7.83</v>
      </c>
      <c r="F869" s="17">
        <v>31</v>
      </c>
      <c r="G869" s="10">
        <f t="shared" si="26"/>
        <v>32.079599999999999</v>
      </c>
      <c r="H869" s="10">
        <f t="shared" si="27"/>
        <v>242.73</v>
      </c>
      <c r="I869" s="15">
        <v>705</v>
      </c>
      <c r="J869" s="10">
        <v>866</v>
      </c>
    </row>
    <row r="870" spans="1:10" ht="15.75" customHeight="1" x14ac:dyDescent="0.25">
      <c r="A870" s="15">
        <v>705</v>
      </c>
      <c r="B870" s="6" t="s">
        <v>164</v>
      </c>
      <c r="C870" s="13">
        <v>21.27</v>
      </c>
      <c r="D870" s="13">
        <v>11.94</v>
      </c>
      <c r="E870" s="13">
        <v>7.83</v>
      </c>
      <c r="F870" s="17">
        <v>191</v>
      </c>
      <c r="G870" s="10">
        <f t="shared" si="26"/>
        <v>253.96379999999999</v>
      </c>
      <c r="H870" s="10">
        <f t="shared" si="27"/>
        <v>1495.53</v>
      </c>
      <c r="I870" s="15">
        <v>705</v>
      </c>
      <c r="J870" s="10">
        <v>867</v>
      </c>
    </row>
    <row r="871" spans="1:10" ht="15.75" customHeight="1" x14ac:dyDescent="0.25">
      <c r="A871" s="15">
        <v>705</v>
      </c>
      <c r="B871" s="6" t="s">
        <v>165</v>
      </c>
      <c r="C871" s="13">
        <v>8.02</v>
      </c>
      <c r="D871" s="13">
        <v>3.92</v>
      </c>
      <c r="E871" s="13">
        <v>6.83</v>
      </c>
      <c r="F871" s="17">
        <v>27</v>
      </c>
      <c r="G871" s="10">
        <f t="shared" si="26"/>
        <v>31.438399999999998</v>
      </c>
      <c r="H871" s="10">
        <f t="shared" si="27"/>
        <v>184.41</v>
      </c>
      <c r="I871" s="15">
        <v>705</v>
      </c>
      <c r="J871" s="10">
        <v>868</v>
      </c>
    </row>
    <row r="872" spans="1:10" ht="15.75" customHeight="1" x14ac:dyDescent="0.25">
      <c r="A872" s="15">
        <v>706</v>
      </c>
      <c r="B872" s="6" t="s">
        <v>163</v>
      </c>
      <c r="C872" s="13">
        <v>8.0399999999999991</v>
      </c>
      <c r="D872" s="13">
        <v>3.99</v>
      </c>
      <c r="E872" s="13">
        <v>7.83</v>
      </c>
      <c r="F872" s="17">
        <v>31</v>
      </c>
      <c r="G872" s="10">
        <f t="shared" si="26"/>
        <v>32.079599999999999</v>
      </c>
      <c r="H872" s="10">
        <f t="shared" si="27"/>
        <v>242.73</v>
      </c>
      <c r="I872" s="15">
        <v>706</v>
      </c>
      <c r="J872" s="10">
        <v>869</v>
      </c>
    </row>
    <row r="873" spans="1:10" ht="15.75" customHeight="1" x14ac:dyDescent="0.25">
      <c r="A873" s="15">
        <v>706</v>
      </c>
      <c r="B873" s="6" t="s">
        <v>164</v>
      </c>
      <c r="C873" s="13">
        <v>21.27</v>
      </c>
      <c r="D873" s="13">
        <v>11.94</v>
      </c>
      <c r="E873" s="13">
        <v>7.83</v>
      </c>
      <c r="F873" s="17">
        <v>191</v>
      </c>
      <c r="G873" s="10">
        <f t="shared" si="26"/>
        <v>253.96379999999999</v>
      </c>
      <c r="H873" s="10">
        <f t="shared" si="27"/>
        <v>1495.53</v>
      </c>
      <c r="I873" s="15">
        <v>706</v>
      </c>
      <c r="J873" s="10">
        <v>870</v>
      </c>
    </row>
    <row r="874" spans="1:10" ht="15.75" customHeight="1" x14ac:dyDescent="0.25">
      <c r="A874" s="15">
        <v>706</v>
      </c>
      <c r="B874" s="6" t="s">
        <v>165</v>
      </c>
      <c r="C874" s="13">
        <v>8.02</v>
      </c>
      <c r="D874" s="13">
        <v>3.92</v>
      </c>
      <c r="E874" s="13">
        <v>6.83</v>
      </c>
      <c r="F874" s="17">
        <v>27</v>
      </c>
      <c r="G874" s="10">
        <f t="shared" si="26"/>
        <v>31.438399999999998</v>
      </c>
      <c r="H874" s="10">
        <f t="shared" si="27"/>
        <v>184.41</v>
      </c>
      <c r="I874" s="15">
        <v>706</v>
      </c>
      <c r="J874" s="10">
        <v>871</v>
      </c>
    </row>
    <row r="875" spans="1:10" ht="15.75" customHeight="1" x14ac:dyDescent="0.25">
      <c r="A875" s="15">
        <v>707</v>
      </c>
      <c r="B875" s="6" t="s">
        <v>163</v>
      </c>
      <c r="C875" s="13">
        <v>8.0399999999999991</v>
      </c>
      <c r="D875" s="13">
        <v>3.99</v>
      </c>
      <c r="E875" s="13">
        <v>7.83</v>
      </c>
      <c r="F875" s="17">
        <v>31</v>
      </c>
      <c r="G875" s="10">
        <f t="shared" si="26"/>
        <v>32.079599999999999</v>
      </c>
      <c r="H875" s="10">
        <f t="shared" si="27"/>
        <v>242.73</v>
      </c>
      <c r="I875" s="15">
        <v>707</v>
      </c>
      <c r="J875" s="10">
        <v>872</v>
      </c>
    </row>
    <row r="876" spans="1:10" ht="15.75" customHeight="1" x14ac:dyDescent="0.25">
      <c r="A876" s="15">
        <v>707</v>
      </c>
      <c r="B876" s="6" t="s">
        <v>164</v>
      </c>
      <c r="C876" s="13">
        <v>21.27</v>
      </c>
      <c r="D876" s="13">
        <v>11.94</v>
      </c>
      <c r="E876" s="13">
        <v>7.83</v>
      </c>
      <c r="F876" s="17">
        <v>191</v>
      </c>
      <c r="G876" s="10">
        <f t="shared" si="26"/>
        <v>253.96379999999999</v>
      </c>
      <c r="H876" s="10">
        <f t="shared" si="27"/>
        <v>1495.53</v>
      </c>
      <c r="I876" s="15">
        <v>707</v>
      </c>
      <c r="J876" s="10">
        <v>873</v>
      </c>
    </row>
    <row r="877" spans="1:10" ht="15.75" customHeight="1" x14ac:dyDescent="0.25">
      <c r="A877" s="15">
        <v>707</v>
      </c>
      <c r="B877" s="6" t="s">
        <v>165</v>
      </c>
      <c r="C877" s="13">
        <v>8.02</v>
      </c>
      <c r="D877" s="13">
        <v>3.92</v>
      </c>
      <c r="E877" s="13">
        <v>6.83</v>
      </c>
      <c r="F877" s="17">
        <v>27</v>
      </c>
      <c r="G877" s="10">
        <f t="shared" si="26"/>
        <v>31.438399999999998</v>
      </c>
      <c r="H877" s="10">
        <f t="shared" si="27"/>
        <v>184.41</v>
      </c>
      <c r="I877" s="15">
        <v>707</v>
      </c>
      <c r="J877" s="10">
        <v>874</v>
      </c>
    </row>
    <row r="878" spans="1:10" ht="15.75" customHeight="1" x14ac:dyDescent="0.25">
      <c r="A878" s="15">
        <v>708</v>
      </c>
      <c r="B878" s="6" t="s">
        <v>163</v>
      </c>
      <c r="C878" s="13">
        <v>8.0399999999999991</v>
      </c>
      <c r="D878" s="13">
        <v>3.99</v>
      </c>
      <c r="E878" s="13">
        <v>7.83</v>
      </c>
      <c r="F878" s="17">
        <v>31</v>
      </c>
      <c r="G878" s="10">
        <f t="shared" si="26"/>
        <v>32.079599999999999</v>
      </c>
      <c r="H878" s="10">
        <f t="shared" si="27"/>
        <v>242.73</v>
      </c>
      <c r="I878" s="15">
        <v>708</v>
      </c>
      <c r="J878" s="10">
        <v>875</v>
      </c>
    </row>
    <row r="879" spans="1:10" ht="15.75" customHeight="1" x14ac:dyDescent="0.25">
      <c r="A879" s="15">
        <v>708</v>
      </c>
      <c r="B879" s="6" t="s">
        <v>164</v>
      </c>
      <c r="C879" s="13">
        <v>21.27</v>
      </c>
      <c r="D879" s="13">
        <v>11.94</v>
      </c>
      <c r="E879" s="13">
        <v>7.83</v>
      </c>
      <c r="F879" s="17">
        <v>191</v>
      </c>
      <c r="G879" s="10">
        <f t="shared" si="26"/>
        <v>253.96379999999999</v>
      </c>
      <c r="H879" s="10">
        <f t="shared" si="27"/>
        <v>1495.53</v>
      </c>
      <c r="I879" s="15">
        <v>708</v>
      </c>
      <c r="J879" s="10">
        <v>876</v>
      </c>
    </row>
    <row r="880" spans="1:10" ht="15.75" customHeight="1" x14ac:dyDescent="0.25">
      <c r="A880" s="15">
        <v>708</v>
      </c>
      <c r="B880" s="6" t="s">
        <v>165</v>
      </c>
      <c r="C880" s="13">
        <v>8.02</v>
      </c>
      <c r="D880" s="13">
        <v>3.92</v>
      </c>
      <c r="E880" s="13">
        <v>6.83</v>
      </c>
      <c r="F880" s="17">
        <v>27</v>
      </c>
      <c r="G880" s="10">
        <f t="shared" si="26"/>
        <v>31.438399999999998</v>
      </c>
      <c r="H880" s="10">
        <f t="shared" si="27"/>
        <v>184.41</v>
      </c>
      <c r="I880" s="15">
        <v>708</v>
      </c>
      <c r="J880" s="10">
        <v>877</v>
      </c>
    </row>
    <row r="881" spans="1:10" ht="15.75" customHeight="1" x14ac:dyDescent="0.25">
      <c r="A881" s="15">
        <v>709</v>
      </c>
      <c r="B881" s="6" t="s">
        <v>163</v>
      </c>
      <c r="C881" s="13">
        <v>8.0399999999999991</v>
      </c>
      <c r="D881" s="13">
        <v>3.99</v>
      </c>
      <c r="E881" s="13">
        <v>7.83</v>
      </c>
      <c r="F881" s="17">
        <v>31</v>
      </c>
      <c r="G881" s="10">
        <f t="shared" si="26"/>
        <v>32.079599999999999</v>
      </c>
      <c r="H881" s="10">
        <f t="shared" si="27"/>
        <v>242.73</v>
      </c>
      <c r="I881" s="15">
        <v>709</v>
      </c>
      <c r="J881" s="10">
        <v>878</v>
      </c>
    </row>
    <row r="882" spans="1:10" ht="15.75" customHeight="1" x14ac:dyDescent="0.25">
      <c r="A882" s="15">
        <v>709</v>
      </c>
      <c r="B882" s="6" t="s">
        <v>164</v>
      </c>
      <c r="C882" s="13">
        <v>21.27</v>
      </c>
      <c r="D882" s="13">
        <v>11.94</v>
      </c>
      <c r="E882" s="13">
        <v>7.83</v>
      </c>
      <c r="F882" s="17">
        <v>191</v>
      </c>
      <c r="G882" s="10">
        <f t="shared" si="26"/>
        <v>253.96379999999999</v>
      </c>
      <c r="H882" s="10">
        <f t="shared" si="27"/>
        <v>1495.53</v>
      </c>
      <c r="I882" s="15">
        <v>709</v>
      </c>
      <c r="J882" s="10">
        <v>879</v>
      </c>
    </row>
    <row r="883" spans="1:10" ht="15.75" customHeight="1" x14ac:dyDescent="0.25">
      <c r="A883" s="15">
        <v>709</v>
      </c>
      <c r="B883" s="6" t="s">
        <v>165</v>
      </c>
      <c r="C883" s="13">
        <v>8.02</v>
      </c>
      <c r="D883" s="13">
        <v>3.92</v>
      </c>
      <c r="E883" s="13">
        <v>6.83</v>
      </c>
      <c r="F883" s="17">
        <v>27</v>
      </c>
      <c r="G883" s="10">
        <f t="shared" si="26"/>
        <v>31.438399999999998</v>
      </c>
      <c r="H883" s="10">
        <f t="shared" si="27"/>
        <v>184.41</v>
      </c>
      <c r="I883" s="15">
        <v>709</v>
      </c>
      <c r="J883" s="10">
        <v>880</v>
      </c>
    </row>
    <row r="884" spans="1:10" ht="15.75" customHeight="1" x14ac:dyDescent="0.25">
      <c r="A884" s="15">
        <v>710</v>
      </c>
      <c r="B884" s="6" t="s">
        <v>163</v>
      </c>
      <c r="C884" s="13">
        <v>8.0399999999999991</v>
      </c>
      <c r="D884" s="13">
        <v>3.99</v>
      </c>
      <c r="E884" s="13">
        <v>7.83</v>
      </c>
      <c r="F884" s="17">
        <v>31</v>
      </c>
      <c r="G884" s="10">
        <f t="shared" si="26"/>
        <v>32.079599999999999</v>
      </c>
      <c r="H884" s="10">
        <f t="shared" si="27"/>
        <v>242.73</v>
      </c>
      <c r="I884" s="15">
        <v>710</v>
      </c>
      <c r="J884" s="10">
        <v>881</v>
      </c>
    </row>
    <row r="885" spans="1:10" ht="15.75" customHeight="1" x14ac:dyDescent="0.25">
      <c r="A885" s="15">
        <v>710</v>
      </c>
      <c r="B885" s="6" t="s">
        <v>164</v>
      </c>
      <c r="C885" s="13">
        <v>21.27</v>
      </c>
      <c r="D885" s="13">
        <v>11.94</v>
      </c>
      <c r="E885" s="13">
        <v>7.83</v>
      </c>
      <c r="F885" s="17">
        <v>191</v>
      </c>
      <c r="G885" s="10">
        <f t="shared" si="26"/>
        <v>253.96379999999999</v>
      </c>
      <c r="H885" s="10">
        <f t="shared" si="27"/>
        <v>1495.53</v>
      </c>
      <c r="I885" s="15">
        <v>710</v>
      </c>
      <c r="J885" s="10">
        <v>882</v>
      </c>
    </row>
    <row r="886" spans="1:10" ht="15.75" customHeight="1" x14ac:dyDescent="0.25">
      <c r="A886" s="15">
        <v>710</v>
      </c>
      <c r="B886" s="6" t="s">
        <v>165</v>
      </c>
      <c r="C886" s="13">
        <v>8.02</v>
      </c>
      <c r="D886" s="13">
        <v>3.92</v>
      </c>
      <c r="E886" s="13">
        <v>6.83</v>
      </c>
      <c r="F886" s="17">
        <v>27</v>
      </c>
      <c r="G886" s="10">
        <f t="shared" si="26"/>
        <v>31.438399999999998</v>
      </c>
      <c r="H886" s="10">
        <f t="shared" si="27"/>
        <v>184.41</v>
      </c>
      <c r="I886" s="15">
        <v>710</v>
      </c>
      <c r="J886" s="10">
        <v>883</v>
      </c>
    </row>
    <row r="887" spans="1:10" ht="15.75" customHeight="1" x14ac:dyDescent="0.25">
      <c r="A887" s="15">
        <v>711</v>
      </c>
      <c r="B887" s="6" t="s">
        <v>163</v>
      </c>
      <c r="C887" s="13">
        <v>8.0399999999999991</v>
      </c>
      <c r="D887" s="13">
        <v>3.99</v>
      </c>
      <c r="E887" s="13">
        <v>7.83</v>
      </c>
      <c r="F887" s="17">
        <v>31</v>
      </c>
      <c r="G887" s="10">
        <f t="shared" si="26"/>
        <v>32.079599999999999</v>
      </c>
      <c r="H887" s="10">
        <f t="shared" si="27"/>
        <v>242.73</v>
      </c>
      <c r="I887" s="15">
        <v>711</v>
      </c>
      <c r="J887" s="10">
        <v>884</v>
      </c>
    </row>
    <row r="888" spans="1:10" ht="15.75" customHeight="1" x14ac:dyDescent="0.25">
      <c r="A888" s="15">
        <v>711</v>
      </c>
      <c r="B888" s="6" t="s">
        <v>164</v>
      </c>
      <c r="C888" s="13">
        <v>21.27</v>
      </c>
      <c r="D888" s="13">
        <v>11.94</v>
      </c>
      <c r="E888" s="13">
        <v>7.83</v>
      </c>
      <c r="F888" s="17">
        <v>191</v>
      </c>
      <c r="G888" s="10">
        <f t="shared" si="26"/>
        <v>253.96379999999999</v>
      </c>
      <c r="H888" s="10">
        <f t="shared" si="27"/>
        <v>1495.53</v>
      </c>
      <c r="I888" s="15">
        <v>711</v>
      </c>
      <c r="J888" s="10">
        <v>885</v>
      </c>
    </row>
    <row r="889" spans="1:10" ht="15.75" customHeight="1" x14ac:dyDescent="0.25">
      <c r="A889" s="15">
        <v>711</v>
      </c>
      <c r="B889" s="6" t="s">
        <v>165</v>
      </c>
      <c r="C889" s="13">
        <v>8.02</v>
      </c>
      <c r="D889" s="13">
        <v>3.92</v>
      </c>
      <c r="E889" s="13">
        <v>6.83</v>
      </c>
      <c r="F889" s="17">
        <v>27</v>
      </c>
      <c r="G889" s="10">
        <f t="shared" si="26"/>
        <v>31.438399999999998</v>
      </c>
      <c r="H889" s="10">
        <f t="shared" si="27"/>
        <v>184.41</v>
      </c>
      <c r="I889" s="15">
        <v>711</v>
      </c>
      <c r="J889" s="10">
        <v>886</v>
      </c>
    </row>
    <row r="890" spans="1:10" ht="15.75" customHeight="1" x14ac:dyDescent="0.25">
      <c r="A890" s="15">
        <v>712</v>
      </c>
      <c r="B890" s="6" t="s">
        <v>163</v>
      </c>
      <c r="C890" s="13">
        <v>8.0399999999999991</v>
      </c>
      <c r="D890" s="13">
        <v>3.99</v>
      </c>
      <c r="E890" s="13">
        <v>7.83</v>
      </c>
      <c r="F890" s="17">
        <v>31</v>
      </c>
      <c r="G890" s="10">
        <f t="shared" si="26"/>
        <v>32.079599999999999</v>
      </c>
      <c r="H890" s="10">
        <f t="shared" si="27"/>
        <v>242.73</v>
      </c>
      <c r="I890" s="15">
        <v>712</v>
      </c>
      <c r="J890" s="10">
        <v>887</v>
      </c>
    </row>
    <row r="891" spans="1:10" ht="15.75" customHeight="1" x14ac:dyDescent="0.25">
      <c r="A891" s="15">
        <v>712</v>
      </c>
      <c r="B891" s="6" t="s">
        <v>164</v>
      </c>
      <c r="C891" s="13">
        <v>21.27</v>
      </c>
      <c r="D891" s="13">
        <v>11.94</v>
      </c>
      <c r="E891" s="13">
        <v>7.83</v>
      </c>
      <c r="F891" s="17">
        <v>191</v>
      </c>
      <c r="G891" s="10">
        <f t="shared" si="26"/>
        <v>253.96379999999999</v>
      </c>
      <c r="H891" s="10">
        <f t="shared" si="27"/>
        <v>1495.53</v>
      </c>
      <c r="I891" s="15">
        <v>712</v>
      </c>
      <c r="J891" s="10">
        <v>888</v>
      </c>
    </row>
    <row r="892" spans="1:10" ht="15.75" customHeight="1" x14ac:dyDescent="0.25">
      <c r="A892" s="15">
        <v>712</v>
      </c>
      <c r="B892" s="6" t="s">
        <v>165</v>
      </c>
      <c r="C892" s="13">
        <v>8.02</v>
      </c>
      <c r="D892" s="13">
        <v>3.92</v>
      </c>
      <c r="E892" s="13">
        <v>6.83</v>
      </c>
      <c r="F892" s="17">
        <v>27</v>
      </c>
      <c r="G892" s="10">
        <f t="shared" si="26"/>
        <v>31.438399999999998</v>
      </c>
      <c r="H892" s="10">
        <f t="shared" si="27"/>
        <v>184.41</v>
      </c>
      <c r="I892" s="15">
        <v>712</v>
      </c>
      <c r="J892" s="10">
        <v>889</v>
      </c>
    </row>
    <row r="893" spans="1:10" ht="15.75" customHeight="1" x14ac:dyDescent="0.25">
      <c r="A893" s="15">
        <v>713</v>
      </c>
      <c r="B893" s="6" t="s">
        <v>163</v>
      </c>
      <c r="C893" s="13">
        <v>8.0399999999999991</v>
      </c>
      <c r="D893" s="13">
        <v>3.99</v>
      </c>
      <c r="E893" s="13">
        <v>7.83</v>
      </c>
      <c r="F893" s="17">
        <v>31</v>
      </c>
      <c r="G893" s="10">
        <f t="shared" si="26"/>
        <v>32.079599999999999</v>
      </c>
      <c r="H893" s="10">
        <f t="shared" si="27"/>
        <v>242.73</v>
      </c>
      <c r="I893" s="15">
        <v>713</v>
      </c>
      <c r="J893" s="10">
        <v>890</v>
      </c>
    </row>
    <row r="894" spans="1:10" ht="15.75" customHeight="1" x14ac:dyDescent="0.25">
      <c r="A894" s="15">
        <v>713</v>
      </c>
      <c r="B894" s="6" t="s">
        <v>164</v>
      </c>
      <c r="C894" s="13">
        <v>21.27</v>
      </c>
      <c r="D894" s="13">
        <v>11.94</v>
      </c>
      <c r="E894" s="13">
        <v>7.83</v>
      </c>
      <c r="F894" s="17">
        <v>191</v>
      </c>
      <c r="G894" s="10">
        <f t="shared" si="26"/>
        <v>253.96379999999999</v>
      </c>
      <c r="H894" s="10">
        <f t="shared" si="27"/>
        <v>1495.53</v>
      </c>
      <c r="I894" s="15">
        <v>713</v>
      </c>
      <c r="J894" s="10">
        <v>891</v>
      </c>
    </row>
    <row r="895" spans="1:10" ht="15.75" customHeight="1" x14ac:dyDescent="0.25">
      <c r="A895" s="15">
        <v>713</v>
      </c>
      <c r="B895" s="6" t="s">
        <v>165</v>
      </c>
      <c r="C895" s="13">
        <v>8.02</v>
      </c>
      <c r="D895" s="13">
        <v>3.92</v>
      </c>
      <c r="E895" s="13">
        <v>6.83</v>
      </c>
      <c r="F895" s="17">
        <v>27</v>
      </c>
      <c r="G895" s="10">
        <f t="shared" si="26"/>
        <v>31.438399999999998</v>
      </c>
      <c r="H895" s="10">
        <f t="shared" si="27"/>
        <v>184.41</v>
      </c>
      <c r="I895" s="15">
        <v>713</v>
      </c>
      <c r="J895" s="10">
        <v>892</v>
      </c>
    </row>
    <row r="896" spans="1:10" ht="15.75" customHeight="1" x14ac:dyDescent="0.25">
      <c r="A896" s="15">
        <v>714</v>
      </c>
      <c r="B896" s="6" t="s">
        <v>163</v>
      </c>
      <c r="C896" s="13">
        <v>8.0399999999999991</v>
      </c>
      <c r="D896" s="13">
        <v>3.99</v>
      </c>
      <c r="E896" s="13">
        <v>7.83</v>
      </c>
      <c r="F896" s="17">
        <v>31</v>
      </c>
      <c r="G896" s="10">
        <f t="shared" si="26"/>
        <v>32.079599999999999</v>
      </c>
      <c r="H896" s="10">
        <f t="shared" si="27"/>
        <v>242.73</v>
      </c>
      <c r="I896" s="15">
        <v>714</v>
      </c>
      <c r="J896" s="10">
        <v>893</v>
      </c>
    </row>
    <row r="897" spans="1:10" ht="15.75" customHeight="1" x14ac:dyDescent="0.25">
      <c r="A897" s="15">
        <v>714</v>
      </c>
      <c r="B897" s="6" t="s">
        <v>164</v>
      </c>
      <c r="C897" s="13">
        <v>21.27</v>
      </c>
      <c r="D897" s="13">
        <v>11.94</v>
      </c>
      <c r="E897" s="13">
        <v>7.83</v>
      </c>
      <c r="F897" s="17">
        <v>191</v>
      </c>
      <c r="G897" s="10">
        <f t="shared" si="26"/>
        <v>253.96379999999999</v>
      </c>
      <c r="H897" s="10">
        <f t="shared" si="27"/>
        <v>1495.53</v>
      </c>
      <c r="I897" s="15">
        <v>714</v>
      </c>
      <c r="J897" s="10">
        <v>894</v>
      </c>
    </row>
    <row r="898" spans="1:10" ht="15.75" customHeight="1" x14ac:dyDescent="0.25">
      <c r="A898" s="15">
        <v>714</v>
      </c>
      <c r="B898" s="6" t="s">
        <v>165</v>
      </c>
      <c r="C898" s="13">
        <v>8.02</v>
      </c>
      <c r="D898" s="13">
        <v>3.92</v>
      </c>
      <c r="E898" s="13">
        <v>6.83</v>
      </c>
      <c r="F898" s="17">
        <v>27</v>
      </c>
      <c r="G898" s="10">
        <f t="shared" si="26"/>
        <v>31.438399999999998</v>
      </c>
      <c r="H898" s="10">
        <f t="shared" si="27"/>
        <v>184.41</v>
      </c>
      <c r="I898" s="15">
        <v>714</v>
      </c>
      <c r="J898" s="10">
        <v>895</v>
      </c>
    </row>
    <row r="899" spans="1:10" ht="15.75" customHeight="1" x14ac:dyDescent="0.25">
      <c r="A899" s="15">
        <v>715</v>
      </c>
      <c r="B899" s="6" t="s">
        <v>163</v>
      </c>
      <c r="C899" s="13">
        <v>8.0399999999999991</v>
      </c>
      <c r="D899" s="13">
        <v>3.99</v>
      </c>
      <c r="E899" s="13">
        <v>7.83</v>
      </c>
      <c r="F899" s="17">
        <v>31</v>
      </c>
      <c r="G899" s="10">
        <f t="shared" si="26"/>
        <v>32.079599999999999</v>
      </c>
      <c r="H899" s="10">
        <f t="shared" si="27"/>
        <v>242.73</v>
      </c>
      <c r="I899" s="15">
        <v>715</v>
      </c>
      <c r="J899" s="10">
        <v>896</v>
      </c>
    </row>
    <row r="900" spans="1:10" ht="15.75" customHeight="1" x14ac:dyDescent="0.25">
      <c r="A900" s="15">
        <v>715</v>
      </c>
      <c r="B900" s="6" t="s">
        <v>164</v>
      </c>
      <c r="C900" s="13">
        <v>21.27</v>
      </c>
      <c r="D900" s="13">
        <v>11.94</v>
      </c>
      <c r="E900" s="13">
        <v>7.83</v>
      </c>
      <c r="F900" s="17">
        <v>191</v>
      </c>
      <c r="G900" s="10">
        <f t="shared" ref="G900:G963" si="28">C900*D900</f>
        <v>253.96379999999999</v>
      </c>
      <c r="H900" s="10">
        <f t="shared" ref="H900:H963" si="29">F900*E900</f>
        <v>1495.53</v>
      </c>
      <c r="I900" s="15">
        <v>715</v>
      </c>
      <c r="J900" s="10">
        <v>897</v>
      </c>
    </row>
    <row r="901" spans="1:10" ht="15.75" customHeight="1" x14ac:dyDescent="0.25">
      <c r="A901" s="15">
        <v>715</v>
      </c>
      <c r="B901" s="6" t="s">
        <v>165</v>
      </c>
      <c r="C901" s="13">
        <v>8.02</v>
      </c>
      <c r="D901" s="13">
        <v>3.92</v>
      </c>
      <c r="E901" s="13">
        <v>6.83</v>
      </c>
      <c r="F901" s="17">
        <v>27</v>
      </c>
      <c r="G901" s="10">
        <f t="shared" si="28"/>
        <v>31.438399999999998</v>
      </c>
      <c r="H901" s="10">
        <f t="shared" si="29"/>
        <v>184.41</v>
      </c>
      <c r="I901" s="15">
        <v>715</v>
      </c>
      <c r="J901" s="10">
        <v>898</v>
      </c>
    </row>
    <row r="902" spans="1:10" ht="15.75" customHeight="1" x14ac:dyDescent="0.25">
      <c r="A902" s="15">
        <v>716</v>
      </c>
      <c r="B902" s="6" t="s">
        <v>163</v>
      </c>
      <c r="C902" s="13">
        <v>8.0399999999999991</v>
      </c>
      <c r="D902" s="13">
        <v>3.99</v>
      </c>
      <c r="E902" s="13">
        <v>7.83</v>
      </c>
      <c r="F902" s="17">
        <v>31</v>
      </c>
      <c r="G902" s="10">
        <f t="shared" si="28"/>
        <v>32.079599999999999</v>
      </c>
      <c r="H902" s="10">
        <f t="shared" si="29"/>
        <v>242.73</v>
      </c>
      <c r="I902" s="15">
        <v>716</v>
      </c>
      <c r="J902" s="10">
        <v>899</v>
      </c>
    </row>
    <row r="903" spans="1:10" ht="15.75" customHeight="1" x14ac:dyDescent="0.25">
      <c r="A903" s="15">
        <v>716</v>
      </c>
      <c r="B903" s="6" t="s">
        <v>164</v>
      </c>
      <c r="C903" s="13">
        <v>26.23</v>
      </c>
      <c r="D903" s="13">
        <v>11.94</v>
      </c>
      <c r="E903" s="13">
        <v>7.83</v>
      </c>
      <c r="F903" s="17">
        <v>241</v>
      </c>
      <c r="G903" s="10">
        <f t="shared" si="28"/>
        <v>313.18619999999999</v>
      </c>
      <c r="H903" s="10">
        <f t="shared" si="29"/>
        <v>1887.03</v>
      </c>
      <c r="I903" s="15">
        <v>716</v>
      </c>
      <c r="J903" s="10">
        <v>900</v>
      </c>
    </row>
    <row r="904" spans="1:10" ht="15.75" customHeight="1" x14ac:dyDescent="0.25">
      <c r="A904" s="15">
        <v>716</v>
      </c>
      <c r="B904" s="6" t="s">
        <v>165</v>
      </c>
      <c r="C904" s="13">
        <v>8.02</v>
      </c>
      <c r="D904" s="13">
        <v>3.92</v>
      </c>
      <c r="E904" s="13">
        <v>6.83</v>
      </c>
      <c r="F904" s="17">
        <v>27</v>
      </c>
      <c r="G904" s="10">
        <f t="shared" si="28"/>
        <v>31.438399999999998</v>
      </c>
      <c r="H904" s="10">
        <f t="shared" si="29"/>
        <v>184.41</v>
      </c>
      <c r="I904" s="15">
        <v>716</v>
      </c>
      <c r="J904" s="10">
        <v>901</v>
      </c>
    </row>
    <row r="905" spans="1:10" ht="15.75" customHeight="1" x14ac:dyDescent="0.25">
      <c r="A905" s="15">
        <v>717</v>
      </c>
      <c r="B905" s="6" t="s">
        <v>163</v>
      </c>
      <c r="C905" s="13">
        <v>8.0399999999999991</v>
      </c>
      <c r="D905" s="13">
        <v>3.99</v>
      </c>
      <c r="E905" s="13">
        <v>7.83</v>
      </c>
      <c r="F905" s="17">
        <v>31</v>
      </c>
      <c r="G905" s="10">
        <f t="shared" si="28"/>
        <v>32.079599999999999</v>
      </c>
      <c r="H905" s="10">
        <f t="shared" si="29"/>
        <v>242.73</v>
      </c>
      <c r="I905" s="15">
        <v>717</v>
      </c>
      <c r="J905" s="10">
        <v>902</v>
      </c>
    </row>
    <row r="906" spans="1:10" ht="15.75" customHeight="1" x14ac:dyDescent="0.25">
      <c r="A906" s="15">
        <v>717</v>
      </c>
      <c r="B906" s="6" t="s">
        <v>164</v>
      </c>
      <c r="C906" s="13">
        <v>21.27</v>
      </c>
      <c r="D906" s="13">
        <v>11.94</v>
      </c>
      <c r="E906" s="13">
        <v>7.83</v>
      </c>
      <c r="F906" s="17">
        <v>191</v>
      </c>
      <c r="G906" s="10">
        <f t="shared" si="28"/>
        <v>253.96379999999999</v>
      </c>
      <c r="H906" s="10">
        <f t="shared" si="29"/>
        <v>1495.53</v>
      </c>
      <c r="I906" s="15">
        <v>717</v>
      </c>
      <c r="J906" s="10">
        <v>903</v>
      </c>
    </row>
    <row r="907" spans="1:10" ht="15.75" customHeight="1" x14ac:dyDescent="0.25">
      <c r="A907" s="15">
        <v>717</v>
      </c>
      <c r="B907" s="6" t="s">
        <v>165</v>
      </c>
      <c r="C907" s="13">
        <v>8.02</v>
      </c>
      <c r="D907" s="13">
        <v>3.92</v>
      </c>
      <c r="E907" s="13">
        <v>6.83</v>
      </c>
      <c r="F907" s="17">
        <v>27</v>
      </c>
      <c r="G907" s="10">
        <f t="shared" si="28"/>
        <v>31.438399999999998</v>
      </c>
      <c r="H907" s="10">
        <f t="shared" si="29"/>
        <v>184.41</v>
      </c>
      <c r="I907" s="15">
        <v>717</v>
      </c>
      <c r="J907" s="10">
        <v>904</v>
      </c>
    </row>
    <row r="908" spans="1:10" ht="15.75" customHeight="1" x14ac:dyDescent="0.25">
      <c r="A908" s="19">
        <v>718</v>
      </c>
      <c r="B908" s="6" t="s">
        <v>182</v>
      </c>
      <c r="C908" s="13">
        <v>8.0399999999999991</v>
      </c>
      <c r="D908" s="14">
        <v>5.75</v>
      </c>
      <c r="E908" s="13">
        <v>8</v>
      </c>
      <c r="F908" s="15">
        <v>44</v>
      </c>
      <c r="G908" s="10">
        <f t="shared" si="28"/>
        <v>46.23</v>
      </c>
      <c r="H908" s="10">
        <f t="shared" si="29"/>
        <v>352</v>
      </c>
      <c r="I908" s="19">
        <v>718</v>
      </c>
      <c r="J908" s="10">
        <v>905</v>
      </c>
    </row>
    <row r="909" spans="1:10" ht="12.95" customHeight="1" x14ac:dyDescent="0.25">
      <c r="A909" s="19">
        <v>719</v>
      </c>
      <c r="B909" s="6" t="s">
        <v>163</v>
      </c>
      <c r="C909" s="13">
        <v>11.81</v>
      </c>
      <c r="D909" s="14">
        <v>3.63</v>
      </c>
      <c r="E909" s="13">
        <v>7.83</v>
      </c>
      <c r="F909" s="15">
        <v>43</v>
      </c>
      <c r="G909" s="10">
        <f t="shared" si="28"/>
        <v>42.8703</v>
      </c>
      <c r="H909" s="10">
        <f t="shared" si="29"/>
        <v>336.69</v>
      </c>
      <c r="I909" s="19">
        <v>719</v>
      </c>
      <c r="J909" s="10">
        <v>906</v>
      </c>
    </row>
    <row r="910" spans="1:10" ht="15.75" customHeight="1" x14ac:dyDescent="0.25">
      <c r="A910" s="19">
        <v>719</v>
      </c>
      <c r="B910" s="6" t="s">
        <v>164</v>
      </c>
      <c r="C910" s="13">
        <v>31.21</v>
      </c>
      <c r="D910" s="14">
        <v>11.58</v>
      </c>
      <c r="E910" s="13">
        <v>7.83</v>
      </c>
      <c r="F910" s="15">
        <v>279</v>
      </c>
      <c r="G910" s="10">
        <f t="shared" si="28"/>
        <v>361.41180000000003</v>
      </c>
      <c r="H910" s="10">
        <f t="shared" si="29"/>
        <v>2184.5700000000002</v>
      </c>
      <c r="I910" s="19">
        <v>719</v>
      </c>
      <c r="J910" s="10">
        <v>907</v>
      </c>
    </row>
    <row r="911" spans="1:10" ht="15.75" customHeight="1" x14ac:dyDescent="0.25">
      <c r="A911" s="19">
        <v>719</v>
      </c>
      <c r="B911" s="6" t="s">
        <v>165</v>
      </c>
      <c r="C911" s="13">
        <v>7.1</v>
      </c>
      <c r="D911" s="14">
        <v>3.92</v>
      </c>
      <c r="E911" s="13">
        <v>6.83</v>
      </c>
      <c r="F911" s="15">
        <v>24</v>
      </c>
      <c r="G911" s="10">
        <f t="shared" si="28"/>
        <v>27.831999999999997</v>
      </c>
      <c r="H911" s="10">
        <f t="shared" si="29"/>
        <v>163.92000000000002</v>
      </c>
      <c r="I911" s="19">
        <v>719</v>
      </c>
      <c r="J911" s="10">
        <v>908</v>
      </c>
    </row>
    <row r="912" spans="1:10" ht="15.75" customHeight="1" x14ac:dyDescent="0.25">
      <c r="A912" s="19">
        <v>720</v>
      </c>
      <c r="B912" s="6" t="s">
        <v>170</v>
      </c>
      <c r="C912" s="13">
        <v>12.02</v>
      </c>
      <c r="D912" s="14">
        <v>8.0399999999999991</v>
      </c>
      <c r="E912" s="13">
        <v>8</v>
      </c>
      <c r="F912" s="15">
        <v>95</v>
      </c>
      <c r="G912" s="10">
        <f t="shared" si="28"/>
        <v>96.640799999999984</v>
      </c>
      <c r="H912" s="10">
        <f t="shared" si="29"/>
        <v>760</v>
      </c>
      <c r="I912" s="19">
        <v>720</v>
      </c>
      <c r="J912" s="10">
        <v>909</v>
      </c>
    </row>
    <row r="913" spans="1:10" ht="12.95" customHeight="1" x14ac:dyDescent="0.25">
      <c r="A913" s="19">
        <v>721</v>
      </c>
      <c r="B913" s="6" t="s">
        <v>163</v>
      </c>
      <c r="C913" s="13">
        <v>8.0399999999999991</v>
      </c>
      <c r="D913" s="14">
        <v>3.64</v>
      </c>
      <c r="E913" s="13">
        <v>7.83</v>
      </c>
      <c r="F913" s="15">
        <v>29</v>
      </c>
      <c r="G913" s="10">
        <f t="shared" si="28"/>
        <v>29.265599999999999</v>
      </c>
      <c r="H913" s="10">
        <f t="shared" si="29"/>
        <v>227.07</v>
      </c>
      <c r="I913" s="19">
        <v>721</v>
      </c>
      <c r="J913" s="10">
        <v>910</v>
      </c>
    </row>
    <row r="914" spans="1:10" ht="15.75" customHeight="1" x14ac:dyDescent="0.25">
      <c r="A914" s="19">
        <v>721</v>
      </c>
      <c r="B914" s="6" t="s">
        <v>164</v>
      </c>
      <c r="C914" s="13">
        <v>26.27</v>
      </c>
      <c r="D914" s="14">
        <v>11.6</v>
      </c>
      <c r="E914" s="13">
        <v>7.83</v>
      </c>
      <c r="F914" s="15">
        <v>245</v>
      </c>
      <c r="G914" s="10">
        <f t="shared" si="28"/>
        <v>304.73199999999997</v>
      </c>
      <c r="H914" s="10">
        <f t="shared" si="29"/>
        <v>1918.35</v>
      </c>
      <c r="I914" s="19">
        <v>721</v>
      </c>
      <c r="J914" s="10">
        <v>911</v>
      </c>
    </row>
    <row r="915" spans="1:10" ht="15.75" customHeight="1" x14ac:dyDescent="0.25">
      <c r="A915" s="19">
        <v>721</v>
      </c>
      <c r="B915" s="6" t="s">
        <v>165</v>
      </c>
      <c r="C915" s="13">
        <v>8.02</v>
      </c>
      <c r="D915" s="14">
        <v>3.92</v>
      </c>
      <c r="E915" s="13">
        <v>6.83</v>
      </c>
      <c r="F915" s="15">
        <v>27</v>
      </c>
      <c r="G915" s="10">
        <f t="shared" si="28"/>
        <v>31.438399999999998</v>
      </c>
      <c r="H915" s="10">
        <f t="shared" si="29"/>
        <v>184.41</v>
      </c>
      <c r="I915" s="19">
        <v>721</v>
      </c>
      <c r="J915" s="10">
        <v>912</v>
      </c>
    </row>
    <row r="916" spans="1:10" ht="12.95" customHeight="1" x14ac:dyDescent="0.25">
      <c r="A916" s="19">
        <v>722</v>
      </c>
      <c r="B916" s="6" t="s">
        <v>141</v>
      </c>
      <c r="C916" s="13">
        <v>7</v>
      </c>
      <c r="D916" s="14">
        <v>5</v>
      </c>
      <c r="E916" s="13">
        <v>7.83</v>
      </c>
      <c r="F916" s="15">
        <v>35</v>
      </c>
      <c r="G916" s="10">
        <f t="shared" si="28"/>
        <v>35</v>
      </c>
      <c r="H916" s="10">
        <f t="shared" si="29"/>
        <v>274.05</v>
      </c>
      <c r="I916" s="19">
        <v>722</v>
      </c>
      <c r="J916" s="10">
        <v>913</v>
      </c>
    </row>
    <row r="917" spans="1:10" ht="15.75" customHeight="1" x14ac:dyDescent="0.25">
      <c r="A917" s="19">
        <v>722</v>
      </c>
      <c r="B917" s="6" t="s">
        <v>140</v>
      </c>
      <c r="C917" s="13">
        <v>5.23</v>
      </c>
      <c r="D917" s="14">
        <v>2.58</v>
      </c>
      <c r="E917" s="13">
        <v>6.83</v>
      </c>
      <c r="F917" s="15">
        <v>13</v>
      </c>
      <c r="G917" s="10">
        <f t="shared" si="28"/>
        <v>13.493400000000001</v>
      </c>
      <c r="H917" s="10">
        <f t="shared" si="29"/>
        <v>88.79</v>
      </c>
      <c r="I917" s="19">
        <v>722</v>
      </c>
      <c r="J917" s="10">
        <v>914</v>
      </c>
    </row>
    <row r="918" spans="1:10" ht="13.7" customHeight="1" x14ac:dyDescent="0.25">
      <c r="A918" s="19">
        <v>722</v>
      </c>
      <c r="B918" s="6" t="s">
        <v>173</v>
      </c>
      <c r="C918" s="13">
        <v>43.48</v>
      </c>
      <c r="D918" s="14">
        <v>38.119999999999997</v>
      </c>
      <c r="E918" s="13">
        <v>9.25</v>
      </c>
      <c r="F918" s="15">
        <v>808</v>
      </c>
      <c r="G918" s="10">
        <f t="shared" si="28"/>
        <v>1657.4575999999997</v>
      </c>
      <c r="H918" s="10">
        <f t="shared" si="29"/>
        <v>7474</v>
      </c>
      <c r="I918" s="19">
        <v>722</v>
      </c>
      <c r="J918" s="10">
        <v>915</v>
      </c>
    </row>
    <row r="919" spans="1:10" ht="13.35" customHeight="1" x14ac:dyDescent="0.25">
      <c r="A919" s="19">
        <v>722</v>
      </c>
      <c r="B919" s="6" t="s">
        <v>135</v>
      </c>
      <c r="C919" s="13">
        <v>2.17</v>
      </c>
      <c r="D919" s="14">
        <v>1.62</v>
      </c>
      <c r="E919" s="13">
        <v>9.25</v>
      </c>
      <c r="F919" s="15">
        <v>4</v>
      </c>
      <c r="G919" s="10">
        <f t="shared" si="28"/>
        <v>3.5154000000000001</v>
      </c>
      <c r="H919" s="10">
        <f t="shared" si="29"/>
        <v>37</v>
      </c>
      <c r="I919" s="19">
        <v>722</v>
      </c>
      <c r="J919" s="10">
        <v>916</v>
      </c>
    </row>
    <row r="920" spans="1:10" ht="15.75" customHeight="1" x14ac:dyDescent="0.25">
      <c r="A920" s="19">
        <v>722</v>
      </c>
      <c r="B920" s="6" t="s">
        <v>174</v>
      </c>
      <c r="C920" s="13">
        <v>4.3600000000000003</v>
      </c>
      <c r="D920" s="14">
        <v>3.94</v>
      </c>
      <c r="E920" s="13">
        <v>7.83</v>
      </c>
      <c r="F920" s="15">
        <v>14</v>
      </c>
      <c r="G920" s="10">
        <f t="shared" si="28"/>
        <v>17.1784</v>
      </c>
      <c r="H920" s="10">
        <f t="shared" si="29"/>
        <v>109.62</v>
      </c>
      <c r="I920" s="19">
        <v>722</v>
      </c>
      <c r="J920" s="10">
        <v>917</v>
      </c>
    </row>
    <row r="921" spans="1:10" ht="12.95" customHeight="1" x14ac:dyDescent="0.25">
      <c r="A921" s="19">
        <v>723</v>
      </c>
      <c r="B921" s="6" t="s">
        <v>163</v>
      </c>
      <c r="C921" s="13">
        <v>8.0399999999999991</v>
      </c>
      <c r="D921" s="14">
        <v>4.03</v>
      </c>
      <c r="E921" s="13">
        <v>7.83</v>
      </c>
      <c r="F921" s="15">
        <v>32</v>
      </c>
      <c r="G921" s="10">
        <f t="shared" si="28"/>
        <v>32.401199999999996</v>
      </c>
      <c r="H921" s="10">
        <f t="shared" si="29"/>
        <v>250.56</v>
      </c>
      <c r="I921" s="19">
        <v>723</v>
      </c>
      <c r="J921" s="10">
        <v>918</v>
      </c>
    </row>
    <row r="922" spans="1:10" ht="15.75" customHeight="1" x14ac:dyDescent="0.25">
      <c r="A922" s="19">
        <v>723</v>
      </c>
      <c r="B922" s="6" t="s">
        <v>141</v>
      </c>
      <c r="C922" s="13">
        <v>7</v>
      </c>
      <c r="D922" s="14">
        <v>5</v>
      </c>
      <c r="E922" s="13">
        <v>7.83</v>
      </c>
      <c r="F922" s="15">
        <v>35</v>
      </c>
      <c r="G922" s="10">
        <f t="shared" si="28"/>
        <v>35</v>
      </c>
      <c r="H922" s="10">
        <f t="shared" si="29"/>
        <v>274.05</v>
      </c>
      <c r="I922" s="19">
        <v>723</v>
      </c>
      <c r="J922" s="10">
        <v>919</v>
      </c>
    </row>
    <row r="923" spans="1:10" ht="15.75" customHeight="1" x14ac:dyDescent="0.25">
      <c r="A923" s="19">
        <v>723</v>
      </c>
      <c r="B923" s="6" t="s">
        <v>164</v>
      </c>
      <c r="C923" s="13">
        <v>26.27</v>
      </c>
      <c r="D923" s="14">
        <v>11.99</v>
      </c>
      <c r="E923" s="13">
        <v>7.83</v>
      </c>
      <c r="F923" s="15">
        <v>248</v>
      </c>
      <c r="G923" s="10">
        <f t="shared" si="28"/>
        <v>314.97730000000001</v>
      </c>
      <c r="H923" s="10">
        <f t="shared" si="29"/>
        <v>1941.84</v>
      </c>
      <c r="I923" s="19">
        <v>723</v>
      </c>
      <c r="J923" s="10">
        <v>920</v>
      </c>
    </row>
    <row r="924" spans="1:10" ht="15.75" customHeight="1" x14ac:dyDescent="0.25">
      <c r="A924" s="19">
        <v>723</v>
      </c>
      <c r="B924" s="6" t="s">
        <v>165</v>
      </c>
      <c r="C924" s="13">
        <v>8.02</v>
      </c>
      <c r="D924" s="14">
        <v>3.92</v>
      </c>
      <c r="E924" s="13">
        <v>6.83</v>
      </c>
      <c r="F924" s="15">
        <v>27</v>
      </c>
      <c r="G924" s="10">
        <f t="shared" si="28"/>
        <v>31.438399999999998</v>
      </c>
      <c r="H924" s="10">
        <f t="shared" si="29"/>
        <v>184.41</v>
      </c>
      <c r="I924" s="19">
        <v>723</v>
      </c>
      <c r="J924" s="10">
        <v>921</v>
      </c>
    </row>
    <row r="925" spans="1:10" ht="15.75" customHeight="1" x14ac:dyDescent="0.25">
      <c r="A925" s="19">
        <v>724</v>
      </c>
      <c r="B925" s="6" t="s">
        <v>154</v>
      </c>
      <c r="C925" s="13">
        <v>17.73</v>
      </c>
      <c r="D925" s="14">
        <v>8.08</v>
      </c>
      <c r="E925" s="13">
        <v>7.83</v>
      </c>
      <c r="F925" s="15">
        <v>135</v>
      </c>
      <c r="G925" s="10">
        <f t="shared" si="28"/>
        <v>143.25839999999999</v>
      </c>
      <c r="H925" s="10">
        <f t="shared" si="29"/>
        <v>1057.05</v>
      </c>
      <c r="I925" s="19">
        <v>724</v>
      </c>
      <c r="J925" s="10">
        <v>922</v>
      </c>
    </row>
    <row r="926" spans="1:10" ht="12.95" customHeight="1" x14ac:dyDescent="0.25">
      <c r="A926" s="19">
        <v>724</v>
      </c>
      <c r="B926" s="6" t="s">
        <v>154</v>
      </c>
      <c r="C926" s="13">
        <v>8.08</v>
      </c>
      <c r="D926" s="14">
        <v>4.54</v>
      </c>
      <c r="E926" s="13">
        <v>7.83</v>
      </c>
      <c r="F926" s="15">
        <v>37</v>
      </c>
      <c r="G926" s="10">
        <f t="shared" si="28"/>
        <v>36.683199999999999</v>
      </c>
      <c r="H926" s="10">
        <f t="shared" si="29"/>
        <v>289.70999999999998</v>
      </c>
      <c r="I926" s="19">
        <v>724</v>
      </c>
      <c r="J926" s="10">
        <v>923</v>
      </c>
    </row>
    <row r="927" spans="1:10" ht="15.75" customHeight="1" x14ac:dyDescent="0.25">
      <c r="A927" s="19">
        <v>725</v>
      </c>
      <c r="B927" s="6" t="s">
        <v>163</v>
      </c>
      <c r="C927" s="13">
        <v>3.99</v>
      </c>
      <c r="D927" s="14">
        <v>2</v>
      </c>
      <c r="E927" s="13">
        <v>7.83</v>
      </c>
      <c r="F927" s="15">
        <v>8</v>
      </c>
      <c r="G927" s="10">
        <f t="shared" si="28"/>
        <v>7.98</v>
      </c>
      <c r="H927" s="10">
        <f t="shared" si="29"/>
        <v>62.64</v>
      </c>
      <c r="I927" s="19">
        <v>725</v>
      </c>
      <c r="J927" s="10">
        <v>924</v>
      </c>
    </row>
    <row r="928" spans="1:10" ht="12.95" customHeight="1" x14ac:dyDescent="0.25">
      <c r="A928" s="19">
        <v>725</v>
      </c>
      <c r="B928" s="6" t="s">
        <v>138</v>
      </c>
      <c r="C928" s="13">
        <v>12.53</v>
      </c>
      <c r="D928" s="14">
        <v>10.29</v>
      </c>
      <c r="E928" s="13">
        <v>7.83</v>
      </c>
      <c r="F928" s="15">
        <v>97</v>
      </c>
      <c r="G928" s="10">
        <f t="shared" si="28"/>
        <v>128.93369999999999</v>
      </c>
      <c r="H928" s="10">
        <f t="shared" si="29"/>
        <v>759.51</v>
      </c>
      <c r="I928" s="12" t="s">
        <v>118</v>
      </c>
      <c r="J928" s="10">
        <v>925</v>
      </c>
    </row>
    <row r="929" spans="1:10" ht="15.75" customHeight="1" x14ac:dyDescent="0.25">
      <c r="A929" s="19">
        <v>725</v>
      </c>
      <c r="B929" s="6" t="s">
        <v>164</v>
      </c>
      <c r="C929" s="13">
        <v>19.670000000000002</v>
      </c>
      <c r="D929" s="14">
        <v>7.99</v>
      </c>
      <c r="E929" s="13">
        <v>7.83</v>
      </c>
      <c r="F929" s="15">
        <v>123</v>
      </c>
      <c r="G929" s="10">
        <f t="shared" si="28"/>
        <v>157.16330000000002</v>
      </c>
      <c r="H929" s="10">
        <f t="shared" si="29"/>
        <v>963.09</v>
      </c>
      <c r="I929" s="19">
        <v>725</v>
      </c>
      <c r="J929" s="10">
        <v>926</v>
      </c>
    </row>
    <row r="930" spans="1:10" ht="15.75" customHeight="1" x14ac:dyDescent="0.25">
      <c r="A930" s="19">
        <v>725</v>
      </c>
      <c r="B930" s="6" t="s">
        <v>165</v>
      </c>
      <c r="C930" s="13">
        <v>8.02</v>
      </c>
      <c r="D930" s="14">
        <v>3.92</v>
      </c>
      <c r="E930" s="13">
        <v>6.83</v>
      </c>
      <c r="F930" s="15">
        <v>27</v>
      </c>
      <c r="G930" s="10">
        <f t="shared" si="28"/>
        <v>31.438399999999998</v>
      </c>
      <c r="H930" s="10">
        <f t="shared" si="29"/>
        <v>184.41</v>
      </c>
      <c r="I930" s="19">
        <v>725</v>
      </c>
      <c r="J930" s="10">
        <v>927</v>
      </c>
    </row>
    <row r="931" spans="1:10" ht="15.75" customHeight="1" x14ac:dyDescent="0.25">
      <c r="A931" s="19">
        <v>727</v>
      </c>
      <c r="B931" s="6" t="s">
        <v>163</v>
      </c>
      <c r="C931" s="13">
        <v>7.71</v>
      </c>
      <c r="D931" s="14">
        <v>7.62</v>
      </c>
      <c r="E931" s="13">
        <v>7.83</v>
      </c>
      <c r="F931" s="15">
        <v>58</v>
      </c>
      <c r="G931" s="10">
        <f t="shared" si="28"/>
        <v>58.7502</v>
      </c>
      <c r="H931" s="10">
        <f t="shared" si="29"/>
        <v>454.14</v>
      </c>
      <c r="I931" s="19">
        <v>727</v>
      </c>
      <c r="J931" s="10">
        <v>928</v>
      </c>
    </row>
    <row r="932" spans="1:10" ht="15.75" customHeight="1" x14ac:dyDescent="0.25">
      <c r="A932" s="19">
        <v>727</v>
      </c>
      <c r="B932" s="6" t="s">
        <v>143</v>
      </c>
      <c r="C932" s="13">
        <v>10.17</v>
      </c>
      <c r="D932" s="14">
        <v>7.56</v>
      </c>
      <c r="E932" s="13">
        <v>7.83</v>
      </c>
      <c r="F932" s="15">
        <v>72</v>
      </c>
      <c r="G932" s="10">
        <f t="shared" si="28"/>
        <v>76.885199999999998</v>
      </c>
      <c r="H932" s="10">
        <f t="shared" si="29"/>
        <v>563.76</v>
      </c>
      <c r="I932" s="19">
        <v>727</v>
      </c>
      <c r="J932" s="10">
        <v>929</v>
      </c>
    </row>
    <row r="933" spans="1:10" ht="15.75" customHeight="1" x14ac:dyDescent="0.25">
      <c r="A933" s="19">
        <v>727</v>
      </c>
      <c r="B933" s="6" t="s">
        <v>164</v>
      </c>
      <c r="C933" s="13">
        <v>23.92</v>
      </c>
      <c r="D933" s="14">
        <v>17.77</v>
      </c>
      <c r="E933" s="13">
        <v>7.83</v>
      </c>
      <c r="F933" s="15">
        <v>347</v>
      </c>
      <c r="G933" s="10">
        <f t="shared" si="28"/>
        <v>425.05840000000001</v>
      </c>
      <c r="H933" s="10">
        <f t="shared" si="29"/>
        <v>2717.01</v>
      </c>
      <c r="I933" s="19">
        <v>727</v>
      </c>
      <c r="J933" s="10">
        <v>930</v>
      </c>
    </row>
    <row r="934" spans="1:10" ht="15.75" customHeight="1" x14ac:dyDescent="0.25">
      <c r="A934" s="19">
        <v>727</v>
      </c>
      <c r="B934" s="6" t="s">
        <v>165</v>
      </c>
      <c r="C934" s="13">
        <v>5.75</v>
      </c>
      <c r="D934" s="14">
        <v>4.67</v>
      </c>
      <c r="E934" s="13">
        <v>6.83</v>
      </c>
      <c r="F934" s="15">
        <v>22</v>
      </c>
      <c r="G934" s="10">
        <f t="shared" si="28"/>
        <v>26.852499999999999</v>
      </c>
      <c r="H934" s="10">
        <f t="shared" si="29"/>
        <v>150.26</v>
      </c>
      <c r="I934" s="19">
        <v>727</v>
      </c>
      <c r="J934" s="10">
        <v>931</v>
      </c>
    </row>
    <row r="935" spans="1:10" ht="15.75" customHeight="1" x14ac:dyDescent="0.25">
      <c r="A935" s="19">
        <v>728</v>
      </c>
      <c r="B935" s="6" t="s">
        <v>146</v>
      </c>
      <c r="C935" s="13">
        <v>10.29</v>
      </c>
      <c r="D935" s="14">
        <v>9.1199999999999992</v>
      </c>
      <c r="E935" s="13">
        <v>7.92</v>
      </c>
      <c r="F935" s="15">
        <v>78</v>
      </c>
      <c r="G935" s="10">
        <f t="shared" si="28"/>
        <v>93.844799999999978</v>
      </c>
      <c r="H935" s="10">
        <f t="shared" si="29"/>
        <v>617.76</v>
      </c>
      <c r="I935" s="19">
        <v>728</v>
      </c>
      <c r="J935" s="10">
        <v>932</v>
      </c>
    </row>
    <row r="936" spans="1:10" ht="15.75" customHeight="1" x14ac:dyDescent="0.25">
      <c r="A936" s="19">
        <v>728</v>
      </c>
      <c r="B936" s="6" t="s">
        <v>135</v>
      </c>
      <c r="C936" s="13">
        <v>10.55</v>
      </c>
      <c r="D936" s="14">
        <v>6.12</v>
      </c>
      <c r="E936" s="13">
        <v>7.92</v>
      </c>
      <c r="F936" s="15">
        <v>59</v>
      </c>
      <c r="G936" s="10">
        <f t="shared" si="28"/>
        <v>64.566000000000003</v>
      </c>
      <c r="H936" s="10">
        <f t="shared" si="29"/>
        <v>467.28</v>
      </c>
      <c r="I936" s="19">
        <v>728</v>
      </c>
      <c r="J936" s="10">
        <v>933</v>
      </c>
    </row>
    <row r="937" spans="1:10" ht="15.75" customHeight="1" x14ac:dyDescent="0.25">
      <c r="A937" s="19">
        <v>728</v>
      </c>
      <c r="B937" s="6" t="s">
        <v>135</v>
      </c>
      <c r="C937" s="13">
        <v>10.94</v>
      </c>
      <c r="D937" s="14">
        <v>9.0399999999999991</v>
      </c>
      <c r="E937" s="13">
        <v>7.83</v>
      </c>
      <c r="F937" s="15">
        <v>72</v>
      </c>
      <c r="G937" s="10">
        <f t="shared" si="28"/>
        <v>98.897599999999983</v>
      </c>
      <c r="H937" s="10">
        <f t="shared" si="29"/>
        <v>563.76</v>
      </c>
      <c r="I937" s="19">
        <v>728</v>
      </c>
      <c r="J937" s="10">
        <v>934</v>
      </c>
    </row>
    <row r="938" spans="1:10" ht="15.75" customHeight="1" x14ac:dyDescent="0.25">
      <c r="A938" s="19">
        <v>729</v>
      </c>
      <c r="B938" s="6" t="s">
        <v>163</v>
      </c>
      <c r="C938" s="13">
        <v>6.04</v>
      </c>
      <c r="D938" s="14">
        <v>5.39</v>
      </c>
      <c r="E938" s="13">
        <v>7.83</v>
      </c>
      <c r="F938" s="15">
        <v>33</v>
      </c>
      <c r="G938" s="10">
        <f t="shared" si="28"/>
        <v>32.555599999999998</v>
      </c>
      <c r="H938" s="10">
        <f t="shared" si="29"/>
        <v>258.39</v>
      </c>
      <c r="I938" s="19">
        <v>729</v>
      </c>
      <c r="J938" s="10">
        <v>935</v>
      </c>
    </row>
    <row r="939" spans="1:10" ht="12.95" customHeight="1" x14ac:dyDescent="0.25">
      <c r="A939" s="19">
        <v>729</v>
      </c>
      <c r="B939" s="6" t="s">
        <v>164</v>
      </c>
      <c r="C939" s="13">
        <v>21.64</v>
      </c>
      <c r="D939" s="14">
        <v>15.37</v>
      </c>
      <c r="E939" s="13">
        <v>7.83</v>
      </c>
      <c r="F939" s="15">
        <v>244</v>
      </c>
      <c r="G939" s="10">
        <f t="shared" si="28"/>
        <v>332.60679999999996</v>
      </c>
      <c r="H939" s="10">
        <f t="shared" si="29"/>
        <v>1910.52</v>
      </c>
      <c r="I939" s="19">
        <v>729</v>
      </c>
      <c r="J939" s="10">
        <v>936</v>
      </c>
    </row>
    <row r="940" spans="1:10" ht="15.75" customHeight="1" x14ac:dyDescent="0.25">
      <c r="A940" s="19">
        <v>729</v>
      </c>
      <c r="B940" s="6" t="s">
        <v>165</v>
      </c>
      <c r="C940" s="13">
        <v>5.75</v>
      </c>
      <c r="D940" s="14">
        <v>4.67</v>
      </c>
      <c r="E940" s="13">
        <v>6.83</v>
      </c>
      <c r="F940" s="15">
        <v>22</v>
      </c>
      <c r="G940" s="10">
        <f t="shared" si="28"/>
        <v>26.852499999999999</v>
      </c>
      <c r="H940" s="10">
        <f t="shared" si="29"/>
        <v>150.26</v>
      </c>
      <c r="I940" s="19">
        <v>729</v>
      </c>
      <c r="J940" s="10">
        <v>937</v>
      </c>
    </row>
    <row r="941" spans="1:10" ht="12.95" customHeight="1" x14ac:dyDescent="0.25">
      <c r="A941" s="19">
        <v>730</v>
      </c>
      <c r="B941" s="6" t="s">
        <v>163</v>
      </c>
      <c r="C941" s="13">
        <v>4.3499999999999996</v>
      </c>
      <c r="D941" s="14">
        <v>1.89</v>
      </c>
      <c r="E941" s="13">
        <v>6.83</v>
      </c>
      <c r="F941" s="15">
        <v>8</v>
      </c>
      <c r="G941" s="10">
        <f t="shared" si="28"/>
        <v>8.2214999999999989</v>
      </c>
      <c r="H941" s="10">
        <f t="shared" si="29"/>
        <v>54.64</v>
      </c>
      <c r="I941" s="19">
        <v>730</v>
      </c>
      <c r="J941" s="10">
        <v>938</v>
      </c>
    </row>
    <row r="942" spans="1:10" ht="15.75" customHeight="1" x14ac:dyDescent="0.25">
      <c r="A942" s="19">
        <v>730</v>
      </c>
      <c r="B942" s="6" t="s">
        <v>164</v>
      </c>
      <c r="C942" s="13">
        <v>17.690000000000001</v>
      </c>
      <c r="D942" s="14">
        <v>12.13</v>
      </c>
      <c r="E942" s="13">
        <v>7.83</v>
      </c>
      <c r="F942" s="15">
        <v>144</v>
      </c>
      <c r="G942" s="10">
        <f t="shared" si="28"/>
        <v>214.57970000000003</v>
      </c>
      <c r="H942" s="10">
        <f t="shared" si="29"/>
        <v>1127.52</v>
      </c>
      <c r="I942" s="19">
        <v>730</v>
      </c>
      <c r="J942" s="10">
        <v>939</v>
      </c>
    </row>
    <row r="943" spans="1:10" ht="15.75" customHeight="1" x14ac:dyDescent="0.25">
      <c r="A943" s="19">
        <v>730</v>
      </c>
      <c r="B943" s="6" t="s">
        <v>165</v>
      </c>
      <c r="C943" s="13">
        <v>8.02</v>
      </c>
      <c r="D943" s="14">
        <v>3.92</v>
      </c>
      <c r="E943" s="13">
        <v>6.83</v>
      </c>
      <c r="F943" s="15">
        <v>27</v>
      </c>
      <c r="G943" s="10">
        <f t="shared" si="28"/>
        <v>31.438399999999998</v>
      </c>
      <c r="H943" s="10">
        <f t="shared" si="29"/>
        <v>184.41</v>
      </c>
      <c r="I943" s="19">
        <v>730</v>
      </c>
      <c r="J943" s="10">
        <v>940</v>
      </c>
    </row>
    <row r="944" spans="1:10" ht="15.75" customHeight="1" x14ac:dyDescent="0.25">
      <c r="A944" s="19">
        <v>731</v>
      </c>
      <c r="B944" s="6" t="s">
        <v>163</v>
      </c>
      <c r="C944" s="13">
        <v>8.0399999999999991</v>
      </c>
      <c r="D944" s="14">
        <v>4.53</v>
      </c>
      <c r="E944" s="13">
        <v>7.83</v>
      </c>
      <c r="F944" s="15">
        <v>35</v>
      </c>
      <c r="G944" s="10">
        <f t="shared" si="28"/>
        <v>36.421199999999999</v>
      </c>
      <c r="H944" s="10">
        <f t="shared" si="29"/>
        <v>274.05</v>
      </c>
      <c r="I944" s="19">
        <v>731</v>
      </c>
      <c r="J944" s="10">
        <v>941</v>
      </c>
    </row>
    <row r="945" spans="1:10" ht="15.75" customHeight="1" x14ac:dyDescent="0.25">
      <c r="A945" s="19">
        <v>731</v>
      </c>
      <c r="B945" s="6" t="s">
        <v>164</v>
      </c>
      <c r="C945" s="13">
        <v>21.27</v>
      </c>
      <c r="D945" s="14">
        <v>11.94</v>
      </c>
      <c r="E945" s="13">
        <v>7.83</v>
      </c>
      <c r="F945" s="15">
        <v>191</v>
      </c>
      <c r="G945" s="10">
        <f t="shared" si="28"/>
        <v>253.96379999999999</v>
      </c>
      <c r="H945" s="10">
        <f t="shared" si="29"/>
        <v>1495.53</v>
      </c>
      <c r="I945" s="19">
        <v>731</v>
      </c>
      <c r="J945" s="10">
        <v>942</v>
      </c>
    </row>
    <row r="946" spans="1:10" ht="15.75" customHeight="1" x14ac:dyDescent="0.25">
      <c r="A946" s="19">
        <v>731</v>
      </c>
      <c r="B946" s="6" t="s">
        <v>165</v>
      </c>
      <c r="C946" s="13">
        <v>8.02</v>
      </c>
      <c r="D946" s="14">
        <v>3.92</v>
      </c>
      <c r="E946" s="13">
        <v>6.83</v>
      </c>
      <c r="F946" s="15">
        <v>27</v>
      </c>
      <c r="G946" s="10">
        <f t="shared" si="28"/>
        <v>31.438399999999998</v>
      </c>
      <c r="H946" s="10">
        <f t="shared" si="29"/>
        <v>184.41</v>
      </c>
      <c r="I946" s="19">
        <v>731</v>
      </c>
      <c r="J946" s="10">
        <v>943</v>
      </c>
    </row>
    <row r="947" spans="1:10" ht="15.75" customHeight="1" x14ac:dyDescent="0.25">
      <c r="A947" s="19">
        <v>732</v>
      </c>
      <c r="B947" s="6" t="s">
        <v>163</v>
      </c>
      <c r="C947" s="13">
        <v>8.0399999999999991</v>
      </c>
      <c r="D947" s="14">
        <v>3.99</v>
      </c>
      <c r="E947" s="13">
        <v>7.83</v>
      </c>
      <c r="F947" s="15">
        <v>31</v>
      </c>
      <c r="G947" s="10">
        <f t="shared" si="28"/>
        <v>32.079599999999999</v>
      </c>
      <c r="H947" s="10">
        <f t="shared" si="29"/>
        <v>242.73</v>
      </c>
      <c r="I947" s="19">
        <v>732</v>
      </c>
      <c r="J947" s="10">
        <v>944</v>
      </c>
    </row>
    <row r="948" spans="1:10" ht="15.75" customHeight="1" x14ac:dyDescent="0.25">
      <c r="A948" s="19">
        <v>732</v>
      </c>
      <c r="B948" s="6" t="s">
        <v>164</v>
      </c>
      <c r="C948" s="13">
        <v>21.27</v>
      </c>
      <c r="D948" s="14">
        <v>11.94</v>
      </c>
      <c r="E948" s="13">
        <v>7.83</v>
      </c>
      <c r="F948" s="15">
        <v>191</v>
      </c>
      <c r="G948" s="10">
        <f t="shared" si="28"/>
        <v>253.96379999999999</v>
      </c>
      <c r="H948" s="10">
        <f t="shared" si="29"/>
        <v>1495.53</v>
      </c>
      <c r="I948" s="19">
        <v>732</v>
      </c>
      <c r="J948" s="10">
        <v>945</v>
      </c>
    </row>
    <row r="949" spans="1:10" ht="15.75" customHeight="1" x14ac:dyDescent="0.25">
      <c r="A949" s="19">
        <v>732</v>
      </c>
      <c r="B949" s="6" t="s">
        <v>165</v>
      </c>
      <c r="C949" s="13">
        <v>8.02</v>
      </c>
      <c r="D949" s="14">
        <v>3.92</v>
      </c>
      <c r="E949" s="13">
        <v>6.83</v>
      </c>
      <c r="F949" s="15">
        <v>27</v>
      </c>
      <c r="G949" s="10">
        <f t="shared" si="28"/>
        <v>31.438399999999998</v>
      </c>
      <c r="H949" s="10">
        <f t="shared" si="29"/>
        <v>184.41</v>
      </c>
      <c r="I949" s="19">
        <v>732</v>
      </c>
      <c r="J949" s="10">
        <v>946</v>
      </c>
    </row>
    <row r="950" spans="1:10" ht="15.75" customHeight="1" x14ac:dyDescent="0.25">
      <c r="A950" s="19">
        <v>733</v>
      </c>
      <c r="B950" s="6" t="s">
        <v>163</v>
      </c>
      <c r="C950" s="13">
        <v>8.0399999999999991</v>
      </c>
      <c r="D950" s="14">
        <v>3.99</v>
      </c>
      <c r="E950" s="13">
        <v>7.83</v>
      </c>
      <c r="F950" s="15">
        <v>31</v>
      </c>
      <c r="G950" s="10">
        <f t="shared" si="28"/>
        <v>32.079599999999999</v>
      </c>
      <c r="H950" s="10">
        <f t="shared" si="29"/>
        <v>242.73</v>
      </c>
      <c r="I950" s="19">
        <v>733</v>
      </c>
      <c r="J950" s="10">
        <v>947</v>
      </c>
    </row>
    <row r="951" spans="1:10" ht="15.75" customHeight="1" x14ac:dyDescent="0.25">
      <c r="A951" s="19">
        <v>733</v>
      </c>
      <c r="B951" s="6" t="s">
        <v>164</v>
      </c>
      <c r="C951" s="13">
        <v>21.27</v>
      </c>
      <c r="D951" s="14">
        <v>11.94</v>
      </c>
      <c r="E951" s="13">
        <v>7.83</v>
      </c>
      <c r="F951" s="15">
        <v>191</v>
      </c>
      <c r="G951" s="10">
        <f t="shared" si="28"/>
        <v>253.96379999999999</v>
      </c>
      <c r="H951" s="10">
        <f t="shared" si="29"/>
        <v>1495.53</v>
      </c>
      <c r="I951" s="19">
        <v>733</v>
      </c>
      <c r="J951" s="10">
        <v>948</v>
      </c>
    </row>
    <row r="952" spans="1:10" ht="15.75" customHeight="1" x14ac:dyDescent="0.25">
      <c r="A952" s="19">
        <v>733</v>
      </c>
      <c r="B952" s="6" t="s">
        <v>165</v>
      </c>
      <c r="C952" s="13">
        <v>8.02</v>
      </c>
      <c r="D952" s="14">
        <v>3.92</v>
      </c>
      <c r="E952" s="13">
        <v>6.83</v>
      </c>
      <c r="F952" s="15">
        <v>27</v>
      </c>
      <c r="G952" s="10">
        <f t="shared" si="28"/>
        <v>31.438399999999998</v>
      </c>
      <c r="H952" s="10">
        <f t="shared" si="29"/>
        <v>184.41</v>
      </c>
      <c r="I952" s="19">
        <v>733</v>
      </c>
      <c r="J952" s="10">
        <v>949</v>
      </c>
    </row>
    <row r="953" spans="1:10" ht="15.75" customHeight="1" x14ac:dyDescent="0.25">
      <c r="A953" s="19">
        <v>734</v>
      </c>
      <c r="B953" s="6" t="s">
        <v>163</v>
      </c>
      <c r="C953" s="13">
        <v>8.0399999999999991</v>
      </c>
      <c r="D953" s="14">
        <v>3.99</v>
      </c>
      <c r="E953" s="13">
        <v>7.83</v>
      </c>
      <c r="F953" s="15">
        <v>31</v>
      </c>
      <c r="G953" s="10">
        <f t="shared" si="28"/>
        <v>32.079599999999999</v>
      </c>
      <c r="H953" s="10">
        <f t="shared" si="29"/>
        <v>242.73</v>
      </c>
      <c r="I953" s="19">
        <v>734</v>
      </c>
      <c r="J953" s="10">
        <v>950</v>
      </c>
    </row>
    <row r="954" spans="1:10" ht="15.75" customHeight="1" x14ac:dyDescent="0.25">
      <c r="A954" s="19">
        <v>734</v>
      </c>
      <c r="B954" s="6" t="s">
        <v>164</v>
      </c>
      <c r="C954" s="13">
        <v>21.27</v>
      </c>
      <c r="D954" s="14">
        <v>11.94</v>
      </c>
      <c r="E954" s="13">
        <v>7.83</v>
      </c>
      <c r="F954" s="15">
        <v>191</v>
      </c>
      <c r="G954" s="10">
        <f t="shared" si="28"/>
        <v>253.96379999999999</v>
      </c>
      <c r="H954" s="10">
        <f t="shared" si="29"/>
        <v>1495.53</v>
      </c>
      <c r="I954" s="19">
        <v>734</v>
      </c>
      <c r="J954" s="10">
        <v>951</v>
      </c>
    </row>
    <row r="955" spans="1:10" ht="15.75" customHeight="1" x14ac:dyDescent="0.25">
      <c r="A955" s="19">
        <v>734</v>
      </c>
      <c r="B955" s="6" t="s">
        <v>165</v>
      </c>
      <c r="C955" s="13">
        <v>8.02</v>
      </c>
      <c r="D955" s="14">
        <v>3.92</v>
      </c>
      <c r="E955" s="13">
        <v>6.83</v>
      </c>
      <c r="F955" s="15">
        <v>27</v>
      </c>
      <c r="G955" s="10">
        <f t="shared" si="28"/>
        <v>31.438399999999998</v>
      </c>
      <c r="H955" s="10">
        <f t="shared" si="29"/>
        <v>184.41</v>
      </c>
      <c r="I955" s="19">
        <v>734</v>
      </c>
      <c r="J955" s="10">
        <v>952</v>
      </c>
    </row>
    <row r="956" spans="1:10" ht="15.75" customHeight="1" x14ac:dyDescent="0.25">
      <c r="A956" s="19">
        <v>735</v>
      </c>
      <c r="B956" s="6" t="s">
        <v>163</v>
      </c>
      <c r="C956" s="13">
        <v>8.0399999999999991</v>
      </c>
      <c r="D956" s="14">
        <v>3.99</v>
      </c>
      <c r="E956" s="13">
        <v>7.83</v>
      </c>
      <c r="F956" s="15">
        <v>31</v>
      </c>
      <c r="G956" s="10">
        <f t="shared" si="28"/>
        <v>32.079599999999999</v>
      </c>
      <c r="H956" s="10">
        <f t="shared" si="29"/>
        <v>242.73</v>
      </c>
      <c r="I956" s="19">
        <v>735</v>
      </c>
      <c r="J956" s="10">
        <v>953</v>
      </c>
    </row>
    <row r="957" spans="1:10" ht="15.75" customHeight="1" x14ac:dyDescent="0.25">
      <c r="A957" s="19">
        <v>735</v>
      </c>
      <c r="B957" s="6" t="s">
        <v>164</v>
      </c>
      <c r="C957" s="13">
        <v>21.27</v>
      </c>
      <c r="D957" s="14">
        <v>11.94</v>
      </c>
      <c r="E957" s="13">
        <v>7.83</v>
      </c>
      <c r="F957" s="15">
        <v>191</v>
      </c>
      <c r="G957" s="10">
        <f t="shared" si="28"/>
        <v>253.96379999999999</v>
      </c>
      <c r="H957" s="10">
        <f t="shared" si="29"/>
        <v>1495.53</v>
      </c>
      <c r="I957" s="19">
        <v>735</v>
      </c>
      <c r="J957" s="10">
        <v>954</v>
      </c>
    </row>
    <row r="958" spans="1:10" ht="15.75" customHeight="1" x14ac:dyDescent="0.25">
      <c r="A958" s="19">
        <v>735</v>
      </c>
      <c r="B958" s="6" t="s">
        <v>165</v>
      </c>
      <c r="C958" s="13">
        <v>8.02</v>
      </c>
      <c r="D958" s="14">
        <v>3.92</v>
      </c>
      <c r="E958" s="13">
        <v>6.83</v>
      </c>
      <c r="F958" s="15">
        <v>27</v>
      </c>
      <c r="G958" s="10">
        <f t="shared" si="28"/>
        <v>31.438399999999998</v>
      </c>
      <c r="H958" s="10">
        <f t="shared" si="29"/>
        <v>184.41</v>
      </c>
      <c r="I958" s="19">
        <v>735</v>
      </c>
      <c r="J958" s="10">
        <v>955</v>
      </c>
    </row>
    <row r="959" spans="1:10" ht="15.75" customHeight="1" x14ac:dyDescent="0.25">
      <c r="A959" s="19">
        <v>736</v>
      </c>
      <c r="B959" s="6" t="s">
        <v>163</v>
      </c>
      <c r="C959" s="13">
        <v>8.0399999999999991</v>
      </c>
      <c r="D959" s="14">
        <v>3.99</v>
      </c>
      <c r="E959" s="13">
        <v>7.83</v>
      </c>
      <c r="F959" s="15">
        <v>31</v>
      </c>
      <c r="G959" s="10">
        <f t="shared" si="28"/>
        <v>32.079599999999999</v>
      </c>
      <c r="H959" s="10">
        <f t="shared" si="29"/>
        <v>242.73</v>
      </c>
      <c r="I959" s="19">
        <v>736</v>
      </c>
      <c r="J959" s="10">
        <v>956</v>
      </c>
    </row>
    <row r="960" spans="1:10" ht="15.75" customHeight="1" x14ac:dyDescent="0.25">
      <c r="A960" s="19">
        <v>736</v>
      </c>
      <c r="B960" s="6" t="s">
        <v>164</v>
      </c>
      <c r="C960" s="13">
        <v>21.27</v>
      </c>
      <c r="D960" s="14">
        <v>11.94</v>
      </c>
      <c r="E960" s="13">
        <v>7.83</v>
      </c>
      <c r="F960" s="15">
        <v>191</v>
      </c>
      <c r="G960" s="10">
        <f t="shared" si="28"/>
        <v>253.96379999999999</v>
      </c>
      <c r="H960" s="10">
        <f t="shared" si="29"/>
        <v>1495.53</v>
      </c>
      <c r="I960" s="19">
        <v>736</v>
      </c>
      <c r="J960" s="10">
        <v>957</v>
      </c>
    </row>
    <row r="961" spans="1:10" ht="15.75" customHeight="1" x14ac:dyDescent="0.25">
      <c r="A961" s="19">
        <v>736</v>
      </c>
      <c r="B961" s="6" t="s">
        <v>165</v>
      </c>
      <c r="C961" s="13">
        <v>8.02</v>
      </c>
      <c r="D961" s="14">
        <v>3.92</v>
      </c>
      <c r="E961" s="13">
        <v>6.83</v>
      </c>
      <c r="F961" s="15">
        <v>27</v>
      </c>
      <c r="G961" s="10">
        <f t="shared" si="28"/>
        <v>31.438399999999998</v>
      </c>
      <c r="H961" s="10">
        <f t="shared" si="29"/>
        <v>184.41</v>
      </c>
      <c r="I961" s="19">
        <v>736</v>
      </c>
      <c r="J961" s="10">
        <v>958</v>
      </c>
    </row>
    <row r="962" spans="1:10" ht="15.75" customHeight="1" x14ac:dyDescent="0.25">
      <c r="A962" s="19">
        <v>737</v>
      </c>
      <c r="B962" s="6" t="s">
        <v>163</v>
      </c>
      <c r="C962" s="13">
        <v>8.0399999999999991</v>
      </c>
      <c r="D962" s="14">
        <v>3.99</v>
      </c>
      <c r="E962" s="13">
        <v>7.83</v>
      </c>
      <c r="F962" s="15">
        <v>31</v>
      </c>
      <c r="G962" s="10">
        <f t="shared" si="28"/>
        <v>32.079599999999999</v>
      </c>
      <c r="H962" s="10">
        <f t="shared" si="29"/>
        <v>242.73</v>
      </c>
      <c r="I962" s="19">
        <v>737</v>
      </c>
      <c r="J962" s="10">
        <v>959</v>
      </c>
    </row>
    <row r="963" spans="1:10" ht="15.75" customHeight="1" x14ac:dyDescent="0.25">
      <c r="A963" s="19">
        <v>737</v>
      </c>
      <c r="B963" s="6" t="s">
        <v>164</v>
      </c>
      <c r="C963" s="13">
        <v>21.27</v>
      </c>
      <c r="D963" s="14">
        <v>11.94</v>
      </c>
      <c r="E963" s="13">
        <v>7.83</v>
      </c>
      <c r="F963" s="15">
        <v>191</v>
      </c>
      <c r="G963" s="10">
        <f t="shared" si="28"/>
        <v>253.96379999999999</v>
      </c>
      <c r="H963" s="10">
        <f t="shared" si="29"/>
        <v>1495.53</v>
      </c>
      <c r="I963" s="19">
        <v>737</v>
      </c>
      <c r="J963" s="10">
        <v>960</v>
      </c>
    </row>
    <row r="964" spans="1:10" ht="15.75" customHeight="1" x14ac:dyDescent="0.25">
      <c r="A964" s="19">
        <v>737</v>
      </c>
      <c r="B964" s="6" t="s">
        <v>165</v>
      </c>
      <c r="C964" s="13">
        <v>8.02</v>
      </c>
      <c r="D964" s="14">
        <v>3.92</v>
      </c>
      <c r="E964" s="13">
        <v>6.83</v>
      </c>
      <c r="F964" s="15">
        <v>27</v>
      </c>
      <c r="G964" s="10">
        <f t="shared" ref="G964:G1006" si="30">C964*D964</f>
        <v>31.438399999999998</v>
      </c>
      <c r="H964" s="10">
        <f t="shared" ref="H964:H1006" si="31">F964*E964</f>
        <v>184.41</v>
      </c>
      <c r="I964" s="19">
        <v>737</v>
      </c>
      <c r="J964" s="10">
        <v>961</v>
      </c>
    </row>
    <row r="965" spans="1:10" ht="15.75" customHeight="1" x14ac:dyDescent="0.25">
      <c r="A965" s="19">
        <v>738</v>
      </c>
      <c r="B965" s="6" t="s">
        <v>163</v>
      </c>
      <c r="C965" s="13">
        <v>8.0399999999999991</v>
      </c>
      <c r="D965" s="14">
        <v>3.99</v>
      </c>
      <c r="E965" s="13">
        <v>7.83</v>
      </c>
      <c r="F965" s="15">
        <v>31</v>
      </c>
      <c r="G965" s="10">
        <f t="shared" si="30"/>
        <v>32.079599999999999</v>
      </c>
      <c r="H965" s="10">
        <f t="shared" si="31"/>
        <v>242.73</v>
      </c>
      <c r="I965" s="19">
        <v>738</v>
      </c>
      <c r="J965" s="10">
        <v>962</v>
      </c>
    </row>
    <row r="966" spans="1:10" ht="15.75" customHeight="1" x14ac:dyDescent="0.25">
      <c r="A966" s="19">
        <v>738</v>
      </c>
      <c r="B966" s="6" t="s">
        <v>164</v>
      </c>
      <c r="C966" s="13">
        <v>21.27</v>
      </c>
      <c r="D966" s="14">
        <v>11.94</v>
      </c>
      <c r="E966" s="13">
        <v>7.83</v>
      </c>
      <c r="F966" s="15">
        <v>191</v>
      </c>
      <c r="G966" s="10">
        <f t="shared" si="30"/>
        <v>253.96379999999999</v>
      </c>
      <c r="H966" s="10">
        <f t="shared" si="31"/>
        <v>1495.53</v>
      </c>
      <c r="I966" s="19">
        <v>738</v>
      </c>
      <c r="J966" s="10">
        <v>963</v>
      </c>
    </row>
    <row r="967" spans="1:10" ht="15.75" customHeight="1" x14ac:dyDescent="0.25">
      <c r="A967" s="19">
        <v>738</v>
      </c>
      <c r="B967" s="6" t="s">
        <v>165</v>
      </c>
      <c r="C967" s="13">
        <v>8.02</v>
      </c>
      <c r="D967" s="14">
        <v>3.92</v>
      </c>
      <c r="E967" s="13">
        <v>6.83</v>
      </c>
      <c r="F967" s="15">
        <v>27</v>
      </c>
      <c r="G967" s="10">
        <f t="shared" si="30"/>
        <v>31.438399999999998</v>
      </c>
      <c r="H967" s="10">
        <f t="shared" si="31"/>
        <v>184.41</v>
      </c>
      <c r="I967" s="19">
        <v>738</v>
      </c>
      <c r="J967" s="10">
        <v>964</v>
      </c>
    </row>
    <row r="968" spans="1:10" ht="15.75" customHeight="1" x14ac:dyDescent="0.25">
      <c r="A968" s="19">
        <v>739</v>
      </c>
      <c r="B968" s="6" t="s">
        <v>163</v>
      </c>
      <c r="C968" s="13">
        <v>8.0399999999999991</v>
      </c>
      <c r="D968" s="14">
        <v>3.99</v>
      </c>
      <c r="E968" s="13">
        <v>7.83</v>
      </c>
      <c r="F968" s="15">
        <v>31</v>
      </c>
      <c r="G968" s="10">
        <f t="shared" si="30"/>
        <v>32.079599999999999</v>
      </c>
      <c r="H968" s="10">
        <f t="shared" si="31"/>
        <v>242.73</v>
      </c>
      <c r="I968" s="19">
        <v>739</v>
      </c>
      <c r="J968" s="10">
        <v>965</v>
      </c>
    </row>
    <row r="969" spans="1:10" ht="15.75" customHeight="1" x14ac:dyDescent="0.25">
      <c r="A969" s="19">
        <v>739</v>
      </c>
      <c r="B969" s="6" t="s">
        <v>164</v>
      </c>
      <c r="C969" s="13">
        <v>21.27</v>
      </c>
      <c r="D969" s="14">
        <v>11.94</v>
      </c>
      <c r="E969" s="13">
        <v>7.83</v>
      </c>
      <c r="F969" s="15">
        <v>191</v>
      </c>
      <c r="G969" s="10">
        <f t="shared" si="30"/>
        <v>253.96379999999999</v>
      </c>
      <c r="H969" s="10">
        <f t="shared" si="31"/>
        <v>1495.53</v>
      </c>
      <c r="I969" s="19">
        <v>739</v>
      </c>
      <c r="J969" s="10">
        <v>966</v>
      </c>
    </row>
    <row r="970" spans="1:10" ht="15.75" customHeight="1" x14ac:dyDescent="0.25">
      <c r="A970" s="19">
        <v>739</v>
      </c>
      <c r="B970" s="6" t="s">
        <v>165</v>
      </c>
      <c r="C970" s="13">
        <v>8.02</v>
      </c>
      <c r="D970" s="14">
        <v>3.92</v>
      </c>
      <c r="E970" s="13">
        <v>6.83</v>
      </c>
      <c r="F970" s="15">
        <v>27</v>
      </c>
      <c r="G970" s="10">
        <f t="shared" si="30"/>
        <v>31.438399999999998</v>
      </c>
      <c r="H970" s="10">
        <f t="shared" si="31"/>
        <v>184.41</v>
      </c>
      <c r="I970" s="19">
        <v>739</v>
      </c>
      <c r="J970" s="10">
        <v>967</v>
      </c>
    </row>
    <row r="971" spans="1:10" ht="15.75" customHeight="1" x14ac:dyDescent="0.25">
      <c r="A971" s="19">
        <v>740</v>
      </c>
      <c r="B971" s="6" t="s">
        <v>163</v>
      </c>
      <c r="C971" s="13">
        <v>8.0399999999999991</v>
      </c>
      <c r="D971" s="14">
        <v>3.99</v>
      </c>
      <c r="E971" s="13">
        <v>7.83</v>
      </c>
      <c r="F971" s="15">
        <v>31</v>
      </c>
      <c r="G971" s="10">
        <f t="shared" si="30"/>
        <v>32.079599999999999</v>
      </c>
      <c r="H971" s="10">
        <f t="shared" si="31"/>
        <v>242.73</v>
      </c>
      <c r="I971" s="19">
        <v>740</v>
      </c>
      <c r="J971" s="10">
        <v>968</v>
      </c>
    </row>
    <row r="972" spans="1:10" ht="15.75" customHeight="1" x14ac:dyDescent="0.25">
      <c r="A972" s="19">
        <v>740</v>
      </c>
      <c r="B972" s="6" t="s">
        <v>164</v>
      </c>
      <c r="C972" s="13">
        <v>21.27</v>
      </c>
      <c r="D972" s="14">
        <v>11.94</v>
      </c>
      <c r="E972" s="13">
        <v>7.83</v>
      </c>
      <c r="F972" s="15">
        <v>191</v>
      </c>
      <c r="G972" s="10">
        <f t="shared" si="30"/>
        <v>253.96379999999999</v>
      </c>
      <c r="H972" s="10">
        <f t="shared" si="31"/>
        <v>1495.53</v>
      </c>
      <c r="I972" s="19">
        <v>740</v>
      </c>
      <c r="J972" s="10">
        <v>969</v>
      </c>
    </row>
    <row r="973" spans="1:10" ht="15.75" customHeight="1" x14ac:dyDescent="0.25">
      <c r="A973" s="19">
        <v>740</v>
      </c>
      <c r="B973" s="6" t="s">
        <v>165</v>
      </c>
      <c r="C973" s="13">
        <v>8.02</v>
      </c>
      <c r="D973" s="14">
        <v>3.92</v>
      </c>
      <c r="E973" s="13">
        <v>6.83</v>
      </c>
      <c r="F973" s="15">
        <v>27</v>
      </c>
      <c r="G973" s="10">
        <f t="shared" si="30"/>
        <v>31.438399999999998</v>
      </c>
      <c r="H973" s="10">
        <f t="shared" si="31"/>
        <v>184.41</v>
      </c>
      <c r="I973" s="19">
        <v>740</v>
      </c>
      <c r="J973" s="10">
        <v>970</v>
      </c>
    </row>
    <row r="974" spans="1:10" ht="15.75" customHeight="1" x14ac:dyDescent="0.25">
      <c r="A974" s="19">
        <v>741</v>
      </c>
      <c r="B974" s="6" t="s">
        <v>163</v>
      </c>
      <c r="C974" s="13">
        <v>8.0399999999999991</v>
      </c>
      <c r="D974" s="14">
        <v>3.99</v>
      </c>
      <c r="E974" s="13">
        <v>7.83</v>
      </c>
      <c r="F974" s="15">
        <v>31</v>
      </c>
      <c r="G974" s="10">
        <f t="shared" si="30"/>
        <v>32.079599999999999</v>
      </c>
      <c r="H974" s="10">
        <f t="shared" si="31"/>
        <v>242.73</v>
      </c>
      <c r="I974" s="19">
        <v>741</v>
      </c>
      <c r="J974" s="10">
        <v>971</v>
      </c>
    </row>
    <row r="975" spans="1:10" ht="15.75" customHeight="1" x14ac:dyDescent="0.25">
      <c r="A975" s="19">
        <v>741</v>
      </c>
      <c r="B975" s="6" t="s">
        <v>164</v>
      </c>
      <c r="C975" s="13">
        <v>21.27</v>
      </c>
      <c r="D975" s="14">
        <v>11.94</v>
      </c>
      <c r="E975" s="13">
        <v>7.83</v>
      </c>
      <c r="F975" s="15">
        <v>191</v>
      </c>
      <c r="G975" s="10">
        <f t="shared" si="30"/>
        <v>253.96379999999999</v>
      </c>
      <c r="H975" s="10">
        <f t="shared" si="31"/>
        <v>1495.53</v>
      </c>
      <c r="I975" s="19">
        <v>741</v>
      </c>
      <c r="J975" s="10">
        <v>972</v>
      </c>
    </row>
    <row r="976" spans="1:10" ht="15.75" customHeight="1" x14ac:dyDescent="0.25">
      <c r="A976" s="19">
        <v>741</v>
      </c>
      <c r="B976" s="6" t="s">
        <v>165</v>
      </c>
      <c r="C976" s="13">
        <v>8.02</v>
      </c>
      <c r="D976" s="14">
        <v>3.92</v>
      </c>
      <c r="E976" s="13">
        <v>6.83</v>
      </c>
      <c r="F976" s="15">
        <v>27</v>
      </c>
      <c r="G976" s="10">
        <f t="shared" si="30"/>
        <v>31.438399999999998</v>
      </c>
      <c r="H976" s="10">
        <f t="shared" si="31"/>
        <v>184.41</v>
      </c>
      <c r="I976" s="19">
        <v>741</v>
      </c>
      <c r="J976" s="10">
        <v>973</v>
      </c>
    </row>
    <row r="977" spans="1:10" ht="15.75" customHeight="1" x14ac:dyDescent="0.25">
      <c r="A977" s="19">
        <v>742</v>
      </c>
      <c r="B977" s="6" t="s">
        <v>163</v>
      </c>
      <c r="C977" s="13">
        <v>8.0399999999999991</v>
      </c>
      <c r="D977" s="14">
        <v>3.99</v>
      </c>
      <c r="E977" s="13">
        <v>7.83</v>
      </c>
      <c r="F977" s="15">
        <v>31</v>
      </c>
      <c r="G977" s="10">
        <f t="shared" si="30"/>
        <v>32.079599999999999</v>
      </c>
      <c r="H977" s="10">
        <f t="shared" si="31"/>
        <v>242.73</v>
      </c>
      <c r="I977" s="19">
        <v>742</v>
      </c>
      <c r="J977" s="10">
        <v>974</v>
      </c>
    </row>
    <row r="978" spans="1:10" ht="15.75" customHeight="1" x14ac:dyDescent="0.25">
      <c r="A978" s="19">
        <v>742</v>
      </c>
      <c r="B978" s="6" t="s">
        <v>164</v>
      </c>
      <c r="C978" s="13">
        <v>21.27</v>
      </c>
      <c r="D978" s="14">
        <v>11.94</v>
      </c>
      <c r="E978" s="13">
        <v>7.83</v>
      </c>
      <c r="F978" s="15">
        <v>191</v>
      </c>
      <c r="G978" s="10">
        <f t="shared" si="30"/>
        <v>253.96379999999999</v>
      </c>
      <c r="H978" s="10">
        <f t="shared" si="31"/>
        <v>1495.53</v>
      </c>
      <c r="I978" s="19">
        <v>742</v>
      </c>
      <c r="J978" s="10">
        <v>975</v>
      </c>
    </row>
    <row r="979" spans="1:10" ht="15.75" customHeight="1" x14ac:dyDescent="0.25">
      <c r="A979" s="19">
        <v>742</v>
      </c>
      <c r="B979" s="6" t="s">
        <v>165</v>
      </c>
      <c r="C979" s="13">
        <v>8.02</v>
      </c>
      <c r="D979" s="14">
        <v>3.92</v>
      </c>
      <c r="E979" s="13">
        <v>6.83</v>
      </c>
      <c r="F979" s="15">
        <v>27</v>
      </c>
      <c r="G979" s="10">
        <f t="shared" si="30"/>
        <v>31.438399999999998</v>
      </c>
      <c r="H979" s="10">
        <f t="shared" si="31"/>
        <v>184.41</v>
      </c>
      <c r="I979" s="19">
        <v>742</v>
      </c>
      <c r="J979" s="10">
        <v>976</v>
      </c>
    </row>
    <row r="980" spans="1:10" ht="15.75" customHeight="1" x14ac:dyDescent="0.25">
      <c r="A980" s="19">
        <v>743</v>
      </c>
      <c r="B980" s="6" t="s">
        <v>163</v>
      </c>
      <c r="C980" s="13">
        <v>8.0399999999999991</v>
      </c>
      <c r="D980" s="14">
        <v>2.2000000000000002</v>
      </c>
      <c r="E980" s="13">
        <v>7.83</v>
      </c>
      <c r="F980" s="15">
        <v>18</v>
      </c>
      <c r="G980" s="10">
        <f t="shared" si="30"/>
        <v>17.687999999999999</v>
      </c>
      <c r="H980" s="10">
        <f t="shared" si="31"/>
        <v>140.94</v>
      </c>
      <c r="I980" s="19">
        <v>743</v>
      </c>
      <c r="J980" s="10">
        <v>977</v>
      </c>
    </row>
    <row r="981" spans="1:10" ht="12.95" customHeight="1" x14ac:dyDescent="0.25">
      <c r="A981" s="19">
        <v>743</v>
      </c>
      <c r="B981" s="6" t="s">
        <v>164</v>
      </c>
      <c r="C981" s="13">
        <v>17.27</v>
      </c>
      <c r="D981" s="14">
        <v>10.14</v>
      </c>
      <c r="E981" s="13">
        <v>7.83</v>
      </c>
      <c r="F981" s="15">
        <v>126</v>
      </c>
      <c r="G981" s="10">
        <f t="shared" si="30"/>
        <v>175.11780000000002</v>
      </c>
      <c r="H981" s="10">
        <f t="shared" si="31"/>
        <v>986.58</v>
      </c>
      <c r="I981" s="19">
        <v>743</v>
      </c>
      <c r="J981" s="10">
        <v>978</v>
      </c>
    </row>
    <row r="982" spans="1:10" ht="15.75" customHeight="1" x14ac:dyDescent="0.25">
      <c r="A982" s="19">
        <v>743</v>
      </c>
      <c r="B982" s="6" t="s">
        <v>165</v>
      </c>
      <c r="C982" s="13">
        <v>8.02</v>
      </c>
      <c r="D982" s="14">
        <v>3.92</v>
      </c>
      <c r="E982" s="13">
        <v>6.83</v>
      </c>
      <c r="F982" s="15">
        <v>27</v>
      </c>
      <c r="G982" s="10">
        <f t="shared" si="30"/>
        <v>31.438399999999998</v>
      </c>
      <c r="H982" s="10">
        <f t="shared" si="31"/>
        <v>184.41</v>
      </c>
      <c r="I982" s="19">
        <v>743</v>
      </c>
      <c r="J982" s="10">
        <v>979</v>
      </c>
    </row>
    <row r="983" spans="1:10" ht="15.75" customHeight="1" x14ac:dyDescent="0.25">
      <c r="A983" s="19">
        <v>744</v>
      </c>
      <c r="B983" s="6" t="s">
        <v>163</v>
      </c>
      <c r="C983" s="13">
        <v>8.0399999999999991</v>
      </c>
      <c r="D983" s="14">
        <v>3.99</v>
      </c>
      <c r="E983" s="13">
        <v>7.83</v>
      </c>
      <c r="F983" s="15">
        <v>31</v>
      </c>
      <c r="G983" s="10">
        <f t="shared" si="30"/>
        <v>32.079599999999999</v>
      </c>
      <c r="H983" s="10">
        <f t="shared" si="31"/>
        <v>242.73</v>
      </c>
      <c r="I983" s="19">
        <v>744</v>
      </c>
      <c r="J983" s="10">
        <v>980</v>
      </c>
    </row>
    <row r="984" spans="1:10" ht="15.75" customHeight="1" x14ac:dyDescent="0.25">
      <c r="A984" s="19">
        <v>744</v>
      </c>
      <c r="B984" s="6" t="s">
        <v>164</v>
      </c>
      <c r="C984" s="13">
        <v>26.27</v>
      </c>
      <c r="D984" s="14">
        <v>11.94</v>
      </c>
      <c r="E984" s="13">
        <v>7.83</v>
      </c>
      <c r="F984" s="15">
        <v>249</v>
      </c>
      <c r="G984" s="10">
        <f t="shared" si="30"/>
        <v>313.66379999999998</v>
      </c>
      <c r="H984" s="10">
        <f t="shared" si="31"/>
        <v>1949.67</v>
      </c>
      <c r="I984" s="19">
        <v>744</v>
      </c>
      <c r="J984" s="10">
        <v>981</v>
      </c>
    </row>
    <row r="985" spans="1:10" ht="15.75" customHeight="1" x14ac:dyDescent="0.25">
      <c r="A985" s="19">
        <v>744</v>
      </c>
      <c r="B985" s="6" t="s">
        <v>165</v>
      </c>
      <c r="C985" s="13">
        <v>8.02</v>
      </c>
      <c r="D985" s="14">
        <v>3.92</v>
      </c>
      <c r="E985" s="13">
        <v>6.83</v>
      </c>
      <c r="F985" s="15">
        <v>27</v>
      </c>
      <c r="G985" s="10">
        <f t="shared" si="30"/>
        <v>31.438399999999998</v>
      </c>
      <c r="H985" s="10">
        <f t="shared" si="31"/>
        <v>184.41</v>
      </c>
      <c r="I985" s="19">
        <v>744</v>
      </c>
      <c r="J985" s="10">
        <v>982</v>
      </c>
    </row>
    <row r="986" spans="1:10" ht="12.95" customHeight="1" x14ac:dyDescent="0.25">
      <c r="A986" s="19">
        <v>745</v>
      </c>
      <c r="B986" s="6" t="s">
        <v>163</v>
      </c>
      <c r="C986" s="13">
        <v>8.0399999999999991</v>
      </c>
      <c r="D986" s="14">
        <v>2.2000000000000002</v>
      </c>
      <c r="E986" s="13">
        <v>7.83</v>
      </c>
      <c r="F986" s="15">
        <v>17</v>
      </c>
      <c r="G986" s="10">
        <f t="shared" si="30"/>
        <v>17.687999999999999</v>
      </c>
      <c r="H986" s="10">
        <f t="shared" si="31"/>
        <v>133.11000000000001</v>
      </c>
      <c r="I986" s="19">
        <v>745</v>
      </c>
      <c r="J986" s="10">
        <v>983</v>
      </c>
    </row>
    <row r="987" spans="1:10" ht="15.75" customHeight="1" x14ac:dyDescent="0.25">
      <c r="A987" s="19">
        <v>745</v>
      </c>
      <c r="B987" s="6" t="s">
        <v>164</v>
      </c>
      <c r="C987" s="13">
        <v>17.27</v>
      </c>
      <c r="D987" s="14">
        <v>10.14</v>
      </c>
      <c r="E987" s="13">
        <v>7.83</v>
      </c>
      <c r="F987" s="15">
        <v>126</v>
      </c>
      <c r="G987" s="10">
        <f t="shared" si="30"/>
        <v>175.11780000000002</v>
      </c>
      <c r="H987" s="10">
        <f t="shared" si="31"/>
        <v>986.58</v>
      </c>
      <c r="I987" s="19">
        <v>745</v>
      </c>
      <c r="J987" s="10">
        <v>984</v>
      </c>
    </row>
    <row r="988" spans="1:10" ht="15.75" customHeight="1" x14ac:dyDescent="0.25">
      <c r="A988" s="19">
        <v>745</v>
      </c>
      <c r="B988" s="6" t="s">
        <v>165</v>
      </c>
      <c r="C988" s="13">
        <v>8.02</v>
      </c>
      <c r="D988" s="14">
        <v>3.92</v>
      </c>
      <c r="E988" s="13">
        <v>6.83</v>
      </c>
      <c r="F988" s="15">
        <v>27</v>
      </c>
      <c r="G988" s="10">
        <f t="shared" si="30"/>
        <v>31.438399999999998</v>
      </c>
      <c r="H988" s="10">
        <f t="shared" si="31"/>
        <v>184.41</v>
      </c>
      <c r="I988" s="19">
        <v>745</v>
      </c>
      <c r="J988" s="10">
        <v>985</v>
      </c>
    </row>
    <row r="989" spans="1:10" ht="15.75" customHeight="1" x14ac:dyDescent="0.25">
      <c r="A989" s="19">
        <v>746</v>
      </c>
      <c r="B989" s="6" t="s">
        <v>163</v>
      </c>
      <c r="C989" s="13">
        <v>8.34</v>
      </c>
      <c r="D989" s="14">
        <v>7.54</v>
      </c>
      <c r="E989" s="13">
        <v>7.83</v>
      </c>
      <c r="F989" s="15">
        <v>61</v>
      </c>
      <c r="G989" s="10">
        <f t="shared" si="30"/>
        <v>62.883600000000001</v>
      </c>
      <c r="H989" s="10">
        <f t="shared" si="31"/>
        <v>477.63</v>
      </c>
      <c r="I989" s="19">
        <v>746</v>
      </c>
      <c r="J989" s="10">
        <v>986</v>
      </c>
    </row>
    <row r="990" spans="1:10" ht="15.75" customHeight="1" x14ac:dyDescent="0.25">
      <c r="A990" s="19">
        <v>746</v>
      </c>
      <c r="B990" s="6" t="s">
        <v>138</v>
      </c>
      <c r="C990" s="13">
        <v>91.29</v>
      </c>
      <c r="D990" s="14">
        <v>27.95</v>
      </c>
      <c r="E990" s="13">
        <v>7.83</v>
      </c>
      <c r="F990" s="15">
        <v>692</v>
      </c>
      <c r="G990" s="10">
        <f t="shared" si="30"/>
        <v>2551.5554999999999</v>
      </c>
      <c r="H990" s="10">
        <f t="shared" si="31"/>
        <v>5418.36</v>
      </c>
      <c r="I990" s="12" t="s">
        <v>119</v>
      </c>
      <c r="J990" s="10">
        <v>987</v>
      </c>
    </row>
    <row r="991" spans="1:10" ht="15.75" customHeight="1" x14ac:dyDescent="0.25">
      <c r="A991" s="19">
        <v>746</v>
      </c>
      <c r="B991" s="6" t="s">
        <v>180</v>
      </c>
      <c r="C991" s="13">
        <v>6.99</v>
      </c>
      <c r="D991" s="14">
        <v>4.83</v>
      </c>
      <c r="E991" s="13">
        <v>6.83</v>
      </c>
      <c r="F991" s="15">
        <v>27</v>
      </c>
      <c r="G991" s="10">
        <f t="shared" si="30"/>
        <v>33.761700000000005</v>
      </c>
      <c r="H991" s="10">
        <f t="shared" si="31"/>
        <v>184.41</v>
      </c>
      <c r="I991" s="19">
        <v>746</v>
      </c>
      <c r="J991" s="10">
        <v>988</v>
      </c>
    </row>
    <row r="992" spans="1:10" ht="15.75" customHeight="1" x14ac:dyDescent="0.25">
      <c r="A992" s="19">
        <v>746</v>
      </c>
      <c r="B992" s="6" t="s">
        <v>164</v>
      </c>
      <c r="C992" s="13">
        <v>17.64</v>
      </c>
      <c r="D992" s="14">
        <v>16.12</v>
      </c>
      <c r="E992" s="13">
        <v>7.83</v>
      </c>
      <c r="F992" s="15">
        <v>222</v>
      </c>
      <c r="G992" s="10">
        <f t="shared" si="30"/>
        <v>284.35680000000002</v>
      </c>
      <c r="H992" s="10">
        <f t="shared" si="31"/>
        <v>1738.26</v>
      </c>
      <c r="I992" s="19">
        <v>746</v>
      </c>
      <c r="J992" s="10">
        <v>989</v>
      </c>
    </row>
    <row r="993" spans="1:10" ht="15.75" customHeight="1" x14ac:dyDescent="0.25">
      <c r="A993" s="19">
        <v>746</v>
      </c>
      <c r="B993" s="6" t="s">
        <v>165</v>
      </c>
      <c r="C993" s="13">
        <v>7.33</v>
      </c>
      <c r="D993" s="14">
        <v>2.5</v>
      </c>
      <c r="E993" s="13">
        <v>6.83</v>
      </c>
      <c r="F993" s="15">
        <v>18</v>
      </c>
      <c r="G993" s="10">
        <f t="shared" si="30"/>
        <v>18.324999999999999</v>
      </c>
      <c r="H993" s="10">
        <f t="shared" si="31"/>
        <v>122.94</v>
      </c>
      <c r="I993" s="19">
        <v>746</v>
      </c>
      <c r="J993" s="10">
        <v>990</v>
      </c>
    </row>
    <row r="994" spans="1:10" ht="15.75" customHeight="1" x14ac:dyDescent="0.25">
      <c r="A994" s="19">
        <v>747</v>
      </c>
      <c r="B994" s="6" t="s">
        <v>163</v>
      </c>
      <c r="C994" s="13">
        <v>8.0399999999999991</v>
      </c>
      <c r="D994" s="14">
        <v>2.2000000000000002</v>
      </c>
      <c r="E994" s="13">
        <v>7.83</v>
      </c>
      <c r="F994" s="15">
        <v>17</v>
      </c>
      <c r="G994" s="10">
        <f t="shared" si="30"/>
        <v>17.687999999999999</v>
      </c>
      <c r="H994" s="10">
        <f t="shared" si="31"/>
        <v>133.11000000000001</v>
      </c>
      <c r="I994" s="19">
        <v>747</v>
      </c>
      <c r="J994" s="10">
        <v>991</v>
      </c>
    </row>
    <row r="995" spans="1:10" ht="12.95" customHeight="1" x14ac:dyDescent="0.25">
      <c r="A995" s="19">
        <v>747</v>
      </c>
      <c r="B995" s="6" t="s">
        <v>164</v>
      </c>
      <c r="C995" s="13">
        <v>17.27</v>
      </c>
      <c r="D995" s="14">
        <v>10.14</v>
      </c>
      <c r="E995" s="13">
        <v>7.83</v>
      </c>
      <c r="F995" s="15">
        <v>126</v>
      </c>
      <c r="G995" s="10">
        <f t="shared" si="30"/>
        <v>175.11780000000002</v>
      </c>
      <c r="H995" s="10">
        <f t="shared" si="31"/>
        <v>986.58</v>
      </c>
      <c r="I995" s="19">
        <v>747</v>
      </c>
      <c r="J995" s="10">
        <v>992</v>
      </c>
    </row>
    <row r="996" spans="1:10" ht="15.75" customHeight="1" x14ac:dyDescent="0.25">
      <c r="A996" s="19">
        <v>747</v>
      </c>
      <c r="B996" s="6" t="s">
        <v>165</v>
      </c>
      <c r="C996" s="13">
        <v>8.02</v>
      </c>
      <c r="D996" s="14">
        <v>3.92</v>
      </c>
      <c r="E996" s="13">
        <v>6.83</v>
      </c>
      <c r="F996" s="15">
        <v>27</v>
      </c>
      <c r="G996" s="10">
        <f t="shared" si="30"/>
        <v>31.438399999999998</v>
      </c>
      <c r="H996" s="10">
        <f t="shared" si="31"/>
        <v>184.41</v>
      </c>
      <c r="I996" s="19">
        <v>747</v>
      </c>
      <c r="J996" s="10">
        <v>993</v>
      </c>
    </row>
    <row r="997" spans="1:10" ht="13.7" customHeight="1" x14ac:dyDescent="0.25">
      <c r="A997" s="19">
        <v>748</v>
      </c>
      <c r="B997" s="6" t="s">
        <v>177</v>
      </c>
      <c r="C997" s="13">
        <v>6.75</v>
      </c>
      <c r="D997" s="14">
        <v>5.2</v>
      </c>
      <c r="E997" s="13">
        <v>7.83</v>
      </c>
      <c r="F997" s="15">
        <v>35</v>
      </c>
      <c r="G997" s="10">
        <f t="shared" si="30"/>
        <v>35.1</v>
      </c>
      <c r="H997" s="10">
        <f t="shared" si="31"/>
        <v>274.05</v>
      </c>
      <c r="I997" s="19">
        <v>748</v>
      </c>
      <c r="J997" s="10">
        <v>994</v>
      </c>
    </row>
    <row r="998" spans="1:10" ht="13.35" customHeight="1" x14ac:dyDescent="0.25">
      <c r="A998" s="19">
        <v>749</v>
      </c>
      <c r="B998" s="6" t="s">
        <v>177</v>
      </c>
      <c r="C998" s="13">
        <v>7</v>
      </c>
      <c r="D998" s="14">
        <v>5.94</v>
      </c>
      <c r="E998" s="13">
        <v>7.83</v>
      </c>
      <c r="F998" s="15">
        <v>42</v>
      </c>
      <c r="G998" s="10">
        <f t="shared" si="30"/>
        <v>41.580000000000005</v>
      </c>
      <c r="H998" s="10">
        <f t="shared" si="31"/>
        <v>328.86</v>
      </c>
      <c r="I998" s="19">
        <v>749</v>
      </c>
      <c r="J998" s="10">
        <v>995</v>
      </c>
    </row>
    <row r="999" spans="1:10" ht="15.75" customHeight="1" x14ac:dyDescent="0.25">
      <c r="A999" s="19">
        <v>751</v>
      </c>
      <c r="B999" s="6" t="s">
        <v>135</v>
      </c>
      <c r="C999" s="13">
        <v>16.329999999999998</v>
      </c>
      <c r="D999" s="14">
        <v>8</v>
      </c>
      <c r="E999" s="13">
        <v>8</v>
      </c>
      <c r="F999" s="15">
        <v>119</v>
      </c>
      <c r="G999" s="10">
        <f t="shared" si="30"/>
        <v>130.63999999999999</v>
      </c>
      <c r="H999" s="10">
        <f t="shared" si="31"/>
        <v>952</v>
      </c>
      <c r="I999" s="19">
        <v>751</v>
      </c>
      <c r="J999" s="10">
        <v>996</v>
      </c>
    </row>
    <row r="1000" spans="1:10" ht="15.75" customHeight="1" x14ac:dyDescent="0.25">
      <c r="A1000" s="17">
        <v>753</v>
      </c>
      <c r="B1000" s="6" t="s">
        <v>134</v>
      </c>
      <c r="C1000" s="13">
        <v>16.329999999999998</v>
      </c>
      <c r="D1000" s="13">
        <v>11.17</v>
      </c>
      <c r="E1000" s="13">
        <v>8</v>
      </c>
      <c r="F1000" s="15">
        <v>143</v>
      </c>
      <c r="G1000" s="10">
        <f t="shared" si="30"/>
        <v>182.40609999999998</v>
      </c>
      <c r="H1000" s="10">
        <f t="shared" si="31"/>
        <v>1144</v>
      </c>
      <c r="I1000" s="17">
        <v>753</v>
      </c>
      <c r="J1000" s="10">
        <v>997</v>
      </c>
    </row>
    <row r="1001" spans="1:10" ht="15.75" customHeight="1" x14ac:dyDescent="0.25">
      <c r="A1001" s="17">
        <v>801</v>
      </c>
      <c r="B1001" s="6" t="s">
        <v>134</v>
      </c>
      <c r="C1001" s="13">
        <v>20.48</v>
      </c>
      <c r="D1001" s="13">
        <v>12.69</v>
      </c>
      <c r="E1001" s="13">
        <v>8</v>
      </c>
      <c r="F1001" s="15">
        <v>179</v>
      </c>
      <c r="G1001" s="10">
        <f t="shared" si="30"/>
        <v>259.89119999999997</v>
      </c>
      <c r="H1001" s="10">
        <f t="shared" si="31"/>
        <v>1432</v>
      </c>
      <c r="I1001" s="17">
        <v>801</v>
      </c>
      <c r="J1001" s="10">
        <v>998</v>
      </c>
    </row>
    <row r="1002" spans="1:10" ht="15.75" customHeight="1" x14ac:dyDescent="0.25">
      <c r="A1002" s="17">
        <v>803</v>
      </c>
      <c r="B1002" s="6" t="s">
        <v>135</v>
      </c>
      <c r="C1002" s="13">
        <v>20.48</v>
      </c>
      <c r="D1002" s="13">
        <v>7.94</v>
      </c>
      <c r="E1002" s="13">
        <v>8.5299999999999994</v>
      </c>
      <c r="F1002" s="15">
        <v>146</v>
      </c>
      <c r="G1002" s="10">
        <f t="shared" si="30"/>
        <v>162.61120000000003</v>
      </c>
      <c r="H1002" s="10">
        <f t="shared" si="31"/>
        <v>1245.3799999999999</v>
      </c>
      <c r="I1002" s="17">
        <v>803</v>
      </c>
      <c r="J1002" s="10">
        <v>999</v>
      </c>
    </row>
    <row r="1003" spans="1:10" ht="15.75" customHeight="1" x14ac:dyDescent="0.25">
      <c r="A1003" s="17">
        <v>824</v>
      </c>
      <c r="B1003" s="6" t="s">
        <v>154</v>
      </c>
      <c r="C1003" s="13">
        <v>23.6</v>
      </c>
      <c r="D1003" s="13">
        <v>12</v>
      </c>
      <c r="E1003" s="13">
        <v>8.17</v>
      </c>
      <c r="F1003" s="15">
        <v>265</v>
      </c>
      <c r="G1003" s="10">
        <f t="shared" si="30"/>
        <v>283.20000000000005</v>
      </c>
      <c r="H1003" s="10">
        <f t="shared" si="31"/>
        <v>2165.0500000000002</v>
      </c>
      <c r="I1003" s="17">
        <v>824</v>
      </c>
      <c r="J1003" s="10">
        <v>1000</v>
      </c>
    </row>
    <row r="1004" spans="1:10" ht="15.75" customHeight="1" x14ac:dyDescent="0.25">
      <c r="A1004" s="17">
        <v>827</v>
      </c>
      <c r="B1004" s="6" t="s">
        <v>154</v>
      </c>
      <c r="C1004" s="13">
        <v>21.01</v>
      </c>
      <c r="D1004" s="13">
        <v>5.42</v>
      </c>
      <c r="E1004" s="13">
        <v>8.08</v>
      </c>
      <c r="F1004" s="6">
        <v>110</v>
      </c>
      <c r="G1004" s="10">
        <f t="shared" si="30"/>
        <v>113.8742</v>
      </c>
      <c r="H1004" s="10">
        <f t="shared" si="31"/>
        <v>888.8</v>
      </c>
      <c r="I1004" s="17">
        <v>827</v>
      </c>
      <c r="J1004" s="10">
        <v>1001</v>
      </c>
    </row>
    <row r="1005" spans="1:10" ht="15.75" customHeight="1" x14ac:dyDescent="0.25">
      <c r="A1005" s="17">
        <v>851</v>
      </c>
      <c r="B1005" s="6" t="s">
        <v>135</v>
      </c>
      <c r="C1005" s="13">
        <v>16.329999999999998</v>
      </c>
      <c r="D1005" s="13">
        <v>8</v>
      </c>
      <c r="E1005" s="13">
        <v>8.08</v>
      </c>
      <c r="F1005" s="15">
        <v>119</v>
      </c>
      <c r="G1005" s="10">
        <f t="shared" si="30"/>
        <v>130.63999999999999</v>
      </c>
      <c r="H1005" s="10">
        <f t="shared" si="31"/>
        <v>961.52</v>
      </c>
      <c r="I1005" s="17">
        <v>851</v>
      </c>
      <c r="J1005" s="10">
        <v>1002</v>
      </c>
    </row>
    <row r="1006" spans="1:10" ht="15.75" customHeight="1" x14ac:dyDescent="0.25">
      <c r="A1006" s="17">
        <v>853</v>
      </c>
      <c r="B1006" s="6" t="s">
        <v>134</v>
      </c>
      <c r="C1006" s="13">
        <v>16.329999999999998</v>
      </c>
      <c r="D1006" s="13">
        <v>11.17</v>
      </c>
      <c r="E1006" s="13">
        <v>8</v>
      </c>
      <c r="F1006" s="15">
        <v>143</v>
      </c>
      <c r="G1006" s="10">
        <f t="shared" si="30"/>
        <v>182.40609999999998</v>
      </c>
      <c r="H1006" s="10">
        <f t="shared" si="31"/>
        <v>1144</v>
      </c>
      <c r="I1006" s="17">
        <v>853</v>
      </c>
      <c r="J1006" s="10">
        <v>1003</v>
      </c>
    </row>
    <row r="1016" spans="1:10" ht="13.7" customHeight="1" x14ac:dyDescent="0.25">
      <c r="A1016" s="21"/>
      <c r="B1016" s="20"/>
      <c r="C1016" s="20"/>
      <c r="D1016" s="21"/>
      <c r="E1016" s="6" t="s">
        <v>183</v>
      </c>
      <c r="F1016" s="16">
        <v>103678</v>
      </c>
      <c r="G1016" s="10"/>
      <c r="H1016" s="10"/>
      <c r="I1016" s="10"/>
      <c r="J1016" s="10"/>
    </row>
    <row r="1017" spans="1:10" ht="14.1" customHeight="1" x14ac:dyDescent="0.25">
      <c r="A1017" s="21"/>
      <c r="B1017" s="20"/>
      <c r="C1017" s="20"/>
      <c r="D1017" s="21"/>
      <c r="E1017" s="6" t="s">
        <v>184</v>
      </c>
      <c r="F1017" s="16">
        <v>75327</v>
      </c>
      <c r="G1017" s="10"/>
      <c r="H1017" s="10"/>
      <c r="I1017" s="10"/>
      <c r="J1017" s="10"/>
    </row>
    <row r="1018" spans="1:10" ht="14.1" customHeight="1" x14ac:dyDescent="0.25">
      <c r="A1018" s="21"/>
      <c r="B1018" s="20"/>
      <c r="C1018" s="20"/>
      <c r="D1018" s="21"/>
      <c r="E1018" s="6" t="s">
        <v>185</v>
      </c>
      <c r="F1018" s="16">
        <v>125020</v>
      </c>
      <c r="G1018" s="10"/>
      <c r="H1018" s="10"/>
      <c r="I1018" s="10"/>
      <c r="J1018" s="10"/>
    </row>
    <row r="1019" spans="1:10" ht="14.1" customHeight="1" x14ac:dyDescent="0.25">
      <c r="A1019" s="21"/>
      <c r="B1019" s="20"/>
      <c r="C1019" s="20"/>
      <c r="D1019" s="21"/>
      <c r="E1019" s="6" t="s">
        <v>186</v>
      </c>
      <c r="F1019" s="16">
        <v>17666</v>
      </c>
      <c r="G1019" s="10"/>
      <c r="H1019" s="10"/>
      <c r="I1019" s="10"/>
      <c r="J1019" s="10"/>
    </row>
    <row r="1020" spans="1:10" ht="14.1" customHeight="1" x14ac:dyDescent="0.25">
      <c r="A1020" s="21"/>
      <c r="B1020" s="20"/>
      <c r="C1020" s="20"/>
      <c r="D1020" s="21"/>
      <c r="E1020" s="6" t="s">
        <v>187</v>
      </c>
      <c r="F1020" s="16">
        <v>10991</v>
      </c>
      <c r="G1020" s="10"/>
      <c r="H1020" s="10"/>
      <c r="I1020" s="10"/>
      <c r="J1020" s="10"/>
    </row>
    <row r="1021" spans="1:10" ht="14.1" customHeight="1" x14ac:dyDescent="0.25">
      <c r="A1021" s="21"/>
      <c r="B1021" s="20"/>
      <c r="C1021" s="20"/>
      <c r="D1021" s="21"/>
      <c r="E1021" s="6" t="s">
        <v>188</v>
      </c>
      <c r="F1021" s="16">
        <v>16000</v>
      </c>
      <c r="G1021" s="10"/>
      <c r="H1021" s="10"/>
      <c r="I1021" s="10"/>
      <c r="J1021" s="10"/>
    </row>
    <row r="1022" spans="1:10" ht="14.1" customHeight="1" x14ac:dyDescent="0.25">
      <c r="A1022" s="21"/>
      <c r="B1022" s="20"/>
      <c r="C1022" s="20"/>
      <c r="D1022" s="21"/>
      <c r="E1022" s="6" t="s">
        <v>189</v>
      </c>
      <c r="F1022" s="16">
        <v>15711</v>
      </c>
      <c r="G1022" s="10"/>
      <c r="H1022" s="10"/>
      <c r="I1022" s="10"/>
      <c r="J1022" s="10"/>
    </row>
    <row r="1023" spans="1:10" ht="14.1" customHeight="1" x14ac:dyDescent="0.25">
      <c r="A1023" s="21"/>
      <c r="B1023" s="20"/>
      <c r="C1023" s="20"/>
      <c r="D1023" s="21"/>
      <c r="E1023" s="6" t="s">
        <v>190</v>
      </c>
      <c r="F1023" s="16">
        <v>16000</v>
      </c>
      <c r="G1023" s="10"/>
      <c r="H1023" s="10"/>
      <c r="I1023" s="10"/>
      <c r="J1023" s="10"/>
    </row>
    <row r="1024" spans="1:10" ht="14.1" customHeight="1" x14ac:dyDescent="0.25">
      <c r="A1024" s="21"/>
      <c r="B1024" s="20"/>
      <c r="C1024" s="20"/>
      <c r="D1024" s="21"/>
      <c r="E1024" s="6" t="s">
        <v>191</v>
      </c>
      <c r="F1024" s="16">
        <v>15711</v>
      </c>
      <c r="G1024" s="10"/>
      <c r="H1024" s="10"/>
      <c r="I1024" s="10"/>
      <c r="J1024" s="10"/>
    </row>
    <row r="1025" spans="1:10" ht="14.1" customHeight="1" x14ac:dyDescent="0.25">
      <c r="A1025" s="21"/>
      <c r="B1025" s="20"/>
      <c r="C1025" s="20"/>
      <c r="D1025" s="21"/>
      <c r="E1025" s="6" t="s">
        <v>192</v>
      </c>
      <c r="F1025" s="16">
        <v>16000</v>
      </c>
      <c r="G1025" s="10"/>
      <c r="H1025" s="10"/>
      <c r="I1025" s="10"/>
      <c r="J1025" s="10"/>
    </row>
    <row r="1026" spans="1:10" ht="14.1" customHeight="1" x14ac:dyDescent="0.25">
      <c r="A1026" s="21"/>
      <c r="B1026" s="20"/>
      <c r="C1026" s="20"/>
      <c r="D1026" s="21"/>
      <c r="E1026" s="6" t="s">
        <v>193</v>
      </c>
      <c r="F1026" s="16">
        <v>15711</v>
      </c>
      <c r="G1026" s="10"/>
      <c r="H1026" s="10"/>
      <c r="I1026" s="10"/>
      <c r="J1026" s="10"/>
    </row>
    <row r="1027" spans="1:10" ht="13.35" customHeight="1" x14ac:dyDescent="0.25">
      <c r="A1027" s="21"/>
      <c r="B1027" s="20"/>
      <c r="C1027" s="20"/>
      <c r="D1027" s="21"/>
      <c r="E1027" s="6" t="s">
        <v>194</v>
      </c>
      <c r="F1027" s="16">
        <v>1230</v>
      </c>
      <c r="G1027" s="10"/>
      <c r="H1027" s="10"/>
      <c r="I1027" s="10"/>
      <c r="J1027" s="10"/>
    </row>
  </sheetData>
  <sortState xmlns:xlrd2="http://schemas.microsoft.com/office/spreadsheetml/2017/richdata2" ref="A4:I1006">
    <sortCondition ref="A4:A1006"/>
    <sortCondition ref="B4:B1006"/>
  </sortState>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70646-7F75-5846-A7FE-C9075E716865}">
  <dimension ref="A1"/>
  <sheetViews>
    <sheetView workbookViewId="0"/>
  </sheetViews>
  <sheetFormatPr defaultColWidth="11" defaultRowHeight="15.75" x14ac:dyDescent="0.25"/>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8</vt:i4>
      </vt:variant>
      <vt:variant>
        <vt:lpstr>Charts</vt:lpstr>
      </vt:variant>
      <vt:variant>
        <vt:i4>2</vt:i4>
      </vt:variant>
      <vt:variant>
        <vt:lpstr>Named Ranges</vt:lpstr>
      </vt:variant>
      <vt:variant>
        <vt:i4>1</vt:i4>
      </vt:variant>
    </vt:vector>
  </HeadingPairs>
  <TitlesOfParts>
    <vt:vector size="11" baseType="lpstr">
      <vt:lpstr>CFM by Stack</vt:lpstr>
      <vt:lpstr>Room Data</vt:lpstr>
      <vt:lpstr>Notes</vt:lpstr>
      <vt:lpstr>Sheet2</vt:lpstr>
      <vt:lpstr>Dwg data</vt:lpstr>
      <vt:lpstr>Sheet1</vt:lpstr>
      <vt:lpstr>Barnhart_79.pdf</vt:lpstr>
      <vt:lpstr>dwg</vt:lpstr>
      <vt:lpstr>ACH</vt:lpstr>
      <vt:lpstr>cfm</vt:lpstr>
      <vt:lpstr>Sheet2!Print_Titles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Andreas Olsen Martinez</cp:lastModifiedBy>
  <cp:revision/>
  <dcterms:created xsi:type="dcterms:W3CDTF">2021-02-26T16:54:03Z</dcterms:created>
  <dcterms:modified xsi:type="dcterms:W3CDTF">2022-05-11T23:44:51Z</dcterms:modified>
  <cp:category/>
  <cp:contentStatus/>
</cp:coreProperties>
</file>