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0" yWindow="315" windowWidth="11205" windowHeight="12000"/>
  </bookViews>
  <sheets>
    <sheet name="calculation" sheetId="1" r:id="rId1"/>
    <sheet name="graph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/>
  <c r="J28"/>
  <c r="J27"/>
  <c r="J26"/>
  <c r="J25"/>
  <c r="J24" l="1"/>
  <c r="F26" l="1"/>
  <c r="F27"/>
  <c r="F28"/>
  <c r="F29"/>
  <c r="F25"/>
  <c r="H26"/>
  <c r="H27"/>
  <c r="H28"/>
  <c r="H29"/>
  <c r="H25"/>
  <c r="G26"/>
  <c r="G27"/>
  <c r="G28"/>
  <c r="G29"/>
  <c r="G25"/>
  <c r="I8"/>
  <c r="G24"/>
  <c r="G8"/>
  <c r="F24"/>
  <c r="F8"/>
  <c r="H35"/>
  <c r="H36"/>
  <c r="H33"/>
  <c r="H32"/>
  <c r="E36"/>
  <c r="E35"/>
  <c r="E33"/>
  <c r="D25"/>
  <c r="D26"/>
  <c r="D27"/>
  <c r="D28"/>
  <c r="D29"/>
  <c r="D24"/>
  <c r="D8"/>
  <c r="C25"/>
  <c r="B36" s="1"/>
  <c r="C26"/>
  <c r="E32" s="1"/>
  <c r="C27"/>
  <c r="C28"/>
  <c r="C29"/>
  <c r="C24"/>
  <c r="B32" s="1"/>
  <c r="C8"/>
  <c r="B15" s="1"/>
  <c r="C4"/>
  <c r="D9"/>
  <c r="D10"/>
  <c r="D11"/>
  <c r="D12"/>
  <c r="C9"/>
  <c r="F9" s="1"/>
  <c r="C10"/>
  <c r="F10" s="1"/>
  <c r="C11"/>
  <c r="C12"/>
  <c r="H16" s="1"/>
  <c r="B33" l="1"/>
  <c r="B16"/>
  <c r="B35"/>
  <c r="G9"/>
  <c r="I9" s="1"/>
  <c r="E19"/>
  <c r="E16"/>
  <c r="G11"/>
  <c r="E18"/>
  <c r="G12"/>
  <c r="G10"/>
  <c r="H15"/>
  <c r="F12"/>
  <c r="B19"/>
  <c r="B18"/>
  <c r="F11"/>
  <c r="E15"/>
  <c r="I11" l="1"/>
  <c r="I10"/>
  <c r="I12"/>
</calcChain>
</file>

<file path=xl/sharedStrings.xml><?xml version="1.0" encoding="utf-8"?>
<sst xmlns="http://schemas.openxmlformats.org/spreadsheetml/2006/main" count="42" uniqueCount="24">
  <si>
    <t>N</t>
  </si>
  <si>
    <t>M</t>
  </si>
  <si>
    <t>b</t>
  </si>
  <si>
    <t>C</t>
  </si>
  <si>
    <t>alfa</t>
  </si>
  <si>
    <t>d</t>
  </si>
  <si>
    <t>k</t>
  </si>
  <si>
    <t>k'</t>
  </si>
  <si>
    <t>X</t>
  </si>
  <si>
    <t>C'</t>
  </si>
  <si>
    <t>avgStorage</t>
  </si>
  <si>
    <t>second, alfa constant</t>
  </si>
  <si>
    <t>first, c constant</t>
  </si>
  <si>
    <t>alfa = 0,5</t>
  </si>
  <si>
    <t>alfa = 0,6</t>
  </si>
  <si>
    <t>alfa = 0,7</t>
  </si>
  <si>
    <t>alfa = 0,8</t>
  </si>
  <si>
    <t>alfa = 0,9</t>
  </si>
  <si>
    <t>C = 1</t>
  </si>
  <si>
    <t>C = 1,2</t>
  </si>
  <si>
    <t>C = 1,4</t>
  </si>
  <si>
    <t>C = 1,6</t>
  </si>
  <si>
    <t>C = 1,8</t>
  </si>
  <si>
    <t>C =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</si>
</sst>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storage / node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calculation!$I$7</c:f>
              <c:strCache>
                <c:ptCount val="1"/>
                <c:pt idx="0">
                  <c:v>avgStorage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calculation!$B$8:$B$12</c:f>
              <c:numCache>
                <c:formatCode>Standaard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calculation!$I$8:$I$12</c:f>
              <c:numCache>
                <c:formatCode>Standaard</c:formatCode>
                <c:ptCount val="5"/>
                <c:pt idx="0">
                  <c:v>30391.364583333328</c:v>
                </c:pt>
                <c:pt idx="1">
                  <c:v>27507.526061299744</c:v>
                </c:pt>
                <c:pt idx="2">
                  <c:v>20791.450511302119</c:v>
                </c:pt>
                <c:pt idx="3">
                  <c:v>11074.251780862836</c:v>
                </c:pt>
                <c:pt idx="4">
                  <c:v>3640.8877977351381</c:v>
                </c:pt>
              </c:numCache>
            </c:numRef>
          </c:yVal>
        </c:ser>
        <c:dLbls/>
        <c:axId val="90097536"/>
        <c:axId val="106021632"/>
      </c:scatterChart>
      <c:valAx>
        <c:axId val="90097536"/>
        <c:scaling>
          <c:orientation val="minMax"/>
          <c:min val="0.4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alfa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Standaar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021632"/>
        <c:crosses val="autoZero"/>
        <c:crossBetween val="midCat"/>
        <c:majorUnit val="0.1"/>
      </c:valAx>
      <c:valAx>
        <c:axId val="106021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</a:t>
                </a:r>
                <a:r>
                  <a:rPr lang="nl-BE" baseline="0"/>
                  <a:t> storage / node</a:t>
                </a:r>
                <a:endParaRPr lang="nl-BE"/>
              </a:p>
            </c:rich>
          </c:tx>
          <c:spPr>
            <a:noFill/>
            <a:ln>
              <a:noFill/>
            </a:ln>
            <a:effectLst/>
          </c:spPr>
        </c:title>
        <c:numFmt formatCode="Standaar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00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 storage</a:t>
            </a:r>
            <a:r>
              <a:rPr lang="nl-BE" baseline="0"/>
              <a:t> / node</a:t>
            </a:r>
            <a:endParaRPr lang="nl-BE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calculation!$A$24:$A$29</c:f>
              <c:numCache>
                <c:formatCode>Standaard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</c:numCache>
            </c:numRef>
          </c:xVal>
          <c:yVal>
            <c:numRef>
              <c:f>calculation!$J$24:$J$29</c:f>
              <c:numCache>
                <c:formatCode>Standaard</c:formatCode>
                <c:ptCount val="6"/>
                <c:pt idx="0">
                  <c:v>3640.8877977351381</c:v>
                </c:pt>
                <c:pt idx="1">
                  <c:v>1694.8798329774816</c:v>
                </c:pt>
                <c:pt idx="2">
                  <c:v>825.132677351815</c:v>
                </c:pt>
                <c:pt idx="3">
                  <c:v>388.13390492819326</c:v>
                </c:pt>
                <c:pt idx="4">
                  <c:v>180.68418739185876</c:v>
                </c:pt>
                <c:pt idx="5">
                  <c:v>88.5801364765301</c:v>
                </c:pt>
              </c:numCache>
            </c:numRef>
          </c:yVal>
        </c:ser>
        <c:dLbls/>
        <c:axId val="106790272"/>
        <c:axId val="106960768"/>
      </c:scatterChart>
      <c:valAx>
        <c:axId val="106790272"/>
        <c:scaling>
          <c:orientation val="minMax"/>
          <c:min val="0.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Standaar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960768"/>
        <c:crosses val="autoZero"/>
        <c:crossBetween val="midCat"/>
        <c:majorUnit val="0.2"/>
      </c:valAx>
      <c:valAx>
        <c:axId val="106960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Average storage</a:t>
                </a:r>
                <a:r>
                  <a:rPr lang="nl-BE" baseline="0"/>
                  <a:t> / node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Standaar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67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16</xdr:row>
      <xdr:rowOff>0</xdr:rowOff>
    </xdr:from>
    <xdr:to>
      <xdr:col>7</xdr:col>
      <xdr:colOff>350520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D2" sqref="D2"/>
    </sheetView>
  </sheetViews>
  <sheetFormatPr defaultRowHeight="15"/>
  <cols>
    <col min="6" max="6" width="8.7109375" customWidth="1"/>
    <col min="7" max="7" width="11.5703125" customWidth="1"/>
    <col min="9" max="9" width="13.28515625" customWidth="1"/>
  </cols>
  <sheetData>
    <row r="1" spans="1:9">
      <c r="A1" s="1" t="s">
        <v>0</v>
      </c>
      <c r="B1">
        <v>10000</v>
      </c>
    </row>
    <row r="2" spans="1:9">
      <c r="A2" s="1" t="s">
        <v>1</v>
      </c>
      <c r="B2">
        <v>1000000</v>
      </c>
    </row>
    <row r="3" spans="1:9">
      <c r="A3" s="1" t="s">
        <v>2</v>
      </c>
      <c r="B3">
        <v>32</v>
      </c>
    </row>
    <row r="4" spans="1:9">
      <c r="A4" s="1" t="s">
        <v>6</v>
      </c>
      <c r="B4">
        <v>3</v>
      </c>
      <c r="C4">
        <f>LOG(B1,B3)</f>
        <v>2.65754247590989</v>
      </c>
    </row>
    <row r="6" spans="1:9">
      <c r="A6" s="1" t="s">
        <v>12</v>
      </c>
      <c r="F6" s="1" t="s">
        <v>8</v>
      </c>
    </row>
    <row r="7" spans="1:9">
      <c r="A7" s="1" t="s">
        <v>3</v>
      </c>
      <c r="B7" s="1" t="s">
        <v>4</v>
      </c>
      <c r="C7" s="1" t="s">
        <v>5</v>
      </c>
      <c r="D7" s="1" t="s">
        <v>9</v>
      </c>
      <c r="E7" s="1" t="s">
        <v>7</v>
      </c>
      <c r="F7" s="1">
        <v>0</v>
      </c>
      <c r="G7" s="1">
        <v>1</v>
      </c>
      <c r="H7" s="1">
        <v>2</v>
      </c>
      <c r="I7" s="1" t="s">
        <v>10</v>
      </c>
    </row>
    <row r="8" spans="1:9">
      <c r="A8">
        <v>1</v>
      </c>
      <c r="B8">
        <v>0.5</v>
      </c>
      <c r="C8">
        <f>$B$3^((1-B8)/B8)</f>
        <v>32</v>
      </c>
      <c r="D8">
        <f>A8*(1-(1/($B$2^(1-B8))))</f>
        <v>0.999</v>
      </c>
      <c r="E8">
        <v>2</v>
      </c>
      <c r="F8">
        <f>(($C8^F$7*($E8-$D8))/(1+$C8))^(1/(1-$B8))</f>
        <v>9.2011111111111091E-4</v>
      </c>
      <c r="G8">
        <f>(($C8^G$7*($E8-$D8))/(1+$C8))^(1/(1-$B8))</f>
        <v>0.94219377777777757</v>
      </c>
      <c r="H8">
        <v>1</v>
      </c>
      <c r="I8">
        <f>$B$2*((1-(1/$B$3))*($F8+$G8/$B$3+$H8/($B$3*$B$3))+(1/$B$3^$B$4))</f>
        <v>30391.364583333328</v>
      </c>
    </row>
    <row r="9" spans="1:9">
      <c r="A9">
        <v>1</v>
      </c>
      <c r="B9">
        <v>0.6</v>
      </c>
      <c r="C9">
        <f t="shared" ref="C9:C12" si="0">$B$3^((1-B9)/B9)</f>
        <v>10.079368399158989</v>
      </c>
      <c r="D9">
        <f t="shared" ref="D9:D12" si="1">A9*(1-(1/($B$2^(1-B9))))</f>
        <v>0.99601892829446503</v>
      </c>
      <c r="E9">
        <v>2</v>
      </c>
      <c r="F9">
        <f>(($C9^F$7*($E9-$D9))/(1+$C9))^(1/(1-$B9))</f>
        <v>2.47187385678177E-3</v>
      </c>
      <c r="G9">
        <f>(($C9^G$7*($E9-$D9))/(1+$C9))^(1/(1-$B9))</f>
        <v>0.79727767164011043</v>
      </c>
      <c r="H9">
        <v>1</v>
      </c>
      <c r="I9">
        <f>$B$2*((1-(1/$B$3))*($F9+$G9/$B$3+$H9/($B$3*$B$3))+(1/$B$3^$B$4))</f>
        <v>27507.526061299744</v>
      </c>
    </row>
    <row r="10" spans="1:9">
      <c r="A10">
        <v>1</v>
      </c>
      <c r="B10">
        <v>0.7</v>
      </c>
      <c r="C10">
        <f t="shared" si="0"/>
        <v>4.4163580546952508</v>
      </c>
      <c r="D10">
        <f t="shared" si="1"/>
        <v>0.98415106807538888</v>
      </c>
      <c r="E10">
        <v>2</v>
      </c>
      <c r="F10">
        <f t="shared" ref="F10:G12" si="2">(($C10^F$7*($E10-$D10))/(1+$C10))^(1/(1-$B10))</f>
        <v>3.7763526230359997E-3</v>
      </c>
      <c r="G10">
        <f t="shared" si="2"/>
        <v>0.53368721037166633</v>
      </c>
      <c r="H10">
        <v>1</v>
      </c>
      <c r="I10">
        <f>$B$2*((1-(1/$B$3))*($F10+$G10/$B$3+$H10/($B$3*$B$3))+(1/$B$3^$B$4))</f>
        <v>20791.450511302119</v>
      </c>
    </row>
    <row r="11" spans="1:9">
      <c r="A11">
        <v>1</v>
      </c>
      <c r="B11">
        <v>0.8</v>
      </c>
      <c r="C11">
        <f t="shared" si="0"/>
        <v>2.3784142300054416</v>
      </c>
      <c r="D11">
        <f t="shared" si="1"/>
        <v>0.93690426555198059</v>
      </c>
      <c r="E11">
        <v>2</v>
      </c>
      <c r="F11">
        <f t="shared" si="2"/>
        <v>3.0852999317173549E-3</v>
      </c>
      <c r="G11">
        <f t="shared" si="2"/>
        <v>0.23481988036580415</v>
      </c>
      <c r="H11">
        <v>1</v>
      </c>
      <c r="I11">
        <f>$B$2*((1-(1/$B$3))*($F11+$G11/$B$3+$H11/($B$3*$B$3))+(1/$B$3^$B$4))</f>
        <v>11074.251780862836</v>
      </c>
    </row>
    <row r="12" spans="1:9">
      <c r="A12">
        <v>1</v>
      </c>
      <c r="B12">
        <v>0.9</v>
      </c>
      <c r="C12">
        <f t="shared" si="0"/>
        <v>1.4697344922755986</v>
      </c>
      <c r="D12">
        <f t="shared" si="1"/>
        <v>0.74881135684904188</v>
      </c>
      <c r="E12">
        <v>2</v>
      </c>
      <c r="F12">
        <f t="shared" si="2"/>
        <v>1.1135898549756043E-3</v>
      </c>
      <c r="G12">
        <f t="shared" si="2"/>
        <v>5.2373805443386511E-2</v>
      </c>
      <c r="H12">
        <v>1</v>
      </c>
      <c r="I12">
        <f>$B$2*((1-(1/$B$3))*($F12+$G12/$B$3+$H12/($B$3*$B$3))+(1/$B$3^$B$4))</f>
        <v>3640.8877977351381</v>
      </c>
    </row>
    <row r="14" spans="1:9">
      <c r="A14" s="1" t="s">
        <v>7</v>
      </c>
      <c r="B14" s="1" t="s">
        <v>13</v>
      </c>
      <c r="C14" s="1"/>
      <c r="D14" s="1" t="s">
        <v>7</v>
      </c>
      <c r="E14" s="1" t="s">
        <v>15</v>
      </c>
      <c r="G14" s="1" t="s">
        <v>7</v>
      </c>
      <c r="H14" s="1" t="s">
        <v>17</v>
      </c>
    </row>
    <row r="15" spans="1:9">
      <c r="A15">
        <v>2</v>
      </c>
      <c r="B15">
        <f>($C$8^(A15-1)*(A15-$D$8))/(1+$C$8)</f>
        <v>0.97066666666666657</v>
      </c>
      <c r="D15">
        <v>2</v>
      </c>
      <c r="E15">
        <f>($C$10^($D15-1)*($D15-$D$10))/(1+$C$10)</f>
        <v>0.82829690495992259</v>
      </c>
      <c r="G15">
        <v>2</v>
      </c>
      <c r="H15">
        <f>($C$12^(G15-1)*(G15-$D$12))/(1+$C$12)</f>
        <v>0.74458007973484763</v>
      </c>
    </row>
    <row r="16" spans="1:9">
      <c r="A16">
        <v>3</v>
      </c>
      <c r="B16">
        <f>($C$8^(A16-1)*(A16-$D$8))/(1+$C$8+$C$8*$C$8)</f>
        <v>1.9385279091769156</v>
      </c>
      <c r="D16">
        <v>3</v>
      </c>
      <c r="E16">
        <f>($C$10^($D16-1)*($D16-$D$10))/(1+$C$10+$C10*$C10)</f>
        <v>1.5777146219156015</v>
      </c>
      <c r="G16">
        <v>3</v>
      </c>
      <c r="H16">
        <f>($C$12^(G16-1)*(G16-$D$12))/(1+$C$12+$C$12*$C$12)</f>
        <v>1.0503217742253448</v>
      </c>
    </row>
    <row r="17" spans="1:10">
      <c r="A17" s="1" t="s">
        <v>7</v>
      </c>
      <c r="B17" s="1" t="s">
        <v>14</v>
      </c>
      <c r="D17" s="1" t="s">
        <v>7</v>
      </c>
      <c r="E17" s="1" t="s">
        <v>16</v>
      </c>
    </row>
    <row r="18" spans="1:10">
      <c r="A18">
        <v>2</v>
      </c>
      <c r="B18">
        <f>($C$9^($A18-1)*($A18-$D$9))/(1+$C$9)</f>
        <v>0.91336389611078295</v>
      </c>
      <c r="D18">
        <v>2</v>
      </c>
      <c r="E18">
        <f>($C$11^(D18-1)*(D18-$D$11))/(1+$C$11)</f>
        <v>0.74842273638694179</v>
      </c>
    </row>
    <row r="19" spans="1:10">
      <c r="A19">
        <v>3</v>
      </c>
      <c r="B19">
        <f>($C$9^($A19-1)*($A19-$D$9))/(1+C9+C9*C9)</f>
        <v>1.8069255435973464</v>
      </c>
      <c r="D19">
        <v>3</v>
      </c>
      <c r="E19">
        <f>($C$11^(D19-1)*(D19-$D$11))/(1+$C$11+$C$11*$C$11)</f>
        <v>1.2916751615078217</v>
      </c>
    </row>
    <row r="22" spans="1:10">
      <c r="A22" s="1" t="s">
        <v>11</v>
      </c>
      <c r="F22" s="1" t="s">
        <v>8</v>
      </c>
    </row>
    <row r="23" spans="1:10">
      <c r="A23" s="1" t="s">
        <v>3</v>
      </c>
      <c r="B23" s="1" t="s">
        <v>4</v>
      </c>
      <c r="C23" s="1" t="s">
        <v>5</v>
      </c>
      <c r="D23" s="1" t="s">
        <v>9</v>
      </c>
      <c r="E23" s="1" t="s">
        <v>7</v>
      </c>
      <c r="F23" s="1">
        <v>0</v>
      </c>
      <c r="G23" s="1">
        <v>1</v>
      </c>
      <c r="H23" s="1">
        <v>2</v>
      </c>
      <c r="I23" s="1">
        <v>3</v>
      </c>
      <c r="J23" s="1" t="s">
        <v>10</v>
      </c>
    </row>
    <row r="24" spans="1:10">
      <c r="A24">
        <v>1</v>
      </c>
      <c r="B24">
        <v>0.9</v>
      </c>
      <c r="C24">
        <f>$B$3^((1-B24)/B24)</f>
        <v>1.4697344922755986</v>
      </c>
      <c r="D24">
        <f>A24*(1-(1/($B$2^(1-B24))))</f>
        <v>0.74881135684904188</v>
      </c>
      <c r="E24">
        <v>2</v>
      </c>
      <c r="F24">
        <f>(($C24^F$23*($E24-$D24))/(1+$C24))^(1/(1-$B24))</f>
        <v>1.1135898549756043E-3</v>
      </c>
      <c r="G24">
        <f>(($C24^G$23*($E24-$D24))/(1+$C24))^(1/(1-$B24))</f>
        <v>5.2373805443386511E-2</v>
      </c>
      <c r="H24">
        <v>1</v>
      </c>
      <c r="J24">
        <f>$B$2*((1-(1/$B$3))*($F24+$G24/$B$3+$H24/($B$3*$B$3))+(1/$B$3^$B$4))</f>
        <v>3640.8877977351381</v>
      </c>
    </row>
    <row r="25" spans="1:10">
      <c r="A25">
        <v>1.2</v>
      </c>
      <c r="B25">
        <v>0.9</v>
      </c>
      <c r="C25">
        <f t="shared" ref="C25:C29" si="3">$B$3^((1-B25)/B25)</f>
        <v>1.4697344922755986</v>
      </c>
      <c r="D25">
        <f t="shared" ref="D25:D29" si="4">A25*(1-(1/($B$2^(1-B25))))</f>
        <v>0.89857362821885023</v>
      </c>
      <c r="E25">
        <v>3</v>
      </c>
      <c r="F25">
        <f>(($C25^F$23*($E25-$D25))/(1+$C25+$C25*$C25))^(1/(1-$B25))</f>
        <v>3.7108111205187331E-4</v>
      </c>
      <c r="G25">
        <f>(($C25^G$23*($E25-$D25))/(1+$C25+$C25*$C25))^(1/(1-$B25))</f>
        <v>1.7452502714067984E-2</v>
      </c>
      <c r="H25">
        <f>(($C25^H$23*($E25-$D25))/(1+$C25+$C25*$C25))^(1/(1-$B25))</f>
        <v>0.82081744689277436</v>
      </c>
      <c r="I25">
        <v>1</v>
      </c>
      <c r="J25">
        <f>$B$2*((1-(1/$B$3))*($F25+$G25/$B$3+$H25/($B$3*$B$3))+(1/$B$3^$B$4))</f>
        <v>1694.8798329774816</v>
      </c>
    </row>
    <row r="26" spans="1:10">
      <c r="A26">
        <v>1.4</v>
      </c>
      <c r="B26">
        <v>0.9</v>
      </c>
      <c r="C26">
        <f t="shared" si="3"/>
        <v>1.4697344922755986</v>
      </c>
      <c r="D26">
        <f t="shared" si="4"/>
        <v>1.0483358995886585</v>
      </c>
      <c r="E26">
        <v>3</v>
      </c>
      <c r="F26">
        <f t="shared" ref="F26:F29" si="5">(($C26^F$23*($E26-$D26))/(1+$C26+$C26*$C26))^(1/(1-$B26))</f>
        <v>1.7716494940606033E-4</v>
      </c>
      <c r="G26">
        <f t="shared" ref="G26:H29" si="6">(($C26^G$23*($E26-$D26))/(1+$C26+$C26*$C26))^(1/(1-$B26))</f>
        <v>8.3323339828591334E-3</v>
      </c>
      <c r="H26">
        <f t="shared" si="6"/>
        <v>0.39188219698458165</v>
      </c>
      <c r="I26">
        <v>1</v>
      </c>
      <c r="J26">
        <f>$B$2*((1-(1/$B$3))*($F26+$G26/$B$3+$H26/($B$3*$B$3))+(1/$B$3^$B$4))</f>
        <v>825.132677351815</v>
      </c>
    </row>
    <row r="27" spans="1:10">
      <c r="A27">
        <v>1.6</v>
      </c>
      <c r="B27">
        <v>0.9</v>
      </c>
      <c r="C27">
        <f t="shared" si="3"/>
        <v>1.4697344922755986</v>
      </c>
      <c r="D27">
        <f t="shared" si="4"/>
        <v>1.198098170958467</v>
      </c>
      <c r="E27">
        <v>3</v>
      </c>
      <c r="F27">
        <f t="shared" si="5"/>
        <v>7.9733041200094582E-5</v>
      </c>
      <c r="G27">
        <f t="shared" si="6"/>
        <v>3.7499648264259287E-3</v>
      </c>
      <c r="H27">
        <f t="shared" si="6"/>
        <v>0.17636648480699077</v>
      </c>
      <c r="I27">
        <v>1</v>
      </c>
      <c r="J27">
        <f>$B$2*((1-(1/$B$3))*($F27+$G27/$B$3+$H27/($B$3*$B$3))+(1/$B$3^$B$4))</f>
        <v>388.13390492819326</v>
      </c>
    </row>
    <row r="28" spans="1:10">
      <c r="A28">
        <v>1.8</v>
      </c>
      <c r="B28">
        <v>0.9</v>
      </c>
      <c r="C28">
        <f t="shared" si="3"/>
        <v>1.4697344922755986</v>
      </c>
      <c r="D28">
        <f t="shared" si="4"/>
        <v>1.3478604423282754</v>
      </c>
      <c r="E28">
        <v>3</v>
      </c>
      <c r="F28">
        <f t="shared" si="5"/>
        <v>3.3480687390825343E-5</v>
      </c>
      <c r="G28">
        <f t="shared" si="6"/>
        <v>1.5746470746685656E-3</v>
      </c>
      <c r="H28">
        <f t="shared" si="6"/>
        <v>7.405801980164034E-2</v>
      </c>
      <c r="I28">
        <v>1</v>
      </c>
      <c r="J28">
        <f>$B$2*((1-(1/$B$3))*($F28+$G28/$B$3+$H28/($B$3*$B$3))+(1/$B$3^$B$4))</f>
        <v>180.68418739185876</v>
      </c>
    </row>
    <row r="29" spans="1:10">
      <c r="A29">
        <v>2</v>
      </c>
      <c r="B29">
        <v>0.9</v>
      </c>
      <c r="C29">
        <f t="shared" si="3"/>
        <v>1.4697344922755986</v>
      </c>
      <c r="D29">
        <f t="shared" si="4"/>
        <v>1.4976227136980838</v>
      </c>
      <c r="E29">
        <v>3</v>
      </c>
      <c r="F29">
        <f t="shared" si="5"/>
        <v>1.2945450222056562E-5</v>
      </c>
      <c r="G29">
        <f t="shared" si="6"/>
        <v>6.0884399070058502E-4</v>
      </c>
      <c r="H29">
        <f t="shared" si="6"/>
        <v>2.863484843351595E-2</v>
      </c>
      <c r="I29">
        <v>1</v>
      </c>
      <c r="J29">
        <f>$B$2*((1-(1/$B$3))*($F29+$G29/$B$3+$H29/($B$3*$B$3))+(1/$B$3^$B$4))</f>
        <v>88.5801364765301</v>
      </c>
    </row>
    <row r="31" spans="1:10">
      <c r="A31" s="1" t="s">
        <v>7</v>
      </c>
      <c r="B31" s="1" t="s">
        <v>18</v>
      </c>
      <c r="D31" s="1" t="s">
        <v>7</v>
      </c>
      <c r="E31" s="1" t="s">
        <v>20</v>
      </c>
      <c r="G31" s="1" t="s">
        <v>7</v>
      </c>
      <c r="H31" s="1" t="s">
        <v>22</v>
      </c>
    </row>
    <row r="32" spans="1:10">
      <c r="A32">
        <v>2</v>
      </c>
      <c r="B32">
        <f>($C$24^(A32-1)*(A32-$D$24))/(1+$C$24)</f>
        <v>0.74458007973484763</v>
      </c>
      <c r="D32">
        <v>3</v>
      </c>
      <c r="E32">
        <f>($C$26^(D32-1)*(D32-$D$26))/(1+$C$26+$C$26*$C$26)</f>
        <v>0.91057464547563138</v>
      </c>
      <c r="G32">
        <v>3</v>
      </c>
      <c r="H32">
        <f>($C$28^(G32-1)*(G32-$D$28))/(1+$C$28+$C$28*$C$28)</f>
        <v>0.77082751672591809</v>
      </c>
    </row>
    <row r="33" spans="1:8">
      <c r="A33">
        <v>3</v>
      </c>
      <c r="B33">
        <f>($C$24^(A33-1)*(A33-$D$24))/(1+$C$24+$C$24*$C$24)</f>
        <v>1.0503217742253448</v>
      </c>
      <c r="D33">
        <v>4</v>
      </c>
      <c r="E33">
        <f>($C$26^(D33-1)*(D33-$D$26))/(1+$C$26+$C$26*$C$26+$C$26*$C$26*$C$26)</f>
        <v>1.200687039538026</v>
      </c>
      <c r="G33">
        <v>4</v>
      </c>
      <c r="H33">
        <f>($C$28^(G33-1)*(G33-$D$28))/(1+$C$28+$C$28*$C$28+$C$28*$C$28*$C$28)</f>
        <v>1.078845520904218</v>
      </c>
    </row>
    <row r="34" spans="1:8">
      <c r="A34" s="1" t="s">
        <v>7</v>
      </c>
      <c r="B34" s="1" t="s">
        <v>19</v>
      </c>
      <c r="D34" s="1" t="s">
        <v>7</v>
      </c>
      <c r="E34" s="1" t="s">
        <v>21</v>
      </c>
      <c r="G34" s="1" t="s">
        <v>7</v>
      </c>
      <c r="H34" s="1" t="s">
        <v>23</v>
      </c>
    </row>
    <row r="35" spans="1:8">
      <c r="A35">
        <v>3</v>
      </c>
      <c r="B35">
        <f>($C$25^(A35-1)*(A35-$D$25))/(1+$C$25+$C$25*$C$25)</f>
        <v>0.98044820985048808</v>
      </c>
      <c r="D35">
        <v>3</v>
      </c>
      <c r="E35">
        <f>($C$27^(D35-1)*(D35-$D$27))/(1+$C$27+$C$27*$C$27)</f>
        <v>0.84070108110077468</v>
      </c>
      <c r="G35">
        <v>3</v>
      </c>
      <c r="H35">
        <f>($C$29^(G35-1)*(G35-$D$29))/(1+$C$29+$C$29*$C$29)</f>
        <v>0.70095395235106139</v>
      </c>
    </row>
    <row r="36" spans="1:8">
      <c r="A36">
        <v>4</v>
      </c>
      <c r="B36">
        <f>($C$25^(A36-1)*(A36-$D$25))/(1+$C$25+$C$25*$C$25+$C$25*$C$25*$C$25)</f>
        <v>1.2616077988549304</v>
      </c>
      <c r="D36">
        <v>4</v>
      </c>
      <c r="E36">
        <f>($C$27^(D36-1)*(D36-$D$27))/(1+$C$27+$C$27*$C$27+$C$27*$C$27*$C$27)</f>
        <v>1.1397662802211221</v>
      </c>
      <c r="G36">
        <v>4</v>
      </c>
      <c r="H36">
        <f>($C$29^(G36-1)*(G36-$D$29))/(1+$C$29+$C$29*$C$29+$C$29*$C$29*$C$29)</f>
        <v>1.0179247615873137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0" sqref="K1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calculation</vt:lpstr>
      <vt:lpstr>graphs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de lille</dc:creator>
  <cp:lastModifiedBy>Michiel</cp:lastModifiedBy>
  <dcterms:created xsi:type="dcterms:W3CDTF">2014-11-29T15:34:36Z</dcterms:created>
  <dcterms:modified xsi:type="dcterms:W3CDTF">2014-12-04T12:47:37Z</dcterms:modified>
</cp:coreProperties>
</file>