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500" yWindow="720" windowWidth="30520" windowHeight="21440" activeTab="4"/>
  </bookViews>
  <sheets>
    <sheet name="Linear" sheetId="6" r:id="rId1"/>
    <sheet name="Cubic" sheetId="4" r:id="rId2"/>
    <sheet name="Sinusoidal" sheetId="1" r:id="rId3"/>
    <sheet name="Circular" sheetId="13" r:id="rId4"/>
    <sheet name="Bounce" sheetId="11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4" l="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3" i="1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3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J43" i="1"/>
  <c r="K43" i="1"/>
  <c r="L43" i="1"/>
  <c r="J42" i="1"/>
  <c r="K42" i="1"/>
  <c r="L42" i="1"/>
  <c r="J41" i="1"/>
  <c r="K41" i="1"/>
  <c r="L41" i="1"/>
  <c r="J40" i="1"/>
  <c r="K40" i="1"/>
  <c r="L40" i="1"/>
  <c r="J39" i="1"/>
  <c r="K39" i="1"/>
  <c r="L39" i="1"/>
  <c r="J38" i="1"/>
  <c r="K38" i="1"/>
  <c r="L38" i="1"/>
  <c r="J37" i="1"/>
  <c r="K37" i="1"/>
  <c r="L37" i="1"/>
  <c r="J36" i="1"/>
  <c r="K36" i="1"/>
  <c r="L36" i="1"/>
  <c r="J35" i="1"/>
  <c r="K35" i="1"/>
  <c r="L35" i="1"/>
  <c r="J34" i="1"/>
  <c r="K34" i="1"/>
  <c r="L34" i="1"/>
  <c r="J33" i="1"/>
  <c r="K33" i="1"/>
  <c r="L33" i="1"/>
  <c r="J32" i="1"/>
  <c r="K32" i="1"/>
  <c r="L32" i="1"/>
  <c r="J31" i="1"/>
  <c r="K31" i="1"/>
  <c r="L31" i="1"/>
  <c r="J30" i="1"/>
  <c r="K30" i="1"/>
  <c r="L30" i="1"/>
  <c r="J29" i="1"/>
  <c r="K29" i="1"/>
  <c r="L29" i="1"/>
  <c r="J28" i="1"/>
  <c r="K28" i="1"/>
  <c r="L28" i="1"/>
  <c r="J27" i="1"/>
  <c r="K27" i="1"/>
  <c r="L27" i="1"/>
  <c r="J26" i="1"/>
  <c r="K26" i="1"/>
  <c r="L26" i="1"/>
  <c r="J25" i="1"/>
  <c r="K25" i="1"/>
  <c r="L25" i="1"/>
  <c r="J24" i="1"/>
  <c r="K24" i="1"/>
  <c r="L24" i="1"/>
  <c r="J23" i="1"/>
  <c r="K23" i="1"/>
  <c r="L23" i="1"/>
  <c r="J22" i="1"/>
  <c r="K22" i="1"/>
  <c r="L22" i="1"/>
  <c r="J21" i="1"/>
  <c r="K21" i="1"/>
  <c r="L21" i="1"/>
  <c r="J20" i="1"/>
  <c r="K20" i="1"/>
  <c r="L20" i="1"/>
  <c r="J19" i="1"/>
  <c r="K19" i="1"/>
  <c r="L19" i="1"/>
  <c r="J18" i="1"/>
  <c r="K18" i="1"/>
  <c r="L18" i="1"/>
  <c r="J17" i="1"/>
  <c r="K17" i="1"/>
  <c r="L17" i="1"/>
  <c r="J16" i="1"/>
  <c r="K16" i="1"/>
  <c r="L16" i="1"/>
  <c r="J15" i="1"/>
  <c r="K15" i="1"/>
  <c r="L15" i="1"/>
  <c r="J14" i="1"/>
  <c r="K14" i="1"/>
  <c r="L14" i="1"/>
  <c r="J13" i="1"/>
  <c r="K13" i="1"/>
  <c r="L13" i="1"/>
  <c r="J12" i="1"/>
  <c r="K12" i="1"/>
  <c r="L12" i="1"/>
  <c r="J11" i="1"/>
  <c r="K11" i="1"/>
  <c r="L11" i="1"/>
  <c r="J10" i="1"/>
  <c r="K10" i="1"/>
  <c r="L10" i="1"/>
  <c r="J9" i="1"/>
  <c r="K9" i="1"/>
  <c r="L9" i="1"/>
  <c r="J8" i="1"/>
  <c r="K8" i="1"/>
  <c r="L8" i="1"/>
  <c r="J7" i="1"/>
  <c r="K7" i="1"/>
  <c r="L7" i="1"/>
  <c r="J6" i="1"/>
  <c r="K6" i="1"/>
  <c r="L6" i="1"/>
  <c r="J5" i="1"/>
  <c r="K5" i="1"/>
  <c r="L5" i="1"/>
  <c r="J4" i="1"/>
  <c r="K4" i="1"/>
  <c r="L4" i="1"/>
  <c r="J3" i="1"/>
  <c r="K3" i="1"/>
  <c r="L3" i="1"/>
  <c r="G3" i="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3" i="1"/>
  <c r="E43" i="1"/>
  <c r="F43" i="1"/>
  <c r="D42" i="1"/>
  <c r="E42" i="1"/>
  <c r="F42" i="1"/>
  <c r="D41" i="1"/>
  <c r="E41" i="1"/>
  <c r="F41" i="1"/>
  <c r="D40" i="1"/>
  <c r="E40" i="1"/>
  <c r="F40" i="1"/>
  <c r="D39" i="1"/>
  <c r="E39" i="1"/>
  <c r="F39" i="1"/>
  <c r="D38" i="1"/>
  <c r="E38" i="1"/>
  <c r="F38" i="1"/>
  <c r="D37" i="1"/>
  <c r="E37" i="1"/>
  <c r="F37" i="1"/>
  <c r="D36" i="1"/>
  <c r="E36" i="1"/>
  <c r="F36" i="1"/>
  <c r="D35" i="1"/>
  <c r="E35" i="1"/>
  <c r="F35" i="1"/>
  <c r="D34" i="1"/>
  <c r="E34" i="1"/>
  <c r="F34" i="1"/>
  <c r="D33" i="1"/>
  <c r="E33" i="1"/>
  <c r="F33" i="1"/>
  <c r="D32" i="1"/>
  <c r="E32" i="1"/>
  <c r="F32" i="1"/>
  <c r="D31" i="1"/>
  <c r="E31" i="1"/>
  <c r="F31" i="1"/>
  <c r="D30" i="1"/>
  <c r="E30" i="1"/>
  <c r="F30" i="1"/>
  <c r="D29" i="1"/>
  <c r="E29" i="1"/>
  <c r="F29" i="1"/>
  <c r="D28" i="1"/>
  <c r="E28" i="1"/>
  <c r="F28" i="1"/>
  <c r="D27" i="1"/>
  <c r="E27" i="1"/>
  <c r="F27" i="1"/>
  <c r="D26" i="1"/>
  <c r="E26" i="1"/>
  <c r="F26" i="1"/>
  <c r="D25" i="1"/>
  <c r="E25" i="1"/>
  <c r="F25" i="1"/>
  <c r="D24" i="1"/>
  <c r="E24" i="1"/>
  <c r="F24" i="1"/>
  <c r="D23" i="1"/>
  <c r="E23" i="1"/>
  <c r="F23" i="1"/>
  <c r="D22" i="1"/>
  <c r="E22" i="1"/>
  <c r="F22" i="1"/>
  <c r="D21" i="1"/>
  <c r="E21" i="1"/>
  <c r="F21" i="1"/>
  <c r="D20" i="1"/>
  <c r="E20" i="1"/>
  <c r="F20" i="1"/>
  <c r="D19" i="1"/>
  <c r="E19" i="1"/>
  <c r="F19" i="1"/>
  <c r="D18" i="1"/>
  <c r="E18" i="1"/>
  <c r="F18" i="1"/>
  <c r="D17" i="1"/>
  <c r="E17" i="1"/>
  <c r="F17" i="1"/>
  <c r="D16" i="1"/>
  <c r="E16" i="1"/>
  <c r="F16" i="1"/>
  <c r="D15" i="1"/>
  <c r="E15" i="1"/>
  <c r="F15" i="1"/>
  <c r="D14" i="1"/>
  <c r="E14" i="1"/>
  <c r="F14" i="1"/>
  <c r="D13" i="1"/>
  <c r="E13" i="1"/>
  <c r="F13" i="1"/>
  <c r="D12" i="1"/>
  <c r="E12" i="1"/>
  <c r="F12" i="1"/>
  <c r="D11" i="1"/>
  <c r="E11" i="1"/>
  <c r="F11" i="1"/>
  <c r="D10" i="1"/>
  <c r="E10" i="1"/>
  <c r="F10" i="1"/>
  <c r="D9" i="1"/>
  <c r="E9" i="1"/>
  <c r="F9" i="1"/>
  <c r="D8" i="1"/>
  <c r="E8" i="1"/>
  <c r="F8" i="1"/>
  <c r="D7" i="1"/>
  <c r="E7" i="1"/>
  <c r="F7" i="1"/>
  <c r="D6" i="1"/>
  <c r="E6" i="1"/>
  <c r="F6" i="1"/>
  <c r="D5" i="1"/>
  <c r="E5" i="1"/>
  <c r="F5" i="1"/>
  <c r="D4" i="1"/>
  <c r="E4" i="1"/>
  <c r="F4" i="1"/>
  <c r="D3" i="1"/>
  <c r="E3" i="1"/>
  <c r="F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H3" i="1"/>
  <c r="I3" i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3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C5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4" i="6"/>
  <c r="C3" i="6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</calcChain>
</file>

<file path=xl/sharedStrings.xml><?xml version="1.0" encoding="utf-8"?>
<sst xmlns="http://schemas.openxmlformats.org/spreadsheetml/2006/main" count="40" uniqueCount="29">
  <si>
    <t>Linear</t>
  </si>
  <si>
    <t>Ease_In_2</t>
  </si>
  <si>
    <t>Ease_In_4</t>
  </si>
  <si>
    <t>Ease_In_8</t>
  </si>
  <si>
    <t>Ease_Out_2</t>
  </si>
  <si>
    <t>Ease_Out_4</t>
  </si>
  <si>
    <t>Ease_Out_8</t>
  </si>
  <si>
    <t>Ease_In_Out_2</t>
  </si>
  <si>
    <t>Ease_In_Out_4</t>
  </si>
  <si>
    <t>Input</t>
  </si>
  <si>
    <t>Ease_In_Circular</t>
  </si>
  <si>
    <t>Ease_Out_Circular</t>
  </si>
  <si>
    <t>Ease_In_Out_Circular</t>
  </si>
  <si>
    <t>Ease_In_Bounce_2</t>
  </si>
  <si>
    <t>Ease_In_Bounce_3</t>
  </si>
  <si>
    <t>Ease_In_Out_Bounce_2</t>
  </si>
  <si>
    <t>Ease_In_Out_Bounce_3</t>
  </si>
  <si>
    <t>Ease_In_Sine</t>
  </si>
  <si>
    <t>Ease_In_Sine_2</t>
  </si>
  <si>
    <t>Ease_Out_Sine</t>
  </si>
  <si>
    <t>Ease_Out_Sine_2</t>
  </si>
  <si>
    <t>Ease_In_Out_Sine_2</t>
  </si>
  <si>
    <t>Ease_In_Out_Sine</t>
  </si>
  <si>
    <t>Ease_In_Sine_3</t>
  </si>
  <si>
    <t>Ease_Out_Sine_3</t>
  </si>
  <si>
    <t>Ease_In_Out_Sine_3</t>
  </si>
  <si>
    <t>Ease_In_Bounce</t>
  </si>
  <si>
    <t>Ease_Out_Bounce</t>
  </si>
  <si>
    <t>Ease_In_Out_Bounce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</si>
</sst>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Linear!$B$2</c:f>
              <c:strCache>
                <c:ptCount val="1"/>
                <c:pt idx="0">
                  <c:v>Input</c:v>
                </c:pt>
              </c:strCache>
            </c:strRef>
          </c:tx>
          <c:marker>
            <c:symbol val="none"/>
          </c:marker>
          <c:val>
            <c:numRef>
              <c:f>Linear!$B$3:$B$43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Linear!$C$2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val>
            <c:numRef>
              <c:f>Linear!$C$3:$C$43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586008"/>
        <c:axId val="-2128589000"/>
      </c:lineChart>
      <c:catAx>
        <c:axId val="-212858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89000"/>
        <c:crosses val="autoZero"/>
        <c:auto val="1"/>
        <c:lblAlgn val="ctr"/>
        <c:lblOffset val="100"/>
        <c:noMultiLvlLbl val="0"/>
      </c:catAx>
      <c:valAx>
        <c:axId val="-2128589000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8586008"/>
        <c:crosses val="autoZero"/>
        <c:crossBetween val="between"/>
      </c:valAx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45875"/>
          <c:y val="0.0458611111111111"/>
          <c:w val="0.434905694444444"/>
          <c:h val="0.864721666666667"/>
        </c:manualLayout>
      </c:layout>
      <c:lineChart>
        <c:grouping val="standard"/>
        <c:varyColors val="0"/>
        <c:ser>
          <c:idx val="0"/>
          <c:order val="0"/>
          <c:tx>
            <c:strRef>
              <c:f>Cubic!$B$2</c:f>
              <c:strCache>
                <c:ptCount val="1"/>
                <c:pt idx="0">
                  <c:v>Input</c:v>
                </c:pt>
              </c:strCache>
            </c:strRef>
          </c:tx>
          <c:marker>
            <c:symbol val="none"/>
          </c:marker>
          <c:val>
            <c:numRef>
              <c:f>Cubic!$B$3:$B$43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Cubic!$C$2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val>
            <c:numRef>
              <c:f>Cubic!$C$3:$C$43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Cubic!$D$2</c:f>
              <c:strCache>
                <c:ptCount val="1"/>
                <c:pt idx="0">
                  <c:v>Ease_In_2</c:v>
                </c:pt>
              </c:strCache>
            </c:strRef>
          </c:tx>
          <c:marker>
            <c:symbol val="none"/>
          </c:marker>
          <c:val>
            <c:numRef>
              <c:f>Cubic!$D$3:$D$43</c:f>
              <c:numCache>
                <c:formatCode>0.00</c:formatCode>
                <c:ptCount val="41"/>
                <c:pt idx="0">
                  <c:v>0.0</c:v>
                </c:pt>
                <c:pt idx="1">
                  <c:v>0.000625</c:v>
                </c:pt>
                <c:pt idx="2">
                  <c:v>0.0025</c:v>
                </c:pt>
                <c:pt idx="3">
                  <c:v>0.005625</c:v>
                </c:pt>
                <c:pt idx="4">
                  <c:v>0.01</c:v>
                </c:pt>
                <c:pt idx="5">
                  <c:v>0.015625</c:v>
                </c:pt>
                <c:pt idx="6">
                  <c:v>0.0225</c:v>
                </c:pt>
                <c:pt idx="7">
                  <c:v>0.030625</c:v>
                </c:pt>
                <c:pt idx="8">
                  <c:v>0.04</c:v>
                </c:pt>
                <c:pt idx="9">
                  <c:v>0.050625</c:v>
                </c:pt>
                <c:pt idx="10">
                  <c:v>0.0625</c:v>
                </c:pt>
                <c:pt idx="11">
                  <c:v>0.075625</c:v>
                </c:pt>
                <c:pt idx="12">
                  <c:v>0.09</c:v>
                </c:pt>
                <c:pt idx="13">
                  <c:v>0.105625</c:v>
                </c:pt>
                <c:pt idx="14">
                  <c:v>0.1225</c:v>
                </c:pt>
                <c:pt idx="15">
                  <c:v>0.140625</c:v>
                </c:pt>
                <c:pt idx="16">
                  <c:v>0.16</c:v>
                </c:pt>
                <c:pt idx="17">
                  <c:v>0.180625</c:v>
                </c:pt>
                <c:pt idx="18">
                  <c:v>0.2025</c:v>
                </c:pt>
                <c:pt idx="19">
                  <c:v>0.225625</c:v>
                </c:pt>
                <c:pt idx="20">
                  <c:v>0.25</c:v>
                </c:pt>
                <c:pt idx="21">
                  <c:v>0.275625</c:v>
                </c:pt>
                <c:pt idx="22">
                  <c:v>0.3025</c:v>
                </c:pt>
                <c:pt idx="23">
                  <c:v>0.330625</c:v>
                </c:pt>
                <c:pt idx="24">
                  <c:v>0.36</c:v>
                </c:pt>
                <c:pt idx="25">
                  <c:v>0.390625</c:v>
                </c:pt>
                <c:pt idx="26">
                  <c:v>0.4225</c:v>
                </c:pt>
                <c:pt idx="27">
                  <c:v>0.455625</c:v>
                </c:pt>
                <c:pt idx="28">
                  <c:v>0.49</c:v>
                </c:pt>
                <c:pt idx="29">
                  <c:v>0.525625</c:v>
                </c:pt>
                <c:pt idx="30">
                  <c:v>0.5625</c:v>
                </c:pt>
                <c:pt idx="31">
                  <c:v>0.600625</c:v>
                </c:pt>
                <c:pt idx="32">
                  <c:v>0.64</c:v>
                </c:pt>
                <c:pt idx="33">
                  <c:v>0.680625</c:v>
                </c:pt>
                <c:pt idx="34">
                  <c:v>0.7225</c:v>
                </c:pt>
                <c:pt idx="35">
                  <c:v>0.765625</c:v>
                </c:pt>
                <c:pt idx="36">
                  <c:v>0.81</c:v>
                </c:pt>
                <c:pt idx="37">
                  <c:v>0.855625</c:v>
                </c:pt>
                <c:pt idx="38">
                  <c:v>0.9025</c:v>
                </c:pt>
                <c:pt idx="39">
                  <c:v>0.950625</c:v>
                </c:pt>
                <c:pt idx="4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Cubic!$E$2</c:f>
              <c:strCache>
                <c:ptCount val="1"/>
                <c:pt idx="0">
                  <c:v>Ease_In_4</c:v>
                </c:pt>
              </c:strCache>
            </c:strRef>
          </c:tx>
          <c:marker>
            <c:symbol val="none"/>
          </c:marker>
          <c:val>
            <c:numRef>
              <c:f>Cubic!$E$3:$E$43</c:f>
              <c:numCache>
                <c:formatCode>0.00</c:formatCode>
                <c:ptCount val="41"/>
                <c:pt idx="0">
                  <c:v>0.0</c:v>
                </c:pt>
                <c:pt idx="1">
                  <c:v>3.90625E-7</c:v>
                </c:pt>
                <c:pt idx="2">
                  <c:v>6.25E-6</c:v>
                </c:pt>
                <c:pt idx="3">
                  <c:v>3.1640625E-5</c:v>
                </c:pt>
                <c:pt idx="4">
                  <c:v>0.0001</c:v>
                </c:pt>
                <c:pt idx="5">
                  <c:v>0.000244140625</c:v>
                </c:pt>
                <c:pt idx="6">
                  <c:v>0.00050625</c:v>
                </c:pt>
                <c:pt idx="7">
                  <c:v>0.000937890624999999</c:v>
                </c:pt>
                <c:pt idx="8">
                  <c:v>0.0016</c:v>
                </c:pt>
                <c:pt idx="9">
                  <c:v>0.002562890625</c:v>
                </c:pt>
                <c:pt idx="10">
                  <c:v>0.00390625</c:v>
                </c:pt>
                <c:pt idx="11">
                  <c:v>0.005719140625</c:v>
                </c:pt>
                <c:pt idx="12">
                  <c:v>0.0081</c:v>
                </c:pt>
                <c:pt idx="13">
                  <c:v>0.011156640625</c:v>
                </c:pt>
                <c:pt idx="14">
                  <c:v>0.01500625</c:v>
                </c:pt>
                <c:pt idx="15">
                  <c:v>0.019775390625</c:v>
                </c:pt>
                <c:pt idx="16">
                  <c:v>0.0256</c:v>
                </c:pt>
                <c:pt idx="17">
                  <c:v>0.032625390625</c:v>
                </c:pt>
                <c:pt idx="18">
                  <c:v>0.04100625</c:v>
                </c:pt>
                <c:pt idx="19">
                  <c:v>0.050906640625</c:v>
                </c:pt>
                <c:pt idx="20">
                  <c:v>0.0625</c:v>
                </c:pt>
                <c:pt idx="21">
                  <c:v>0.075969140625</c:v>
                </c:pt>
                <c:pt idx="22">
                  <c:v>0.09150625</c:v>
                </c:pt>
                <c:pt idx="23">
                  <c:v>0.109312890625</c:v>
                </c:pt>
                <c:pt idx="24">
                  <c:v>0.1296</c:v>
                </c:pt>
                <c:pt idx="25">
                  <c:v>0.152587890625</c:v>
                </c:pt>
                <c:pt idx="26">
                  <c:v>0.17850625</c:v>
                </c:pt>
                <c:pt idx="27">
                  <c:v>0.207594140625</c:v>
                </c:pt>
                <c:pt idx="28">
                  <c:v>0.2401</c:v>
                </c:pt>
                <c:pt idx="29">
                  <c:v>0.276281640625</c:v>
                </c:pt>
                <c:pt idx="30">
                  <c:v>0.31640625</c:v>
                </c:pt>
                <c:pt idx="31">
                  <c:v>0.360750390625</c:v>
                </c:pt>
                <c:pt idx="32">
                  <c:v>0.4096</c:v>
                </c:pt>
                <c:pt idx="33">
                  <c:v>0.463250390625</c:v>
                </c:pt>
                <c:pt idx="34">
                  <c:v>0.52200625</c:v>
                </c:pt>
                <c:pt idx="35">
                  <c:v>0.586181640625</c:v>
                </c:pt>
                <c:pt idx="36">
                  <c:v>0.6561</c:v>
                </c:pt>
                <c:pt idx="37">
                  <c:v>0.732094140625</c:v>
                </c:pt>
                <c:pt idx="38">
                  <c:v>0.81450625</c:v>
                </c:pt>
                <c:pt idx="39">
                  <c:v>0.903687890625</c:v>
                </c:pt>
                <c:pt idx="40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Cubic!$F$2</c:f>
              <c:strCache>
                <c:ptCount val="1"/>
                <c:pt idx="0">
                  <c:v>Ease_In_8</c:v>
                </c:pt>
              </c:strCache>
            </c:strRef>
          </c:tx>
          <c:marker>
            <c:symbol val="none"/>
          </c:marker>
          <c:val>
            <c:numRef>
              <c:f>Cubic!$F$3:$F$43</c:f>
              <c:numCache>
                <c:formatCode>0.00</c:formatCode>
                <c:ptCount val="41"/>
                <c:pt idx="0">
                  <c:v>0.0</c:v>
                </c:pt>
                <c:pt idx="1">
                  <c:v>1.52587890625E-13</c:v>
                </c:pt>
                <c:pt idx="2">
                  <c:v>3.90625E-11</c:v>
                </c:pt>
                <c:pt idx="3">
                  <c:v>1.00112915039062E-9</c:v>
                </c:pt>
                <c:pt idx="4">
                  <c:v>1.0E-8</c:v>
                </c:pt>
                <c:pt idx="5">
                  <c:v>5.96046447753906E-8</c:v>
                </c:pt>
                <c:pt idx="6">
                  <c:v>2.562890625E-7</c:v>
                </c:pt>
                <c:pt idx="7">
                  <c:v>8.7963882446289E-7</c:v>
                </c:pt>
                <c:pt idx="8">
                  <c:v>2.56E-6</c:v>
                </c:pt>
                <c:pt idx="9">
                  <c:v>6.56840835571289E-6</c:v>
                </c:pt>
                <c:pt idx="10">
                  <c:v>1.52587890625E-5</c:v>
                </c:pt>
                <c:pt idx="11">
                  <c:v>3.27085694885254E-5</c:v>
                </c:pt>
                <c:pt idx="12">
                  <c:v>6.561E-5</c:v>
                </c:pt>
                <c:pt idx="13">
                  <c:v>0.0001244706300354</c:v>
                </c:pt>
                <c:pt idx="14">
                  <c:v>0.0002251875390625</c:v>
                </c:pt>
                <c:pt idx="15">
                  <c:v>0.000391066074371338</c:v>
                </c:pt>
                <c:pt idx="16">
                  <c:v>0.00065536</c:v>
                </c:pt>
                <c:pt idx="17">
                  <c:v>0.00106441611343384</c:v>
                </c:pt>
                <c:pt idx="18">
                  <c:v>0.0016815125390625</c:v>
                </c:pt>
                <c:pt idx="19">
                  <c:v>0.0025914860597229</c:v>
                </c:pt>
                <c:pt idx="20">
                  <c:v>0.00390625</c:v>
                </c:pt>
                <c:pt idx="21">
                  <c:v>0.00577131032730102</c:v>
                </c:pt>
                <c:pt idx="22">
                  <c:v>0.0083733937890625</c:v>
                </c:pt>
                <c:pt idx="23">
                  <c:v>0.0119493080567932</c:v>
                </c:pt>
                <c:pt idx="24">
                  <c:v>0.01679616</c:v>
                </c:pt>
                <c:pt idx="25">
                  <c:v>0.023283064365387</c:v>
                </c:pt>
                <c:pt idx="26">
                  <c:v>0.0318644812890625</c:v>
                </c:pt>
                <c:pt idx="27">
                  <c:v>0.0430953272218323</c:v>
                </c:pt>
                <c:pt idx="28">
                  <c:v>0.05764801</c:v>
                </c:pt>
                <c:pt idx="29">
                  <c:v>0.0763315449464416</c:v>
                </c:pt>
                <c:pt idx="30">
                  <c:v>0.100112915039062</c:v>
                </c:pt>
                <c:pt idx="31">
                  <c:v>0.13014084433609</c:v>
                </c:pt>
                <c:pt idx="32">
                  <c:v>0.16777216</c:v>
                </c:pt>
                <c:pt idx="33">
                  <c:v>0.214600924414215</c:v>
                </c:pt>
                <c:pt idx="34">
                  <c:v>0.272490525039062</c:v>
                </c:pt>
                <c:pt idx="35">
                  <c:v>0.343608915805817</c:v>
                </c:pt>
                <c:pt idx="36">
                  <c:v>0.43046721</c:v>
                </c:pt>
                <c:pt idx="37">
                  <c:v>0.535961830737457</c:v>
                </c:pt>
                <c:pt idx="38">
                  <c:v>0.663420431289062</c:v>
                </c:pt>
                <c:pt idx="39">
                  <c:v>0.816651803662262</c:v>
                </c:pt>
                <c:pt idx="40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Cubic!$G$2</c:f>
              <c:strCache>
                <c:ptCount val="1"/>
                <c:pt idx="0">
                  <c:v>Ease_Out_2</c:v>
                </c:pt>
              </c:strCache>
            </c:strRef>
          </c:tx>
          <c:marker>
            <c:symbol val="none"/>
          </c:marker>
          <c:val>
            <c:numRef>
              <c:f>Cubic!$G$3:$G$43</c:f>
              <c:numCache>
                <c:formatCode>0.00</c:formatCode>
                <c:ptCount val="41"/>
                <c:pt idx="0">
                  <c:v>0.0</c:v>
                </c:pt>
                <c:pt idx="1">
                  <c:v>0.049375</c:v>
                </c:pt>
                <c:pt idx="2">
                  <c:v>0.0975</c:v>
                </c:pt>
                <c:pt idx="3">
                  <c:v>0.144375</c:v>
                </c:pt>
                <c:pt idx="4">
                  <c:v>0.19</c:v>
                </c:pt>
                <c:pt idx="5">
                  <c:v>0.234375</c:v>
                </c:pt>
                <c:pt idx="6">
                  <c:v>0.2775</c:v>
                </c:pt>
                <c:pt idx="7">
                  <c:v>0.319375</c:v>
                </c:pt>
                <c:pt idx="8">
                  <c:v>0.36</c:v>
                </c:pt>
                <c:pt idx="9">
                  <c:v>0.399375</c:v>
                </c:pt>
                <c:pt idx="10">
                  <c:v>0.4375</c:v>
                </c:pt>
                <c:pt idx="11">
                  <c:v>0.474375</c:v>
                </c:pt>
                <c:pt idx="12">
                  <c:v>0.51</c:v>
                </c:pt>
                <c:pt idx="13">
                  <c:v>0.544375</c:v>
                </c:pt>
                <c:pt idx="14">
                  <c:v>0.5775</c:v>
                </c:pt>
                <c:pt idx="15">
                  <c:v>0.609375</c:v>
                </c:pt>
                <c:pt idx="16">
                  <c:v>0.64</c:v>
                </c:pt>
                <c:pt idx="17">
                  <c:v>0.669375</c:v>
                </c:pt>
                <c:pt idx="18">
                  <c:v>0.6975</c:v>
                </c:pt>
                <c:pt idx="19">
                  <c:v>0.724375</c:v>
                </c:pt>
                <c:pt idx="20">
                  <c:v>0.75</c:v>
                </c:pt>
                <c:pt idx="21">
                  <c:v>0.774375</c:v>
                </c:pt>
                <c:pt idx="22">
                  <c:v>0.7975</c:v>
                </c:pt>
                <c:pt idx="23">
                  <c:v>0.819375</c:v>
                </c:pt>
                <c:pt idx="24">
                  <c:v>0.84</c:v>
                </c:pt>
                <c:pt idx="25">
                  <c:v>0.859375</c:v>
                </c:pt>
                <c:pt idx="26">
                  <c:v>0.8775</c:v>
                </c:pt>
                <c:pt idx="27">
                  <c:v>0.894375</c:v>
                </c:pt>
                <c:pt idx="28">
                  <c:v>0.91</c:v>
                </c:pt>
                <c:pt idx="29">
                  <c:v>0.924375</c:v>
                </c:pt>
                <c:pt idx="30">
                  <c:v>0.9375</c:v>
                </c:pt>
                <c:pt idx="31">
                  <c:v>0.949375</c:v>
                </c:pt>
                <c:pt idx="32">
                  <c:v>0.96</c:v>
                </c:pt>
                <c:pt idx="33">
                  <c:v>0.969375</c:v>
                </c:pt>
                <c:pt idx="34">
                  <c:v>0.9775</c:v>
                </c:pt>
                <c:pt idx="35">
                  <c:v>0.984375</c:v>
                </c:pt>
                <c:pt idx="36">
                  <c:v>0.99</c:v>
                </c:pt>
                <c:pt idx="37">
                  <c:v>0.994375</c:v>
                </c:pt>
                <c:pt idx="38">
                  <c:v>0.9975</c:v>
                </c:pt>
                <c:pt idx="39">
                  <c:v>0.999375</c:v>
                </c:pt>
                <c:pt idx="40">
                  <c:v>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Cubic!$H$2</c:f>
              <c:strCache>
                <c:ptCount val="1"/>
                <c:pt idx="0">
                  <c:v>Ease_Out_4</c:v>
                </c:pt>
              </c:strCache>
            </c:strRef>
          </c:tx>
          <c:marker>
            <c:symbol val="none"/>
          </c:marker>
          <c:val>
            <c:numRef>
              <c:f>Cubic!$H$3:$H$43</c:f>
              <c:numCache>
                <c:formatCode>0.00</c:formatCode>
                <c:ptCount val="41"/>
                <c:pt idx="0">
                  <c:v>0.0</c:v>
                </c:pt>
                <c:pt idx="1">
                  <c:v>0.0963121093750001</c:v>
                </c:pt>
                <c:pt idx="2">
                  <c:v>0.18549375</c:v>
                </c:pt>
                <c:pt idx="3">
                  <c:v>0.267905859375</c:v>
                </c:pt>
                <c:pt idx="4">
                  <c:v>0.3439</c:v>
                </c:pt>
                <c:pt idx="5">
                  <c:v>0.413818359375</c:v>
                </c:pt>
                <c:pt idx="6">
                  <c:v>0.47799375</c:v>
                </c:pt>
                <c:pt idx="7">
                  <c:v>0.536749609375</c:v>
                </c:pt>
                <c:pt idx="8">
                  <c:v>0.5904</c:v>
                </c:pt>
                <c:pt idx="9">
                  <c:v>0.639249609375</c:v>
                </c:pt>
                <c:pt idx="10">
                  <c:v>0.68359375</c:v>
                </c:pt>
                <c:pt idx="11">
                  <c:v>0.723718359375</c:v>
                </c:pt>
                <c:pt idx="12">
                  <c:v>0.7599</c:v>
                </c:pt>
                <c:pt idx="13">
                  <c:v>0.792405859375</c:v>
                </c:pt>
                <c:pt idx="14">
                  <c:v>0.82149375</c:v>
                </c:pt>
                <c:pt idx="15">
                  <c:v>0.847412109375</c:v>
                </c:pt>
                <c:pt idx="16">
                  <c:v>0.8704</c:v>
                </c:pt>
                <c:pt idx="17">
                  <c:v>0.890687109375</c:v>
                </c:pt>
                <c:pt idx="18">
                  <c:v>0.90849375</c:v>
                </c:pt>
                <c:pt idx="19">
                  <c:v>0.924030859375</c:v>
                </c:pt>
                <c:pt idx="20">
                  <c:v>0.9375</c:v>
                </c:pt>
                <c:pt idx="21">
                  <c:v>0.949093359375</c:v>
                </c:pt>
                <c:pt idx="22">
                  <c:v>0.95899375</c:v>
                </c:pt>
                <c:pt idx="23">
                  <c:v>0.967374609375</c:v>
                </c:pt>
                <c:pt idx="24">
                  <c:v>0.9744</c:v>
                </c:pt>
                <c:pt idx="25">
                  <c:v>0.980224609375</c:v>
                </c:pt>
                <c:pt idx="26">
                  <c:v>0.98499375</c:v>
                </c:pt>
                <c:pt idx="27">
                  <c:v>0.988843359375</c:v>
                </c:pt>
                <c:pt idx="28">
                  <c:v>0.9919</c:v>
                </c:pt>
                <c:pt idx="29">
                  <c:v>0.994280859375</c:v>
                </c:pt>
                <c:pt idx="30">
                  <c:v>0.99609375</c:v>
                </c:pt>
                <c:pt idx="31">
                  <c:v>0.997437109375</c:v>
                </c:pt>
                <c:pt idx="32">
                  <c:v>0.9984</c:v>
                </c:pt>
                <c:pt idx="33">
                  <c:v>0.999062109375</c:v>
                </c:pt>
                <c:pt idx="34">
                  <c:v>0.99949375</c:v>
                </c:pt>
                <c:pt idx="35">
                  <c:v>0.999755859375</c:v>
                </c:pt>
                <c:pt idx="36">
                  <c:v>0.9999</c:v>
                </c:pt>
                <c:pt idx="37">
                  <c:v>0.999968359375</c:v>
                </c:pt>
                <c:pt idx="38">
                  <c:v>0.99999375</c:v>
                </c:pt>
                <c:pt idx="39">
                  <c:v>0.999999609375</c:v>
                </c:pt>
                <c:pt idx="40">
                  <c:v>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Cubic!$I$2</c:f>
              <c:strCache>
                <c:ptCount val="1"/>
                <c:pt idx="0">
                  <c:v>Ease_Out_8</c:v>
                </c:pt>
              </c:strCache>
            </c:strRef>
          </c:tx>
          <c:marker>
            <c:symbol val="none"/>
          </c:marker>
          <c:val>
            <c:numRef>
              <c:f>Cubic!$I$3:$I$43</c:f>
              <c:numCache>
                <c:formatCode>0.00</c:formatCode>
                <c:ptCount val="41"/>
                <c:pt idx="0">
                  <c:v>0.0</c:v>
                </c:pt>
                <c:pt idx="1">
                  <c:v>0.183348196337738</c:v>
                </c:pt>
                <c:pt idx="2">
                  <c:v>0.336579568710937</c:v>
                </c:pt>
                <c:pt idx="3">
                  <c:v>0.464038169262543</c:v>
                </c:pt>
                <c:pt idx="4">
                  <c:v>0.56953279</c:v>
                </c:pt>
                <c:pt idx="5">
                  <c:v>0.656391084194183</c:v>
                </c:pt>
                <c:pt idx="6">
                  <c:v>0.727509474960938</c:v>
                </c:pt>
                <c:pt idx="7">
                  <c:v>0.785399075585785</c:v>
                </c:pt>
                <c:pt idx="8">
                  <c:v>0.83222784</c:v>
                </c:pt>
                <c:pt idx="9">
                  <c:v>0.86985915566391</c:v>
                </c:pt>
                <c:pt idx="10">
                  <c:v>0.899887084960937</c:v>
                </c:pt>
                <c:pt idx="11">
                  <c:v>0.923668455053558</c:v>
                </c:pt>
                <c:pt idx="12">
                  <c:v>0.94235199</c:v>
                </c:pt>
                <c:pt idx="13">
                  <c:v>0.956904672778168</c:v>
                </c:pt>
                <c:pt idx="14">
                  <c:v>0.968135518710937</c:v>
                </c:pt>
                <c:pt idx="15">
                  <c:v>0.976716935634613</c:v>
                </c:pt>
                <c:pt idx="16">
                  <c:v>0.98320384</c:v>
                </c:pt>
                <c:pt idx="17">
                  <c:v>0.988050691943207</c:v>
                </c:pt>
                <c:pt idx="18">
                  <c:v>0.991626606210937</c:v>
                </c:pt>
                <c:pt idx="19">
                  <c:v>0.994228689672699</c:v>
                </c:pt>
                <c:pt idx="20">
                  <c:v>0.99609375</c:v>
                </c:pt>
                <c:pt idx="21">
                  <c:v>0.997408513940277</c:v>
                </c:pt>
                <c:pt idx="22">
                  <c:v>0.998318487460937</c:v>
                </c:pt>
                <c:pt idx="23">
                  <c:v>0.998935583886566</c:v>
                </c:pt>
                <c:pt idx="24">
                  <c:v>0.99934464</c:v>
                </c:pt>
                <c:pt idx="25">
                  <c:v>0.999608933925629</c:v>
                </c:pt>
                <c:pt idx="26">
                  <c:v>0.999774812460937</c:v>
                </c:pt>
                <c:pt idx="27">
                  <c:v>0.999875529369965</c:v>
                </c:pt>
                <c:pt idx="28">
                  <c:v>0.99993439</c:v>
                </c:pt>
                <c:pt idx="29">
                  <c:v>0.999967291430511</c:v>
                </c:pt>
                <c:pt idx="30">
                  <c:v>0.999984741210937</c:v>
                </c:pt>
                <c:pt idx="31">
                  <c:v>0.999993431591644</c:v>
                </c:pt>
                <c:pt idx="32">
                  <c:v>0.99999744</c:v>
                </c:pt>
                <c:pt idx="33">
                  <c:v>0.999999120361176</c:v>
                </c:pt>
                <c:pt idx="34">
                  <c:v>0.999999743710937</c:v>
                </c:pt>
                <c:pt idx="35">
                  <c:v>0.999999940395355</c:v>
                </c:pt>
                <c:pt idx="36">
                  <c:v>0.99999999</c:v>
                </c:pt>
                <c:pt idx="37">
                  <c:v>0.999999998998871</c:v>
                </c:pt>
                <c:pt idx="38">
                  <c:v>0.999999999960937</c:v>
                </c:pt>
                <c:pt idx="39">
                  <c:v>0.999999999999847</c:v>
                </c:pt>
                <c:pt idx="4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721816"/>
        <c:axId val="-2096718840"/>
      </c:lineChart>
      <c:catAx>
        <c:axId val="-209672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718840"/>
        <c:crosses val="autoZero"/>
        <c:auto val="1"/>
        <c:lblAlgn val="ctr"/>
        <c:lblOffset val="100"/>
        <c:noMultiLvlLbl val="0"/>
      </c:catAx>
      <c:valAx>
        <c:axId val="-2096718840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6721816"/>
        <c:crosses val="autoZero"/>
        <c:crossBetween val="between"/>
      </c:valAx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45875"/>
          <c:y val="0.0458611111111111"/>
          <c:w val="0.434899027777778"/>
          <c:h val="0.864721666666667"/>
        </c:manualLayout>
      </c:layout>
      <c:lineChart>
        <c:grouping val="standard"/>
        <c:varyColors val="0"/>
        <c:ser>
          <c:idx val="0"/>
          <c:order val="0"/>
          <c:tx>
            <c:strRef>
              <c:f>Cubic!$B$2</c:f>
              <c:strCache>
                <c:ptCount val="1"/>
                <c:pt idx="0">
                  <c:v>Input</c:v>
                </c:pt>
              </c:strCache>
            </c:strRef>
          </c:tx>
          <c:marker>
            <c:symbol val="none"/>
          </c:marker>
          <c:val>
            <c:numRef>
              <c:f>Cubic!$B$3:$B$43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Cubic!$J$2</c:f>
              <c:strCache>
                <c:ptCount val="1"/>
                <c:pt idx="0">
                  <c:v>Ease_In_Out_2</c:v>
                </c:pt>
              </c:strCache>
            </c:strRef>
          </c:tx>
          <c:marker>
            <c:symbol val="none"/>
          </c:marker>
          <c:val>
            <c:numRef>
              <c:f>Cubic!$J$3:$J$43</c:f>
              <c:numCache>
                <c:formatCode>0.00</c:formatCode>
                <c:ptCount val="41"/>
                <c:pt idx="0">
                  <c:v>0.0</c:v>
                </c:pt>
                <c:pt idx="1">
                  <c:v>0.00125</c:v>
                </c:pt>
                <c:pt idx="2">
                  <c:v>0.005</c:v>
                </c:pt>
                <c:pt idx="3">
                  <c:v>0.01125</c:v>
                </c:pt>
                <c:pt idx="4">
                  <c:v>0.02</c:v>
                </c:pt>
                <c:pt idx="5">
                  <c:v>0.03125</c:v>
                </c:pt>
                <c:pt idx="6">
                  <c:v>0.045</c:v>
                </c:pt>
                <c:pt idx="7">
                  <c:v>0.06125</c:v>
                </c:pt>
                <c:pt idx="8">
                  <c:v>0.08</c:v>
                </c:pt>
                <c:pt idx="9">
                  <c:v>0.10125</c:v>
                </c:pt>
                <c:pt idx="10">
                  <c:v>0.125</c:v>
                </c:pt>
                <c:pt idx="11">
                  <c:v>0.15125</c:v>
                </c:pt>
                <c:pt idx="12">
                  <c:v>0.18</c:v>
                </c:pt>
                <c:pt idx="13">
                  <c:v>0.21125</c:v>
                </c:pt>
                <c:pt idx="14">
                  <c:v>0.245</c:v>
                </c:pt>
                <c:pt idx="15">
                  <c:v>0.28125</c:v>
                </c:pt>
                <c:pt idx="16">
                  <c:v>0.32</c:v>
                </c:pt>
                <c:pt idx="17">
                  <c:v>0.36125</c:v>
                </c:pt>
                <c:pt idx="18">
                  <c:v>0.405</c:v>
                </c:pt>
                <c:pt idx="19">
                  <c:v>0.45125</c:v>
                </c:pt>
                <c:pt idx="20">
                  <c:v>0.5</c:v>
                </c:pt>
                <c:pt idx="21">
                  <c:v>0.54875</c:v>
                </c:pt>
                <c:pt idx="22">
                  <c:v>0.595</c:v>
                </c:pt>
                <c:pt idx="23">
                  <c:v>0.63875</c:v>
                </c:pt>
                <c:pt idx="24">
                  <c:v>0.68</c:v>
                </c:pt>
                <c:pt idx="25">
                  <c:v>0.71875</c:v>
                </c:pt>
                <c:pt idx="26">
                  <c:v>0.755</c:v>
                </c:pt>
                <c:pt idx="27">
                  <c:v>0.78875</c:v>
                </c:pt>
                <c:pt idx="28">
                  <c:v>0.82</c:v>
                </c:pt>
                <c:pt idx="29">
                  <c:v>0.84875</c:v>
                </c:pt>
                <c:pt idx="30">
                  <c:v>0.875</c:v>
                </c:pt>
                <c:pt idx="31">
                  <c:v>0.89875</c:v>
                </c:pt>
                <c:pt idx="32">
                  <c:v>0.92</c:v>
                </c:pt>
                <c:pt idx="33">
                  <c:v>0.93875</c:v>
                </c:pt>
                <c:pt idx="34">
                  <c:v>0.955</c:v>
                </c:pt>
                <c:pt idx="35">
                  <c:v>0.96875</c:v>
                </c:pt>
                <c:pt idx="36">
                  <c:v>0.98</c:v>
                </c:pt>
                <c:pt idx="37">
                  <c:v>0.98875</c:v>
                </c:pt>
                <c:pt idx="38">
                  <c:v>0.995</c:v>
                </c:pt>
                <c:pt idx="39">
                  <c:v>0.99875</c:v>
                </c:pt>
                <c:pt idx="4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Cubic!$K$2</c:f>
              <c:strCache>
                <c:ptCount val="1"/>
                <c:pt idx="0">
                  <c:v>Ease_In_Out_4</c:v>
                </c:pt>
              </c:strCache>
            </c:strRef>
          </c:tx>
          <c:marker>
            <c:symbol val="none"/>
          </c:marker>
          <c:val>
            <c:numRef>
              <c:f>Cubic!$K$3:$K$43</c:f>
              <c:numCache>
                <c:formatCode>0.00</c:formatCode>
                <c:ptCount val="41"/>
                <c:pt idx="0">
                  <c:v>0.0</c:v>
                </c:pt>
                <c:pt idx="1">
                  <c:v>3.125E-6</c:v>
                </c:pt>
                <c:pt idx="2">
                  <c:v>5.0E-5</c:v>
                </c:pt>
                <c:pt idx="3">
                  <c:v>0.000253125</c:v>
                </c:pt>
                <c:pt idx="4">
                  <c:v>0.0008</c:v>
                </c:pt>
                <c:pt idx="5">
                  <c:v>0.001953125</c:v>
                </c:pt>
                <c:pt idx="6">
                  <c:v>0.00405</c:v>
                </c:pt>
                <c:pt idx="7">
                  <c:v>0.007503125</c:v>
                </c:pt>
                <c:pt idx="8">
                  <c:v>0.0128</c:v>
                </c:pt>
                <c:pt idx="9">
                  <c:v>0.020503125</c:v>
                </c:pt>
                <c:pt idx="10">
                  <c:v>0.03125</c:v>
                </c:pt>
                <c:pt idx="11">
                  <c:v>0.045753125</c:v>
                </c:pt>
                <c:pt idx="12">
                  <c:v>0.0648</c:v>
                </c:pt>
                <c:pt idx="13">
                  <c:v>0.089253125</c:v>
                </c:pt>
                <c:pt idx="14">
                  <c:v>0.12005</c:v>
                </c:pt>
                <c:pt idx="15">
                  <c:v>0.158203125</c:v>
                </c:pt>
                <c:pt idx="16">
                  <c:v>0.2048</c:v>
                </c:pt>
                <c:pt idx="17">
                  <c:v>0.261003125</c:v>
                </c:pt>
                <c:pt idx="18">
                  <c:v>0.32805</c:v>
                </c:pt>
                <c:pt idx="19">
                  <c:v>0.407253125</c:v>
                </c:pt>
                <c:pt idx="20">
                  <c:v>0.5</c:v>
                </c:pt>
                <c:pt idx="21">
                  <c:v>0.592746875</c:v>
                </c:pt>
                <c:pt idx="22">
                  <c:v>0.67195</c:v>
                </c:pt>
                <c:pt idx="23">
                  <c:v>0.738996875</c:v>
                </c:pt>
                <c:pt idx="24">
                  <c:v>0.7952</c:v>
                </c:pt>
                <c:pt idx="25">
                  <c:v>0.841796875</c:v>
                </c:pt>
                <c:pt idx="26">
                  <c:v>0.87995</c:v>
                </c:pt>
                <c:pt idx="27">
                  <c:v>0.910746875</c:v>
                </c:pt>
                <c:pt idx="28">
                  <c:v>0.9352</c:v>
                </c:pt>
                <c:pt idx="29">
                  <c:v>0.954246875</c:v>
                </c:pt>
                <c:pt idx="30">
                  <c:v>0.96875</c:v>
                </c:pt>
                <c:pt idx="31">
                  <c:v>0.979496875</c:v>
                </c:pt>
                <c:pt idx="32">
                  <c:v>0.9872</c:v>
                </c:pt>
                <c:pt idx="33">
                  <c:v>0.992496875</c:v>
                </c:pt>
                <c:pt idx="34">
                  <c:v>0.99595</c:v>
                </c:pt>
                <c:pt idx="35">
                  <c:v>0.998046875</c:v>
                </c:pt>
                <c:pt idx="36">
                  <c:v>0.9992</c:v>
                </c:pt>
                <c:pt idx="37">
                  <c:v>0.999746875</c:v>
                </c:pt>
                <c:pt idx="38">
                  <c:v>0.99995</c:v>
                </c:pt>
                <c:pt idx="39">
                  <c:v>0.999996875</c:v>
                </c:pt>
                <c:pt idx="4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Cubic!$L$2</c:f>
              <c:strCache>
                <c:ptCount val="1"/>
                <c:pt idx="0">
                  <c:v>Ease_In_Out_4</c:v>
                </c:pt>
              </c:strCache>
            </c:strRef>
          </c:tx>
          <c:marker>
            <c:symbol val="none"/>
          </c:marker>
          <c:val>
            <c:numRef>
              <c:f>Cubic!$L$3:$L$43</c:f>
              <c:numCache>
                <c:formatCode>0.00</c:formatCode>
                <c:ptCount val="41"/>
                <c:pt idx="0">
                  <c:v>0.0</c:v>
                </c:pt>
                <c:pt idx="1">
                  <c:v>1.953125E-11</c:v>
                </c:pt>
                <c:pt idx="2">
                  <c:v>5.0E-9</c:v>
                </c:pt>
                <c:pt idx="3">
                  <c:v>1.2814453125E-7</c:v>
                </c:pt>
                <c:pt idx="4">
                  <c:v>1.28E-6</c:v>
                </c:pt>
                <c:pt idx="5">
                  <c:v>7.62939453125E-6</c:v>
                </c:pt>
                <c:pt idx="6">
                  <c:v>3.2805E-5</c:v>
                </c:pt>
                <c:pt idx="7">
                  <c:v>0.00011259376953125</c:v>
                </c:pt>
                <c:pt idx="8">
                  <c:v>0.00032768</c:v>
                </c:pt>
                <c:pt idx="9">
                  <c:v>0.00084075626953125</c:v>
                </c:pt>
                <c:pt idx="10">
                  <c:v>0.001953125</c:v>
                </c:pt>
                <c:pt idx="11">
                  <c:v>0.00418669689453125</c:v>
                </c:pt>
                <c:pt idx="12">
                  <c:v>0.00839808</c:v>
                </c:pt>
                <c:pt idx="13">
                  <c:v>0.0159322406445313</c:v>
                </c:pt>
                <c:pt idx="14">
                  <c:v>0.028824005</c:v>
                </c:pt>
                <c:pt idx="15">
                  <c:v>0.0500564575195312</c:v>
                </c:pt>
                <c:pt idx="16">
                  <c:v>0.0838860800000001</c:v>
                </c:pt>
                <c:pt idx="17">
                  <c:v>0.136245262519531</c:v>
                </c:pt>
                <c:pt idx="18">
                  <c:v>0.215233605</c:v>
                </c:pt>
                <c:pt idx="19">
                  <c:v>0.331710215644531</c:v>
                </c:pt>
                <c:pt idx="20">
                  <c:v>0.5</c:v>
                </c:pt>
                <c:pt idx="21">
                  <c:v>0.668289784355469</c:v>
                </c:pt>
                <c:pt idx="22">
                  <c:v>0.784766395</c:v>
                </c:pt>
                <c:pt idx="23">
                  <c:v>0.863754737480469</c:v>
                </c:pt>
                <c:pt idx="24">
                  <c:v>0.91611392</c:v>
                </c:pt>
                <c:pt idx="25">
                  <c:v>0.949943542480469</c:v>
                </c:pt>
                <c:pt idx="26">
                  <c:v>0.971175995</c:v>
                </c:pt>
                <c:pt idx="27">
                  <c:v>0.984067759355469</c:v>
                </c:pt>
                <c:pt idx="28">
                  <c:v>0.99160192</c:v>
                </c:pt>
                <c:pt idx="29">
                  <c:v>0.995813303105469</c:v>
                </c:pt>
                <c:pt idx="30">
                  <c:v>0.998046875</c:v>
                </c:pt>
                <c:pt idx="31">
                  <c:v>0.999159243730469</c:v>
                </c:pt>
                <c:pt idx="32">
                  <c:v>0.99967232</c:v>
                </c:pt>
                <c:pt idx="33">
                  <c:v>0.999887406230469</c:v>
                </c:pt>
                <c:pt idx="34">
                  <c:v>0.999967195</c:v>
                </c:pt>
                <c:pt idx="35">
                  <c:v>0.999992370605469</c:v>
                </c:pt>
                <c:pt idx="36">
                  <c:v>0.99999872</c:v>
                </c:pt>
                <c:pt idx="37">
                  <c:v>0.999999871855469</c:v>
                </c:pt>
                <c:pt idx="38">
                  <c:v>0.999999995</c:v>
                </c:pt>
                <c:pt idx="39">
                  <c:v>0.999999999980469</c:v>
                </c:pt>
                <c:pt idx="4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684936"/>
        <c:axId val="-2096681816"/>
      </c:lineChart>
      <c:catAx>
        <c:axId val="-209668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681816"/>
        <c:crosses val="autoZero"/>
        <c:auto val="1"/>
        <c:lblAlgn val="ctr"/>
        <c:lblOffset val="100"/>
        <c:noMultiLvlLbl val="0"/>
      </c:catAx>
      <c:valAx>
        <c:axId val="-2096681816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6684936"/>
        <c:crosses val="autoZero"/>
        <c:crossBetween val="between"/>
      </c:valAx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45875"/>
          <c:y val="0.0458611111111111"/>
          <c:w val="0.436155972222222"/>
          <c:h val="0.864721666666667"/>
        </c:manualLayout>
      </c:layout>
      <c:lineChart>
        <c:grouping val="standard"/>
        <c:varyColors val="0"/>
        <c:ser>
          <c:idx val="0"/>
          <c:order val="0"/>
          <c:tx>
            <c:strRef>
              <c:f>Sinusoidal!$B$2</c:f>
              <c:strCache>
                <c:ptCount val="1"/>
                <c:pt idx="0">
                  <c:v>Input</c:v>
                </c:pt>
              </c:strCache>
            </c:strRef>
          </c:tx>
          <c:marker>
            <c:symbol val="none"/>
          </c:marker>
          <c:val>
            <c:numRef>
              <c:f>Sinusoidal!$B$3:$B$43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Sinusoidal!$C$2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val>
            <c:numRef>
              <c:f>Sinusoidal!$C$3:$C$43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Sinusoidal!$D$2</c:f>
              <c:strCache>
                <c:ptCount val="1"/>
                <c:pt idx="0">
                  <c:v>Ease_In_Sine</c:v>
                </c:pt>
              </c:strCache>
            </c:strRef>
          </c:tx>
          <c:marker>
            <c:symbol val="none"/>
          </c:marker>
          <c:val>
            <c:numRef>
              <c:f>Sinusoidal!$D$3:$D$43</c:f>
              <c:numCache>
                <c:formatCode>0.00</c:formatCode>
                <c:ptCount val="41"/>
                <c:pt idx="0">
                  <c:v>0.0</c:v>
                </c:pt>
                <c:pt idx="1">
                  <c:v>0.000770963759277099</c:v>
                </c:pt>
                <c:pt idx="2">
                  <c:v>0.00308266626687204</c:v>
                </c:pt>
                <c:pt idx="3">
                  <c:v>0.0069315430450737</c:v>
                </c:pt>
                <c:pt idx="4">
                  <c:v>0.0123116594048622</c:v>
                </c:pt>
                <c:pt idx="5">
                  <c:v>0.0192147195967696</c:v>
                </c:pt>
                <c:pt idx="6">
                  <c:v>0.0276300796023234</c:v>
                </c:pt>
                <c:pt idx="7">
                  <c:v>0.0375447635463527</c:v>
                </c:pt>
                <c:pt idx="8">
                  <c:v>0.0489434837048465</c:v>
                </c:pt>
                <c:pt idx="9">
                  <c:v>0.0618086640775158</c:v>
                </c:pt>
                <c:pt idx="10">
                  <c:v>0.0761204674887133</c:v>
                </c:pt>
                <c:pt idx="11">
                  <c:v>0.0918568261749187</c:v>
                </c:pt>
                <c:pt idx="12">
                  <c:v>0.108993475811632</c:v>
                </c:pt>
                <c:pt idx="13">
                  <c:v>0.127503992927203</c:v>
                </c:pt>
                <c:pt idx="14">
                  <c:v>0.147359835645908</c:v>
                </c:pt>
                <c:pt idx="15">
                  <c:v>0.168530387697455</c:v>
                </c:pt>
                <c:pt idx="16">
                  <c:v>0.190983005625053</c:v>
                </c:pt>
                <c:pt idx="17">
                  <c:v>0.214683069119255</c:v>
                </c:pt>
                <c:pt idx="18">
                  <c:v>0.239594034399969</c:v>
                </c:pt>
                <c:pt idx="19">
                  <c:v>0.265677490564314</c:v>
                </c:pt>
                <c:pt idx="20">
                  <c:v>0.292893218813452</c:v>
                </c:pt>
                <c:pt idx="21">
                  <c:v>0.321199254467058</c:v>
                </c:pt>
                <c:pt idx="22">
                  <c:v>0.350551951669816</c:v>
                </c:pt>
                <c:pt idx="23">
                  <c:v>0.380906050690166</c:v>
                </c:pt>
                <c:pt idx="24">
                  <c:v>0.412214747707527</c:v>
                </c:pt>
                <c:pt idx="25">
                  <c:v>0.444429766980398</c:v>
                </c:pt>
                <c:pt idx="26">
                  <c:v>0.477501435284051</c:v>
                </c:pt>
                <c:pt idx="27">
                  <c:v>0.511378758503045</c:v>
                </c:pt>
                <c:pt idx="28">
                  <c:v>0.546009500260453</c:v>
                </c:pt>
                <c:pt idx="29">
                  <c:v>0.581340262462572</c:v>
                </c:pt>
                <c:pt idx="30">
                  <c:v>0.61731656763491</c:v>
                </c:pt>
                <c:pt idx="31">
                  <c:v>0.653882942922507</c:v>
                </c:pt>
                <c:pt idx="32">
                  <c:v>0.690983005625052</c:v>
                </c:pt>
                <c:pt idx="33">
                  <c:v>0.728559550134926</c:v>
                </c:pt>
                <c:pt idx="34">
                  <c:v>0.766554636144094</c:v>
                </c:pt>
                <c:pt idx="35">
                  <c:v>0.804909677983872</c:v>
                </c:pt>
                <c:pt idx="36">
                  <c:v>0.843565534959769</c:v>
                </c:pt>
                <c:pt idx="37">
                  <c:v>0.882462602542162</c:v>
                </c:pt>
                <c:pt idx="38">
                  <c:v>0.921540904272155</c:v>
                </c:pt>
                <c:pt idx="39">
                  <c:v>0.960740184240931</c:v>
                </c:pt>
                <c:pt idx="4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Sinusoidal!$E$2</c:f>
              <c:strCache>
                <c:ptCount val="1"/>
                <c:pt idx="0">
                  <c:v>Ease_In_Sine_2</c:v>
                </c:pt>
              </c:strCache>
            </c:strRef>
          </c:tx>
          <c:marker>
            <c:symbol val="none"/>
          </c:marker>
          <c:val>
            <c:numRef>
              <c:f>Sinusoidal!$E$3:$E$43</c:f>
              <c:numCache>
                <c:formatCode>0.00</c:formatCode>
                <c:ptCount val="41"/>
                <c:pt idx="0">
                  <c:v>0.0</c:v>
                </c:pt>
                <c:pt idx="1">
                  <c:v>7.33293157639814E-7</c:v>
                </c:pt>
                <c:pt idx="2">
                  <c:v>1.17236253113218E-5</c:v>
                </c:pt>
                <c:pt idx="3">
                  <c:v>5.92741475736735E-5</c:v>
                </c:pt>
                <c:pt idx="4">
                  <c:v>0.00018699474748074</c:v>
                </c:pt>
                <c:pt idx="5">
                  <c:v>0.000455454388453402</c:v>
                </c:pt>
                <c:pt idx="6">
                  <c:v>0.000941685443982209</c:v>
                </c:pt>
                <c:pt idx="7">
                  <c:v>0.00173853174912297</c:v>
                </c:pt>
                <c:pt idx="8">
                  <c:v>0.00295383065889543</c:v>
                </c:pt>
                <c:pt idx="9">
                  <c:v>0.00470941864042018</c:v>
                </c:pt>
                <c:pt idx="10">
                  <c:v>0.00713994994895495</c:v>
                </c:pt>
                <c:pt idx="11">
                  <c:v>0.0103915188420899</c:v>
                </c:pt>
                <c:pt idx="12">
                  <c:v>0.0146200776399196</c:v>
                </c:pt>
                <c:pt idx="13">
                  <c:v>0.0199896457799865</c:v>
                </c:pt>
                <c:pt idx="14">
                  <c:v>0.0266703088466456</c:v>
                </c:pt>
                <c:pt idx="15">
                  <c:v>0.0348360113380286</c:v>
                </c:pt>
                <c:pt idx="16">
                  <c:v>0.0446621525897117</c:v>
                </c:pt>
                <c:pt idx="17">
                  <c:v>0.0563230016768852</c:v>
                </c:pt>
                <c:pt idx="18">
                  <c:v>0.0699889540948471</c:v>
                </c:pt>
                <c:pt idx="19">
                  <c:v>0.0858236603549748</c:v>
                </c:pt>
                <c:pt idx="20">
                  <c:v>0.103981064073193</c:v>
                </c:pt>
                <c:pt idx="21">
                  <c:v>0.124602394378942</c:v>
                </c:pt>
                <c:pt idx="22">
                  <c:v>0.147813164217563</c:v>
                </c:pt>
                <c:pt idx="23">
                  <c:v>0.173720232026261</c:v>
                </c:pt>
                <c:pt idx="24">
                  <c:v>0.202408989000816</c:v>
                </c:pt>
                <c:pt idx="25">
                  <c:v>0.23394073741919</c:v>
                </c:pt>
                <c:pt idx="26">
                  <c:v>0.268350326962178</c:v>
                </c:pt>
                <c:pt idx="27">
                  <c:v>0.305644115431478</c:v>
                </c:pt>
                <c:pt idx="28">
                  <c:v>0.345798317537293</c:v>
                </c:pt>
                <c:pt idx="29">
                  <c:v>0.388757800414714</c:v>
                </c:pt>
                <c:pt idx="30">
                  <c:v>0.434435377225206</c:v>
                </c:pt>
                <c:pt idx="31">
                  <c:v>0.482711640699242</c:v>
                </c:pt>
                <c:pt idx="32">
                  <c:v>0.533435366973423</c:v>
                </c:pt>
                <c:pt idx="33">
                  <c:v>0.586424506865086</c:v>
                </c:pt>
                <c:pt idx="34">
                  <c:v>0.641467767197306</c:v>
                </c:pt>
                <c:pt idx="35">
                  <c:v>0.698326769404913</c:v>
                </c:pt>
                <c:pt idx="36">
                  <c:v>0.75673875694765</c:v>
                </c:pt>
                <c:pt idx="37">
                  <c:v>0.816419807598992</c:v>
                </c:pt>
                <c:pt idx="38">
                  <c:v>0.877068492051963</c:v>
                </c:pt>
                <c:pt idx="39">
                  <c:v>0.938369907056044</c:v>
                </c:pt>
                <c:pt idx="4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Sinusoidal!$F$2</c:f>
              <c:strCache>
                <c:ptCount val="1"/>
                <c:pt idx="0">
                  <c:v>Ease_In_Sine_3</c:v>
                </c:pt>
              </c:strCache>
            </c:strRef>
          </c:tx>
          <c:marker>
            <c:symbol val="none"/>
          </c:marker>
          <c:val>
            <c:numRef>
              <c:f>Sinusoidal!$F$3:$F$43</c:f>
              <c:numCache>
                <c:formatCode>0.00</c:formatCode>
                <c:ptCount val="41"/>
                <c:pt idx="0">
                  <c:v>0.0</c:v>
                </c:pt>
                <c:pt idx="1">
                  <c:v>6.63358257213531E-13</c:v>
                </c:pt>
                <c:pt idx="2">
                  <c:v>1.69564029484093E-10</c:v>
                </c:pt>
                <c:pt idx="3">
                  <c:v>4.33451385895012E-9</c:v>
                </c:pt>
                <c:pt idx="4">
                  <c:v>4.31388507138308E-8</c:v>
                </c:pt>
                <c:pt idx="5">
                  <c:v>2.55917227298674E-7</c:v>
                </c:pt>
                <c:pt idx="6">
                  <c:v>1.09401025760736E-6</c:v>
                </c:pt>
                <c:pt idx="7">
                  <c:v>3.72884851873589E-6</c:v>
                </c:pt>
                <c:pt idx="8">
                  <c:v>1.07641605568976E-5</c:v>
                </c:pt>
                <c:pt idx="9">
                  <c:v>2.73616557669998E-5</c:v>
                </c:pt>
                <c:pt idx="10">
                  <c:v>6.28920195618887E-5</c:v>
                </c:pt>
                <c:pt idx="11">
                  <c:v>0.000133216547612114</c:v>
                </c:pt>
                <c:pt idx="12">
                  <c:v>0.000263687795254985</c:v>
                </c:pt>
                <c:pt idx="13">
                  <c:v>0.000492928890236444</c:v>
                </c:pt>
                <c:pt idx="14">
                  <c:v>0.000877409493255765</c:v>
                </c:pt>
                <c:pt idx="15">
                  <c:v>0.0014967809064762</c:v>
                </c:pt>
                <c:pt idx="16">
                  <c:v>0.00245986305168888</c:v>
                </c:pt>
                <c:pt idx="17">
                  <c:v>0.0039110921175477</c:v>
                </c:pt>
                <c:pt idx="18">
                  <c:v>0.00603714070897421</c:v>
                </c:pt>
                <c:pt idx="19">
                  <c:v>0.00907331484124574</c:v>
                </c:pt>
                <c:pt idx="20">
                  <c:v>0.0133092186700079</c:v>
                </c:pt>
                <c:pt idx="21">
                  <c:v>0.0190930657792693</c:v>
                </c:pt>
                <c:pt idx="22">
                  <c:v>0.0268339160155624</c:v>
                </c:pt>
                <c:pt idx="23">
                  <c:v>0.0370010441379048</c:v>
                </c:pt>
                <c:pt idx="24">
                  <c:v>0.0501196198525524</c:v>
                </c:pt>
                <c:pt idx="25">
                  <c:v>0.0667619201463508</c:v>
                </c:pt>
                <c:pt idx="26">
                  <c:v>0.0875334272179399</c:v>
                </c:pt>
                <c:pt idx="27">
                  <c:v>0.113053409035599</c:v>
                </c:pt>
                <c:pt idx="28">
                  <c:v>0.14392994711354</c:v>
                </c:pt>
                <c:pt idx="29">
                  <c:v>0.180729866064774</c:v>
                </c:pt>
                <c:pt idx="30">
                  <c:v>0.223944610451363</c:v>
                </c:pt>
                <c:pt idx="31">
                  <c:v>0.273953760586974</c:v>
                </c:pt>
                <c:pt idx="32">
                  <c:v>0.330988509078466</c:v>
                </c:pt>
                <c:pt idx="33">
                  <c:v>0.395097941866451</c:v>
                </c:pt>
                <c:pt idx="34">
                  <c:v>0.466121278919052</c:v>
                </c:pt>
                <c:pt idx="35">
                  <c:v>0.543669234602744</c:v>
                </c:pt>
                <c:pt idx="36">
                  <c:v>0.627117287202798</c:v>
                </c:pt>
                <c:pt idx="37">
                  <c:v>0.715612879619757</c:v>
                </c:pt>
                <c:pt idx="38">
                  <c:v>0.808097449816573</c:v>
                </c:pt>
                <c:pt idx="39">
                  <c:v>0.903342817748326</c:v>
                </c:pt>
                <c:pt idx="40">
                  <c:v>0.999999999999999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Sinusoidal!$G$2</c:f>
              <c:strCache>
                <c:ptCount val="1"/>
                <c:pt idx="0">
                  <c:v>Ease_Out_Sine</c:v>
                </c:pt>
              </c:strCache>
            </c:strRef>
          </c:tx>
          <c:marker>
            <c:symbol val="none"/>
          </c:marker>
          <c:val>
            <c:numRef>
              <c:f>Sinusoidal!$G$3:$G$43</c:f>
              <c:numCache>
                <c:formatCode>0.00</c:formatCode>
                <c:ptCount val="41"/>
                <c:pt idx="0">
                  <c:v>0.0</c:v>
                </c:pt>
                <c:pt idx="1">
                  <c:v>0.0392598157590686</c:v>
                </c:pt>
                <c:pt idx="2">
                  <c:v>0.0784590957278449</c:v>
                </c:pt>
                <c:pt idx="3">
                  <c:v>0.117537397457838</c:v>
                </c:pt>
                <c:pt idx="4">
                  <c:v>0.156434465040231</c:v>
                </c:pt>
                <c:pt idx="5">
                  <c:v>0.195090322016128</c:v>
                </c:pt>
                <c:pt idx="6">
                  <c:v>0.233445363855905</c:v>
                </c:pt>
                <c:pt idx="7">
                  <c:v>0.271440449865074</c:v>
                </c:pt>
                <c:pt idx="8">
                  <c:v>0.309016994374947</c:v>
                </c:pt>
                <c:pt idx="9">
                  <c:v>0.346117057077493</c:v>
                </c:pt>
                <c:pt idx="10">
                  <c:v>0.38268343236509</c:v>
                </c:pt>
                <c:pt idx="11">
                  <c:v>0.418659737537428</c:v>
                </c:pt>
                <c:pt idx="12">
                  <c:v>0.453990499739547</c:v>
                </c:pt>
                <c:pt idx="13">
                  <c:v>0.488621241496955</c:v>
                </c:pt>
                <c:pt idx="14">
                  <c:v>0.522498564715949</c:v>
                </c:pt>
                <c:pt idx="15">
                  <c:v>0.555570233019602</c:v>
                </c:pt>
                <c:pt idx="16">
                  <c:v>0.587785252292473</c:v>
                </c:pt>
                <c:pt idx="17">
                  <c:v>0.619093949309834</c:v>
                </c:pt>
                <c:pt idx="18">
                  <c:v>0.649448048330184</c:v>
                </c:pt>
                <c:pt idx="19">
                  <c:v>0.678800745532942</c:v>
                </c:pt>
                <c:pt idx="20">
                  <c:v>0.707106781186547</c:v>
                </c:pt>
                <c:pt idx="21">
                  <c:v>0.734322509435685</c:v>
                </c:pt>
                <c:pt idx="22">
                  <c:v>0.760405965600031</c:v>
                </c:pt>
                <c:pt idx="23">
                  <c:v>0.785316930880745</c:v>
                </c:pt>
                <c:pt idx="24">
                  <c:v>0.809016994374947</c:v>
                </c:pt>
                <c:pt idx="25">
                  <c:v>0.831469612302545</c:v>
                </c:pt>
                <c:pt idx="26">
                  <c:v>0.852640164354092</c:v>
                </c:pt>
                <c:pt idx="27">
                  <c:v>0.872496007072797</c:v>
                </c:pt>
                <c:pt idx="28">
                  <c:v>0.891006524188368</c:v>
                </c:pt>
                <c:pt idx="29">
                  <c:v>0.908143173825081</c:v>
                </c:pt>
                <c:pt idx="30">
                  <c:v>0.923879532511287</c:v>
                </c:pt>
                <c:pt idx="31">
                  <c:v>0.938191335922484</c:v>
                </c:pt>
                <c:pt idx="32">
                  <c:v>0.951056516295153</c:v>
                </c:pt>
                <c:pt idx="33">
                  <c:v>0.962455236453647</c:v>
                </c:pt>
                <c:pt idx="34">
                  <c:v>0.972369920397677</c:v>
                </c:pt>
                <c:pt idx="35">
                  <c:v>0.98078528040323</c:v>
                </c:pt>
                <c:pt idx="36">
                  <c:v>0.987688340595138</c:v>
                </c:pt>
                <c:pt idx="37">
                  <c:v>0.993068456954926</c:v>
                </c:pt>
                <c:pt idx="38">
                  <c:v>0.996917333733128</c:v>
                </c:pt>
                <c:pt idx="39">
                  <c:v>0.999229036240723</c:v>
                </c:pt>
                <c:pt idx="40">
                  <c:v>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Sinusoidal!$H$2</c:f>
              <c:strCache>
                <c:ptCount val="1"/>
                <c:pt idx="0">
                  <c:v>Ease_Out_Sine_2</c:v>
                </c:pt>
              </c:strCache>
            </c:strRef>
          </c:tx>
          <c:marker>
            <c:symbol val="none"/>
          </c:marker>
          <c:val>
            <c:numRef>
              <c:f>Sinusoidal!$H$3:$H$43</c:f>
              <c:numCache>
                <c:formatCode>0.00</c:formatCode>
                <c:ptCount val="41"/>
                <c:pt idx="0">
                  <c:v>0.0</c:v>
                </c:pt>
                <c:pt idx="1">
                  <c:v>0.0616300929439558</c:v>
                </c:pt>
                <c:pt idx="2">
                  <c:v>0.122931507948036</c:v>
                </c:pt>
                <c:pt idx="3">
                  <c:v>0.183580192401008</c:v>
                </c:pt>
                <c:pt idx="4">
                  <c:v>0.24326124305235</c:v>
                </c:pt>
                <c:pt idx="5">
                  <c:v>0.301673230595087</c:v>
                </c:pt>
                <c:pt idx="6">
                  <c:v>0.358532232802694</c:v>
                </c:pt>
                <c:pt idx="7">
                  <c:v>0.413575493134913</c:v>
                </c:pt>
                <c:pt idx="8">
                  <c:v>0.466564633026577</c:v>
                </c:pt>
                <c:pt idx="9">
                  <c:v>0.517288359300758</c:v>
                </c:pt>
                <c:pt idx="10">
                  <c:v>0.565564622774794</c:v>
                </c:pt>
                <c:pt idx="11">
                  <c:v>0.611242199585286</c:v>
                </c:pt>
                <c:pt idx="12">
                  <c:v>0.654201682462707</c:v>
                </c:pt>
                <c:pt idx="13">
                  <c:v>0.694355884568521</c:v>
                </c:pt>
                <c:pt idx="14">
                  <c:v>0.731649673037822</c:v>
                </c:pt>
                <c:pt idx="15">
                  <c:v>0.766059262580809</c:v>
                </c:pt>
                <c:pt idx="16">
                  <c:v>0.797591010999184</c:v>
                </c:pt>
                <c:pt idx="17">
                  <c:v>0.826279767973739</c:v>
                </c:pt>
                <c:pt idx="18">
                  <c:v>0.852186835782437</c:v>
                </c:pt>
                <c:pt idx="19">
                  <c:v>0.875397605621058</c:v>
                </c:pt>
                <c:pt idx="20">
                  <c:v>0.896018935926807</c:v>
                </c:pt>
                <c:pt idx="21">
                  <c:v>0.914176339645025</c:v>
                </c:pt>
                <c:pt idx="22">
                  <c:v>0.930011045905153</c:v>
                </c:pt>
                <c:pt idx="23">
                  <c:v>0.943676998323115</c:v>
                </c:pt>
                <c:pt idx="24">
                  <c:v>0.955337847410288</c:v>
                </c:pt>
                <c:pt idx="25">
                  <c:v>0.965163988661971</c:v>
                </c:pt>
                <c:pt idx="26">
                  <c:v>0.973329691153354</c:v>
                </c:pt>
                <c:pt idx="27">
                  <c:v>0.980010354220013</c:v>
                </c:pt>
                <c:pt idx="28">
                  <c:v>0.98537992236008</c:v>
                </c:pt>
                <c:pt idx="29">
                  <c:v>0.98960848115791</c:v>
                </c:pt>
                <c:pt idx="30">
                  <c:v>0.992860050051045</c:v>
                </c:pt>
                <c:pt idx="31">
                  <c:v>0.99529058135958</c:v>
                </c:pt>
                <c:pt idx="32">
                  <c:v>0.997046169341105</c:v>
                </c:pt>
                <c:pt idx="33">
                  <c:v>0.998261468250877</c:v>
                </c:pt>
                <c:pt idx="34">
                  <c:v>0.999058314556018</c:v>
                </c:pt>
                <c:pt idx="35">
                  <c:v>0.999544545611547</c:v>
                </c:pt>
                <c:pt idx="36">
                  <c:v>0.999813005252519</c:v>
                </c:pt>
                <c:pt idx="37">
                  <c:v>0.999940725852426</c:v>
                </c:pt>
                <c:pt idx="38">
                  <c:v>0.999988276374689</c:v>
                </c:pt>
                <c:pt idx="39">
                  <c:v>0.999999266706842</c:v>
                </c:pt>
                <c:pt idx="40">
                  <c:v>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Sinusoidal!$I$2</c:f>
              <c:strCache>
                <c:ptCount val="1"/>
                <c:pt idx="0">
                  <c:v>Ease_Out_Sine_3</c:v>
                </c:pt>
              </c:strCache>
            </c:strRef>
          </c:tx>
          <c:marker>
            <c:symbol val="none"/>
          </c:marker>
          <c:val>
            <c:numRef>
              <c:f>Sinusoidal!$I$3:$I$43</c:f>
              <c:numCache>
                <c:formatCode>0.00</c:formatCode>
                <c:ptCount val="41"/>
                <c:pt idx="0">
                  <c:v>0.0</c:v>
                </c:pt>
                <c:pt idx="1">
                  <c:v>0.0966571822516737</c:v>
                </c:pt>
                <c:pt idx="2">
                  <c:v>0.191902550183427</c:v>
                </c:pt>
                <c:pt idx="3">
                  <c:v>0.284387120380243</c:v>
                </c:pt>
                <c:pt idx="4">
                  <c:v>0.372882712797202</c:v>
                </c:pt>
                <c:pt idx="5">
                  <c:v>0.456330765397256</c:v>
                </c:pt>
                <c:pt idx="6">
                  <c:v>0.533878721080948</c:v>
                </c:pt>
                <c:pt idx="7">
                  <c:v>0.604902058133549</c:v>
                </c:pt>
                <c:pt idx="8">
                  <c:v>0.669011490921534</c:v>
                </c:pt>
                <c:pt idx="9">
                  <c:v>0.726046239413026</c:v>
                </c:pt>
                <c:pt idx="10">
                  <c:v>0.776055389548637</c:v>
                </c:pt>
                <c:pt idx="11">
                  <c:v>0.819270133935226</c:v>
                </c:pt>
                <c:pt idx="12">
                  <c:v>0.85607005288646</c:v>
                </c:pt>
                <c:pt idx="13">
                  <c:v>0.886946590964401</c:v>
                </c:pt>
                <c:pt idx="14">
                  <c:v>0.91246657278206</c:v>
                </c:pt>
                <c:pt idx="15">
                  <c:v>0.933238079853649</c:v>
                </c:pt>
                <c:pt idx="16">
                  <c:v>0.949880380147448</c:v>
                </c:pt>
                <c:pt idx="17">
                  <c:v>0.962998955862095</c:v>
                </c:pt>
                <c:pt idx="18">
                  <c:v>0.973166083984438</c:v>
                </c:pt>
                <c:pt idx="19">
                  <c:v>0.980906934220731</c:v>
                </c:pt>
                <c:pt idx="20">
                  <c:v>0.986690781329992</c:v>
                </c:pt>
                <c:pt idx="21">
                  <c:v>0.990926685158754</c:v>
                </c:pt>
                <c:pt idx="22">
                  <c:v>0.993962859291026</c:v>
                </c:pt>
                <c:pt idx="23">
                  <c:v>0.996088907882452</c:v>
                </c:pt>
                <c:pt idx="24">
                  <c:v>0.997540136948311</c:v>
                </c:pt>
                <c:pt idx="25">
                  <c:v>0.998503219093524</c:v>
                </c:pt>
                <c:pt idx="26">
                  <c:v>0.999122590506744</c:v>
                </c:pt>
                <c:pt idx="27">
                  <c:v>0.999507071109764</c:v>
                </c:pt>
                <c:pt idx="28">
                  <c:v>0.999736312204745</c:v>
                </c:pt>
                <c:pt idx="29">
                  <c:v>0.999866783452388</c:v>
                </c:pt>
                <c:pt idx="30">
                  <c:v>0.999937107980438</c:v>
                </c:pt>
                <c:pt idx="31">
                  <c:v>0.999972638344233</c:v>
                </c:pt>
                <c:pt idx="32">
                  <c:v>0.999989235839443</c:v>
                </c:pt>
                <c:pt idx="33">
                  <c:v>0.999996271151481</c:v>
                </c:pt>
                <c:pt idx="34">
                  <c:v>0.999998905989742</c:v>
                </c:pt>
                <c:pt idx="35">
                  <c:v>0.999999744082773</c:v>
                </c:pt>
                <c:pt idx="36">
                  <c:v>0.999999956861149</c:v>
                </c:pt>
                <c:pt idx="37">
                  <c:v>0.999999995665486</c:v>
                </c:pt>
                <c:pt idx="38">
                  <c:v>0.999999999830436</c:v>
                </c:pt>
                <c:pt idx="39">
                  <c:v>0.999999999999337</c:v>
                </c:pt>
                <c:pt idx="4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607880"/>
        <c:axId val="-2096604904"/>
      </c:lineChart>
      <c:catAx>
        <c:axId val="-209660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604904"/>
        <c:crosses val="autoZero"/>
        <c:auto val="1"/>
        <c:lblAlgn val="ctr"/>
        <c:lblOffset val="100"/>
        <c:noMultiLvlLbl val="0"/>
      </c:catAx>
      <c:valAx>
        <c:axId val="-2096604904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6607880"/>
        <c:crosses val="autoZero"/>
        <c:crossBetween val="between"/>
      </c:valAx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45875"/>
          <c:y val="0.0458611111111111"/>
          <c:w val="0.434898611111111"/>
          <c:h val="0.864721666666667"/>
        </c:manualLayout>
      </c:layout>
      <c:lineChart>
        <c:grouping val="standard"/>
        <c:varyColors val="0"/>
        <c:ser>
          <c:idx val="0"/>
          <c:order val="0"/>
          <c:tx>
            <c:strRef>
              <c:f>Sinusoidal!$B$2</c:f>
              <c:strCache>
                <c:ptCount val="1"/>
                <c:pt idx="0">
                  <c:v>Input</c:v>
                </c:pt>
              </c:strCache>
            </c:strRef>
          </c:tx>
          <c:marker>
            <c:symbol val="none"/>
          </c:marker>
          <c:val>
            <c:numRef>
              <c:f>Sinusoidal!$B$3:$B$43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Sinusoidal!$J$2</c:f>
              <c:strCache>
                <c:ptCount val="1"/>
                <c:pt idx="0">
                  <c:v>Ease_In_Out_Sine</c:v>
                </c:pt>
              </c:strCache>
            </c:strRef>
          </c:tx>
          <c:marker>
            <c:symbol val="none"/>
          </c:marker>
          <c:val>
            <c:numRef>
              <c:f>Sinusoidal!$J$3:$J$43</c:f>
              <c:numCache>
                <c:formatCode>0.00</c:formatCode>
                <c:ptCount val="41"/>
                <c:pt idx="0">
                  <c:v>0.0</c:v>
                </c:pt>
                <c:pt idx="1">
                  <c:v>0.00154133313343602</c:v>
                </c:pt>
                <c:pt idx="2">
                  <c:v>0.00615582970243111</c:v>
                </c:pt>
                <c:pt idx="3">
                  <c:v>0.0138150398011617</c:v>
                </c:pt>
                <c:pt idx="4">
                  <c:v>0.0244717418524232</c:v>
                </c:pt>
                <c:pt idx="5">
                  <c:v>0.0380602337443566</c:v>
                </c:pt>
                <c:pt idx="6">
                  <c:v>0.0544967379058161</c:v>
                </c:pt>
                <c:pt idx="7">
                  <c:v>0.0736799178229539</c:v>
                </c:pt>
                <c:pt idx="8">
                  <c:v>0.0954915028125262</c:v>
                </c:pt>
                <c:pt idx="9">
                  <c:v>0.119797017199984</c:v>
                </c:pt>
                <c:pt idx="10">
                  <c:v>0.146446609406726</c:v>
                </c:pt>
                <c:pt idx="11">
                  <c:v>0.175275975834908</c:v>
                </c:pt>
                <c:pt idx="12">
                  <c:v>0.206107373853763</c:v>
                </c:pt>
                <c:pt idx="13">
                  <c:v>0.238750717642026</c:v>
                </c:pt>
                <c:pt idx="14">
                  <c:v>0.273004750130227</c:v>
                </c:pt>
                <c:pt idx="15">
                  <c:v>0.308658283817455</c:v>
                </c:pt>
                <c:pt idx="16">
                  <c:v>0.345491502812526</c:v>
                </c:pt>
                <c:pt idx="17">
                  <c:v>0.383277318072047</c:v>
                </c:pt>
                <c:pt idx="18">
                  <c:v>0.421782767479885</c:v>
                </c:pt>
                <c:pt idx="19">
                  <c:v>0.460770452136077</c:v>
                </c:pt>
                <c:pt idx="20">
                  <c:v>0.5</c:v>
                </c:pt>
                <c:pt idx="21">
                  <c:v>0.539229547863923</c:v>
                </c:pt>
                <c:pt idx="22">
                  <c:v>0.578217232520115</c:v>
                </c:pt>
                <c:pt idx="23">
                  <c:v>0.616722681927953</c:v>
                </c:pt>
                <c:pt idx="24">
                  <c:v>0.654508497187474</c:v>
                </c:pt>
                <c:pt idx="25">
                  <c:v>0.691341716182545</c:v>
                </c:pt>
                <c:pt idx="26">
                  <c:v>0.726995249869773</c:v>
                </c:pt>
                <c:pt idx="27">
                  <c:v>0.761249282357974</c:v>
                </c:pt>
                <c:pt idx="28">
                  <c:v>0.793892626146236</c:v>
                </c:pt>
                <c:pt idx="29">
                  <c:v>0.824724024165092</c:v>
                </c:pt>
                <c:pt idx="30">
                  <c:v>0.853553390593274</c:v>
                </c:pt>
                <c:pt idx="31">
                  <c:v>0.880202982800015</c:v>
                </c:pt>
                <c:pt idx="32">
                  <c:v>0.904508497187474</c:v>
                </c:pt>
                <c:pt idx="33">
                  <c:v>0.926320082177046</c:v>
                </c:pt>
                <c:pt idx="34">
                  <c:v>0.945503262094184</c:v>
                </c:pt>
                <c:pt idx="35">
                  <c:v>0.961939766255643</c:v>
                </c:pt>
                <c:pt idx="36">
                  <c:v>0.975528258147577</c:v>
                </c:pt>
                <c:pt idx="37">
                  <c:v>0.986184960198838</c:v>
                </c:pt>
                <c:pt idx="38">
                  <c:v>0.993844170297569</c:v>
                </c:pt>
                <c:pt idx="39">
                  <c:v>0.998458666866564</c:v>
                </c:pt>
                <c:pt idx="4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Sinusoidal!$K$2</c:f>
              <c:strCache>
                <c:ptCount val="1"/>
                <c:pt idx="0">
                  <c:v>Ease_In_Out_Sine_2</c:v>
                </c:pt>
              </c:strCache>
            </c:strRef>
          </c:tx>
          <c:marker>
            <c:symbol val="none"/>
          </c:marker>
          <c:val>
            <c:numRef>
              <c:f>Sinusoidal!$K$3:$K$43</c:f>
              <c:numCache>
                <c:formatCode>0.00</c:formatCode>
                <c:ptCount val="41"/>
                <c:pt idx="0">
                  <c:v>0.0</c:v>
                </c:pt>
                <c:pt idx="1">
                  <c:v>5.86181265566088E-6</c:v>
                </c:pt>
                <c:pt idx="2">
                  <c:v>9.349737374037E-5</c:v>
                </c:pt>
                <c:pt idx="3">
                  <c:v>0.000470842721991105</c:v>
                </c:pt>
                <c:pt idx="4">
                  <c:v>0.00147691532944771</c:v>
                </c:pt>
                <c:pt idx="5">
                  <c:v>0.00356997497447747</c:v>
                </c:pt>
                <c:pt idx="6">
                  <c:v>0.00731003881995978</c:v>
                </c:pt>
                <c:pt idx="7">
                  <c:v>0.0133351544233228</c:v>
                </c:pt>
                <c:pt idx="8">
                  <c:v>0.0223310762948559</c:v>
                </c:pt>
                <c:pt idx="9">
                  <c:v>0.0349944770474235</c:v>
                </c:pt>
                <c:pt idx="10">
                  <c:v>0.0519905320365967</c:v>
                </c:pt>
                <c:pt idx="11">
                  <c:v>0.0739065821087814</c:v>
                </c:pt>
                <c:pt idx="12">
                  <c:v>0.101204494500408</c:v>
                </c:pt>
                <c:pt idx="13">
                  <c:v>0.134175163481089</c:v>
                </c:pt>
                <c:pt idx="14">
                  <c:v>0.172899158768647</c:v>
                </c:pt>
                <c:pt idx="15">
                  <c:v>0.217217688612603</c:v>
                </c:pt>
                <c:pt idx="16">
                  <c:v>0.266717683486711</c:v>
                </c:pt>
                <c:pt idx="17">
                  <c:v>0.320733883598653</c:v>
                </c:pt>
                <c:pt idx="18">
                  <c:v>0.378369378473825</c:v>
                </c:pt>
                <c:pt idx="19">
                  <c:v>0.438534246025982</c:v>
                </c:pt>
                <c:pt idx="20">
                  <c:v>0.5</c:v>
                </c:pt>
                <c:pt idx="21">
                  <c:v>0.561465753974018</c:v>
                </c:pt>
                <c:pt idx="22">
                  <c:v>0.621630621526175</c:v>
                </c:pt>
                <c:pt idx="23">
                  <c:v>0.679266116401347</c:v>
                </c:pt>
                <c:pt idx="24">
                  <c:v>0.733282316513289</c:v>
                </c:pt>
                <c:pt idx="25">
                  <c:v>0.782782311387397</c:v>
                </c:pt>
                <c:pt idx="26">
                  <c:v>0.827100841231353</c:v>
                </c:pt>
                <c:pt idx="27">
                  <c:v>0.865824836518911</c:v>
                </c:pt>
                <c:pt idx="28">
                  <c:v>0.898795505499592</c:v>
                </c:pt>
                <c:pt idx="29">
                  <c:v>0.926093417891219</c:v>
                </c:pt>
                <c:pt idx="30">
                  <c:v>0.948009467963403</c:v>
                </c:pt>
                <c:pt idx="31">
                  <c:v>0.965005522952576</c:v>
                </c:pt>
                <c:pt idx="32">
                  <c:v>0.977668923705144</c:v>
                </c:pt>
                <c:pt idx="33">
                  <c:v>0.986664845576677</c:v>
                </c:pt>
                <c:pt idx="34">
                  <c:v>0.99268996118004</c:v>
                </c:pt>
                <c:pt idx="35">
                  <c:v>0.996430025025522</c:v>
                </c:pt>
                <c:pt idx="36">
                  <c:v>0.998523084670552</c:v>
                </c:pt>
                <c:pt idx="37">
                  <c:v>0.999529157278009</c:v>
                </c:pt>
                <c:pt idx="38">
                  <c:v>0.99990650262626</c:v>
                </c:pt>
                <c:pt idx="39">
                  <c:v>0.999994138187344</c:v>
                </c:pt>
                <c:pt idx="4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Sinusoidal!$L$2</c:f>
              <c:strCache>
                <c:ptCount val="1"/>
                <c:pt idx="0">
                  <c:v>Ease_In_Out_Sine_3</c:v>
                </c:pt>
              </c:strCache>
            </c:strRef>
          </c:tx>
          <c:marker>
            <c:symbol val="none"/>
          </c:marker>
          <c:val>
            <c:numRef>
              <c:f>Sinusoidal!$L$3:$L$43</c:f>
              <c:numCache>
                <c:formatCode>0.00</c:formatCode>
                <c:ptCount val="41"/>
                <c:pt idx="0">
                  <c:v>0.0</c:v>
                </c:pt>
                <c:pt idx="1">
                  <c:v>8.47820147420464E-11</c:v>
                </c:pt>
                <c:pt idx="2">
                  <c:v>2.15694253569154E-8</c:v>
                </c:pt>
                <c:pt idx="3">
                  <c:v>5.47005128803679E-7</c:v>
                </c:pt>
                <c:pt idx="4">
                  <c:v>5.38208027844877E-6</c:v>
                </c:pt>
                <c:pt idx="5">
                  <c:v>3.14460097809444E-5</c:v>
                </c:pt>
                <c:pt idx="6">
                  <c:v>0.000131843897627493</c:v>
                </c:pt>
                <c:pt idx="7">
                  <c:v>0.000438704746627882</c:v>
                </c:pt>
                <c:pt idx="8">
                  <c:v>0.00122993152584444</c:v>
                </c:pt>
                <c:pt idx="9">
                  <c:v>0.0030185703544871</c:v>
                </c:pt>
                <c:pt idx="10">
                  <c:v>0.00665460933500394</c:v>
                </c:pt>
                <c:pt idx="11">
                  <c:v>0.0134169580077812</c:v>
                </c:pt>
                <c:pt idx="12">
                  <c:v>0.0250598099262762</c:v>
                </c:pt>
                <c:pt idx="13">
                  <c:v>0.04376671360897</c:v>
                </c:pt>
                <c:pt idx="14">
                  <c:v>0.0719649735567701</c:v>
                </c:pt>
                <c:pt idx="15">
                  <c:v>0.111972305225681</c:v>
                </c:pt>
                <c:pt idx="16">
                  <c:v>0.165494254539233</c:v>
                </c:pt>
                <c:pt idx="17">
                  <c:v>0.233060639459526</c:v>
                </c:pt>
                <c:pt idx="18">
                  <c:v>0.313558643601399</c:v>
                </c:pt>
                <c:pt idx="19">
                  <c:v>0.404048724908286</c:v>
                </c:pt>
                <c:pt idx="20">
                  <c:v>0.5</c:v>
                </c:pt>
                <c:pt idx="21">
                  <c:v>0.595951275091713</c:v>
                </c:pt>
                <c:pt idx="22">
                  <c:v>0.686441356398601</c:v>
                </c:pt>
                <c:pt idx="23">
                  <c:v>0.766939360540474</c:v>
                </c:pt>
                <c:pt idx="24">
                  <c:v>0.834505745460767</c:v>
                </c:pt>
                <c:pt idx="25">
                  <c:v>0.888027694774319</c:v>
                </c:pt>
                <c:pt idx="26">
                  <c:v>0.92803502644323</c:v>
                </c:pt>
                <c:pt idx="27">
                  <c:v>0.95623328639103</c:v>
                </c:pt>
                <c:pt idx="28">
                  <c:v>0.974940190073724</c:v>
                </c:pt>
                <c:pt idx="29">
                  <c:v>0.986583041992219</c:v>
                </c:pt>
                <c:pt idx="30">
                  <c:v>0.993345390664996</c:v>
                </c:pt>
                <c:pt idx="31">
                  <c:v>0.996981429645513</c:v>
                </c:pt>
                <c:pt idx="32">
                  <c:v>0.998770068474156</c:v>
                </c:pt>
                <c:pt idx="33">
                  <c:v>0.999561295253372</c:v>
                </c:pt>
                <c:pt idx="34">
                  <c:v>0.999868156102373</c:v>
                </c:pt>
                <c:pt idx="35">
                  <c:v>0.999968553990219</c:v>
                </c:pt>
                <c:pt idx="36">
                  <c:v>0.999994617919722</c:v>
                </c:pt>
                <c:pt idx="37">
                  <c:v>0.999999452994871</c:v>
                </c:pt>
                <c:pt idx="38">
                  <c:v>0.999999978430575</c:v>
                </c:pt>
                <c:pt idx="39">
                  <c:v>0.999999999915218</c:v>
                </c:pt>
                <c:pt idx="4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571048"/>
        <c:axId val="-2096567928"/>
      </c:lineChart>
      <c:catAx>
        <c:axId val="-209657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567928"/>
        <c:crosses val="autoZero"/>
        <c:auto val="1"/>
        <c:lblAlgn val="ctr"/>
        <c:lblOffset val="100"/>
        <c:noMultiLvlLbl val="0"/>
      </c:catAx>
      <c:valAx>
        <c:axId val="-2096567928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6571048"/>
        <c:crosses val="autoZero"/>
        <c:crossBetween val="between"/>
      </c:valAx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45875"/>
          <c:y val="0.0458611111111111"/>
          <c:w val="0.434905694444444"/>
          <c:h val="0.864721666666667"/>
        </c:manualLayout>
      </c:layout>
      <c:lineChart>
        <c:grouping val="standard"/>
        <c:varyColors val="0"/>
        <c:ser>
          <c:idx val="0"/>
          <c:order val="0"/>
          <c:tx>
            <c:strRef>
              <c:f>Circular!$B$2</c:f>
              <c:strCache>
                <c:ptCount val="1"/>
                <c:pt idx="0">
                  <c:v>Input</c:v>
                </c:pt>
              </c:strCache>
            </c:strRef>
          </c:tx>
          <c:marker>
            <c:symbol val="none"/>
          </c:marker>
          <c:val>
            <c:numRef>
              <c:f>Circular!$B$3:$B$43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Circular!$C$2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val>
            <c:numRef>
              <c:f>Circular!$C$3:$C$43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Circular!$D$2</c:f>
              <c:strCache>
                <c:ptCount val="1"/>
                <c:pt idx="0">
                  <c:v>Ease_In_Circular</c:v>
                </c:pt>
              </c:strCache>
            </c:strRef>
          </c:tx>
          <c:marker>
            <c:symbol val="none"/>
          </c:marker>
          <c:val>
            <c:numRef>
              <c:f>Circular!$D$3:$D$43</c:f>
              <c:numCache>
                <c:formatCode>0.00</c:formatCode>
                <c:ptCount val="41"/>
                <c:pt idx="0">
                  <c:v>0.0</c:v>
                </c:pt>
                <c:pt idx="1">
                  <c:v>0.000312548843389715</c:v>
                </c:pt>
                <c:pt idx="2">
                  <c:v>0.00125078222809105</c:v>
                </c:pt>
                <c:pt idx="3">
                  <c:v>0.00281646624104348</c:v>
                </c:pt>
                <c:pt idx="4">
                  <c:v>0.00501256289338003</c:v>
                </c:pt>
                <c:pt idx="5">
                  <c:v>0.00784325835077848</c:v>
                </c:pt>
                <c:pt idx="6">
                  <c:v>0.0113140033357405</c:v>
                </c:pt>
                <c:pt idx="7">
                  <c:v>0.0154315666242392</c:v>
                </c:pt>
                <c:pt idx="8">
                  <c:v>0.0202041028867288</c:v>
                </c:pt>
                <c:pt idx="9">
                  <c:v>0.0256412365047461</c:v>
                </c:pt>
                <c:pt idx="10">
                  <c:v>0.0317541634481457</c:v>
                </c:pt>
                <c:pt idx="11">
                  <c:v>0.0385557738485295</c:v>
                </c:pt>
                <c:pt idx="12">
                  <c:v>0.0460607985830543</c:v>
                </c:pt>
                <c:pt idx="13">
                  <c:v>0.0542859840311131</c:v>
                </c:pt>
                <c:pt idx="14">
                  <c:v>0.0632503002402402</c:v>
                </c:pt>
                <c:pt idx="15">
                  <c:v>0.0729751891130421</c:v>
                </c:pt>
                <c:pt idx="16">
                  <c:v>0.083484861008832</c:v>
                </c:pt>
                <c:pt idx="17">
                  <c:v>0.0948066504884164</c:v>
                </c:pt>
                <c:pt idx="18">
                  <c:v>0.106971445025412</c:v>
                </c:pt>
                <c:pt idx="19">
                  <c:v>0.120014204660098</c:v>
                </c:pt>
                <c:pt idx="20">
                  <c:v>0.133974596215561</c:v>
                </c:pt>
                <c:pt idx="21">
                  <c:v>0.14889777347254</c:v>
                </c:pt>
                <c:pt idx="22">
                  <c:v>0.164835345575497</c:v>
                </c:pt>
                <c:pt idx="23">
                  <c:v>0.181846591402321</c:v>
                </c:pt>
                <c:pt idx="24">
                  <c:v>0.2</c:v>
                </c:pt>
                <c:pt idx="25">
                  <c:v>0.2193752502002</c:v>
                </c:pt>
                <c:pt idx="26">
                  <c:v>0.240065792321467</c:v>
                </c:pt>
                <c:pt idx="27">
                  <c:v>0.262182271831315</c:v>
                </c:pt>
                <c:pt idx="28">
                  <c:v>0.285857157145715</c:v>
                </c:pt>
                <c:pt idx="29">
                  <c:v>0.311251134302204</c:v>
                </c:pt>
                <c:pt idx="30">
                  <c:v>0.338562172233852</c:v>
                </c:pt>
                <c:pt idx="31">
                  <c:v>0.368038767011773</c:v>
                </c:pt>
                <c:pt idx="32">
                  <c:v>0.4</c:v>
                </c:pt>
                <c:pt idx="33">
                  <c:v>0.434867272227134</c:v>
                </c:pt>
                <c:pt idx="34">
                  <c:v>0.473217312357363</c:v>
                </c:pt>
                <c:pt idx="35">
                  <c:v>0.515877081724073</c:v>
                </c:pt>
                <c:pt idx="36">
                  <c:v>0.564110105645933</c:v>
                </c:pt>
                <c:pt idx="37">
                  <c:v>0.620032896160733</c:v>
                </c:pt>
                <c:pt idx="38">
                  <c:v>0.68775010008008</c:v>
                </c:pt>
                <c:pt idx="39">
                  <c:v>0.77779513956711</c:v>
                </c:pt>
                <c:pt idx="4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Circular!$E$2</c:f>
              <c:strCache>
                <c:ptCount val="1"/>
                <c:pt idx="0">
                  <c:v>Ease_Out_Circular</c:v>
                </c:pt>
              </c:strCache>
            </c:strRef>
          </c:tx>
          <c:marker>
            <c:symbol val="none"/>
          </c:marker>
          <c:val>
            <c:numRef>
              <c:f>Circular!$E$3:$E$43</c:f>
              <c:numCache>
                <c:formatCode>0.00</c:formatCode>
                <c:ptCount val="41"/>
                <c:pt idx="0">
                  <c:v>0.0</c:v>
                </c:pt>
                <c:pt idx="1">
                  <c:v>0.22220486043289</c:v>
                </c:pt>
                <c:pt idx="2">
                  <c:v>0.31224989991992</c:v>
                </c:pt>
                <c:pt idx="3">
                  <c:v>0.379967103839266</c:v>
                </c:pt>
                <c:pt idx="4">
                  <c:v>0.435889894354067</c:v>
                </c:pt>
                <c:pt idx="5">
                  <c:v>0.484122918275927</c:v>
                </c:pt>
                <c:pt idx="6">
                  <c:v>0.526782687642637</c:v>
                </c:pt>
                <c:pt idx="7">
                  <c:v>0.565132727772866</c:v>
                </c:pt>
                <c:pt idx="8">
                  <c:v>0.6</c:v>
                </c:pt>
                <c:pt idx="9">
                  <c:v>0.631961232988227</c:v>
                </c:pt>
                <c:pt idx="10">
                  <c:v>0.661437827766148</c:v>
                </c:pt>
                <c:pt idx="11">
                  <c:v>0.688748865697795</c:v>
                </c:pt>
                <c:pt idx="12">
                  <c:v>0.714142842854285</c:v>
                </c:pt>
                <c:pt idx="13">
                  <c:v>0.737817728168685</c:v>
                </c:pt>
                <c:pt idx="14">
                  <c:v>0.759934207678533</c:v>
                </c:pt>
                <c:pt idx="15">
                  <c:v>0.7806247497998</c:v>
                </c:pt>
                <c:pt idx="16">
                  <c:v>0.8</c:v>
                </c:pt>
                <c:pt idx="17">
                  <c:v>0.818153408597679</c:v>
                </c:pt>
                <c:pt idx="18">
                  <c:v>0.835164654424503</c:v>
                </c:pt>
                <c:pt idx="19">
                  <c:v>0.85110222652746</c:v>
                </c:pt>
                <c:pt idx="20">
                  <c:v>0.866025403784439</c:v>
                </c:pt>
                <c:pt idx="21">
                  <c:v>0.879985795339902</c:v>
                </c:pt>
                <c:pt idx="22">
                  <c:v>0.893028554974588</c:v>
                </c:pt>
                <c:pt idx="23">
                  <c:v>0.905193349511584</c:v>
                </c:pt>
                <c:pt idx="24">
                  <c:v>0.916515138991168</c:v>
                </c:pt>
                <c:pt idx="25">
                  <c:v>0.927024810886958</c:v>
                </c:pt>
                <c:pt idx="26">
                  <c:v>0.93674969975976</c:v>
                </c:pt>
                <c:pt idx="27">
                  <c:v>0.945714015968887</c:v>
                </c:pt>
                <c:pt idx="28">
                  <c:v>0.953939201416946</c:v>
                </c:pt>
                <c:pt idx="29">
                  <c:v>0.96144422615147</c:v>
                </c:pt>
                <c:pt idx="30">
                  <c:v>0.968245836551854</c:v>
                </c:pt>
                <c:pt idx="31">
                  <c:v>0.974358763495254</c:v>
                </c:pt>
                <c:pt idx="32">
                  <c:v>0.979795897113271</c:v>
                </c:pt>
                <c:pt idx="33">
                  <c:v>0.984568433375761</c:v>
                </c:pt>
                <c:pt idx="34">
                  <c:v>0.988685996664259</c:v>
                </c:pt>
                <c:pt idx="35">
                  <c:v>0.992156741649221</c:v>
                </c:pt>
                <c:pt idx="36">
                  <c:v>0.99498743710662</c:v>
                </c:pt>
                <c:pt idx="37">
                  <c:v>0.997183533758956</c:v>
                </c:pt>
                <c:pt idx="38">
                  <c:v>0.998749217771909</c:v>
                </c:pt>
                <c:pt idx="39">
                  <c:v>0.99968745115661</c:v>
                </c:pt>
                <c:pt idx="40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Circular!$F$2</c:f>
              <c:strCache>
                <c:ptCount val="1"/>
                <c:pt idx="0">
                  <c:v>Ease_In_Out_Circular</c:v>
                </c:pt>
              </c:strCache>
            </c:strRef>
          </c:tx>
          <c:marker>
            <c:symbol val="none"/>
          </c:marker>
          <c:val>
            <c:numRef>
              <c:f>Circular!$F$3:$F$43</c:f>
              <c:numCache>
                <c:formatCode>0.00</c:formatCode>
                <c:ptCount val="41"/>
                <c:pt idx="0">
                  <c:v>0.0</c:v>
                </c:pt>
                <c:pt idx="1">
                  <c:v>0.000625391114045526</c:v>
                </c:pt>
                <c:pt idx="2">
                  <c:v>0.00250628144669002</c:v>
                </c:pt>
                <c:pt idx="3">
                  <c:v>0.00565700166787025</c:v>
                </c:pt>
                <c:pt idx="4">
                  <c:v>0.0101020514433644</c:v>
                </c:pt>
                <c:pt idx="5">
                  <c:v>0.0158770817240729</c:v>
                </c:pt>
                <c:pt idx="6">
                  <c:v>0.0230303992915272</c:v>
                </c:pt>
                <c:pt idx="7">
                  <c:v>0.0316251501201201</c:v>
                </c:pt>
                <c:pt idx="8">
                  <c:v>0.041742430504416</c:v>
                </c:pt>
                <c:pt idx="9">
                  <c:v>0.0534857225127062</c:v>
                </c:pt>
                <c:pt idx="10">
                  <c:v>0.0669872981077807</c:v>
                </c:pt>
                <c:pt idx="11">
                  <c:v>0.0824176727877483</c:v>
                </c:pt>
                <c:pt idx="12">
                  <c:v>0.1</c:v>
                </c:pt>
                <c:pt idx="13">
                  <c:v>0.120032896160733</c:v>
                </c:pt>
                <c:pt idx="14">
                  <c:v>0.142928578572857</c:v>
                </c:pt>
                <c:pt idx="15">
                  <c:v>0.169281086116926</c:v>
                </c:pt>
                <c:pt idx="16">
                  <c:v>0.2</c:v>
                </c:pt>
                <c:pt idx="17">
                  <c:v>0.236608656178681</c:v>
                </c:pt>
                <c:pt idx="18">
                  <c:v>0.282055052822966</c:v>
                </c:pt>
                <c:pt idx="19">
                  <c:v>0.34387505004004</c:v>
                </c:pt>
                <c:pt idx="20">
                  <c:v>0.5</c:v>
                </c:pt>
                <c:pt idx="21">
                  <c:v>0.65612494995996</c:v>
                </c:pt>
                <c:pt idx="22">
                  <c:v>0.717944947177034</c:v>
                </c:pt>
                <c:pt idx="23">
                  <c:v>0.763391343821318</c:v>
                </c:pt>
                <c:pt idx="24">
                  <c:v>0.8</c:v>
                </c:pt>
                <c:pt idx="25">
                  <c:v>0.830718913883074</c:v>
                </c:pt>
                <c:pt idx="26">
                  <c:v>0.857071421427142</c:v>
                </c:pt>
                <c:pt idx="27">
                  <c:v>0.879967103839267</c:v>
                </c:pt>
                <c:pt idx="28">
                  <c:v>0.9</c:v>
                </c:pt>
                <c:pt idx="29">
                  <c:v>0.917582327212252</c:v>
                </c:pt>
                <c:pt idx="30">
                  <c:v>0.933012701892219</c:v>
                </c:pt>
                <c:pt idx="31">
                  <c:v>0.946514277487294</c:v>
                </c:pt>
                <c:pt idx="32">
                  <c:v>0.958257569495584</c:v>
                </c:pt>
                <c:pt idx="33">
                  <c:v>0.96837484987988</c:v>
                </c:pt>
                <c:pt idx="34">
                  <c:v>0.976969600708473</c:v>
                </c:pt>
                <c:pt idx="35">
                  <c:v>0.984122918275927</c:v>
                </c:pt>
                <c:pt idx="36">
                  <c:v>0.989897948556636</c:v>
                </c:pt>
                <c:pt idx="37">
                  <c:v>0.99434299833213</c:v>
                </c:pt>
                <c:pt idx="38">
                  <c:v>0.99749371855331</c:v>
                </c:pt>
                <c:pt idx="39">
                  <c:v>0.999374608885954</c:v>
                </c:pt>
                <c:pt idx="4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516584"/>
        <c:axId val="-2096513528"/>
      </c:lineChart>
      <c:catAx>
        <c:axId val="-209651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513528"/>
        <c:crosses val="autoZero"/>
        <c:auto val="1"/>
        <c:lblAlgn val="ctr"/>
        <c:lblOffset val="100"/>
        <c:noMultiLvlLbl val="0"/>
      </c:catAx>
      <c:valAx>
        <c:axId val="-2096513528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6516584"/>
        <c:crosses val="autoZero"/>
        <c:crossBetween val="between"/>
      </c:valAx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45875"/>
          <c:y val="0.0458611111111111"/>
          <c:w val="0.434905694444444"/>
          <c:h val="0.864721666666667"/>
        </c:manualLayout>
      </c:layout>
      <c:lineChart>
        <c:grouping val="standard"/>
        <c:varyColors val="0"/>
        <c:ser>
          <c:idx val="0"/>
          <c:order val="0"/>
          <c:tx>
            <c:strRef>
              <c:f>Circular!$B$2</c:f>
              <c:strCache>
                <c:ptCount val="1"/>
                <c:pt idx="0">
                  <c:v>Input</c:v>
                </c:pt>
              </c:strCache>
            </c:strRef>
          </c:tx>
          <c:marker>
            <c:symbol val="none"/>
          </c:marker>
          <c:val>
            <c:numRef>
              <c:f>Circular!$B$3:$B$43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Circular!$F$2</c:f>
              <c:strCache>
                <c:ptCount val="1"/>
                <c:pt idx="0">
                  <c:v>Ease_In_Out_Circular</c:v>
                </c:pt>
              </c:strCache>
            </c:strRef>
          </c:tx>
          <c:marker>
            <c:symbol val="none"/>
          </c:marker>
          <c:val>
            <c:numRef>
              <c:f>Circular!$F$3:$F$43</c:f>
              <c:numCache>
                <c:formatCode>0.00</c:formatCode>
                <c:ptCount val="41"/>
                <c:pt idx="0">
                  <c:v>0.0</c:v>
                </c:pt>
                <c:pt idx="1">
                  <c:v>0.000625391114045526</c:v>
                </c:pt>
                <c:pt idx="2">
                  <c:v>0.00250628144669002</c:v>
                </c:pt>
                <c:pt idx="3">
                  <c:v>0.00565700166787025</c:v>
                </c:pt>
                <c:pt idx="4">
                  <c:v>0.0101020514433644</c:v>
                </c:pt>
                <c:pt idx="5">
                  <c:v>0.0158770817240729</c:v>
                </c:pt>
                <c:pt idx="6">
                  <c:v>0.0230303992915272</c:v>
                </c:pt>
                <c:pt idx="7">
                  <c:v>0.0316251501201201</c:v>
                </c:pt>
                <c:pt idx="8">
                  <c:v>0.041742430504416</c:v>
                </c:pt>
                <c:pt idx="9">
                  <c:v>0.0534857225127062</c:v>
                </c:pt>
                <c:pt idx="10">
                  <c:v>0.0669872981077807</c:v>
                </c:pt>
                <c:pt idx="11">
                  <c:v>0.0824176727877483</c:v>
                </c:pt>
                <c:pt idx="12">
                  <c:v>0.1</c:v>
                </c:pt>
                <c:pt idx="13">
                  <c:v>0.120032896160733</c:v>
                </c:pt>
                <c:pt idx="14">
                  <c:v>0.142928578572857</c:v>
                </c:pt>
                <c:pt idx="15">
                  <c:v>0.169281086116926</c:v>
                </c:pt>
                <c:pt idx="16">
                  <c:v>0.2</c:v>
                </c:pt>
                <c:pt idx="17">
                  <c:v>0.236608656178681</c:v>
                </c:pt>
                <c:pt idx="18">
                  <c:v>0.282055052822966</c:v>
                </c:pt>
                <c:pt idx="19">
                  <c:v>0.34387505004004</c:v>
                </c:pt>
                <c:pt idx="20">
                  <c:v>0.5</c:v>
                </c:pt>
                <c:pt idx="21">
                  <c:v>0.65612494995996</c:v>
                </c:pt>
                <c:pt idx="22">
                  <c:v>0.717944947177034</c:v>
                </c:pt>
                <c:pt idx="23">
                  <c:v>0.763391343821318</c:v>
                </c:pt>
                <c:pt idx="24">
                  <c:v>0.8</c:v>
                </c:pt>
                <c:pt idx="25">
                  <c:v>0.830718913883074</c:v>
                </c:pt>
                <c:pt idx="26">
                  <c:v>0.857071421427142</c:v>
                </c:pt>
                <c:pt idx="27">
                  <c:v>0.879967103839267</c:v>
                </c:pt>
                <c:pt idx="28">
                  <c:v>0.9</c:v>
                </c:pt>
                <c:pt idx="29">
                  <c:v>0.917582327212252</c:v>
                </c:pt>
                <c:pt idx="30">
                  <c:v>0.933012701892219</c:v>
                </c:pt>
                <c:pt idx="31">
                  <c:v>0.946514277487294</c:v>
                </c:pt>
                <c:pt idx="32">
                  <c:v>0.958257569495584</c:v>
                </c:pt>
                <c:pt idx="33">
                  <c:v>0.96837484987988</c:v>
                </c:pt>
                <c:pt idx="34">
                  <c:v>0.976969600708473</c:v>
                </c:pt>
                <c:pt idx="35">
                  <c:v>0.984122918275927</c:v>
                </c:pt>
                <c:pt idx="36">
                  <c:v>0.989897948556636</c:v>
                </c:pt>
                <c:pt idx="37">
                  <c:v>0.99434299833213</c:v>
                </c:pt>
                <c:pt idx="38">
                  <c:v>0.99749371855331</c:v>
                </c:pt>
                <c:pt idx="39">
                  <c:v>0.999374608885954</c:v>
                </c:pt>
                <c:pt idx="4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485496"/>
        <c:axId val="-2096482520"/>
      </c:lineChart>
      <c:catAx>
        <c:axId val="-209648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482520"/>
        <c:crosses val="autoZero"/>
        <c:auto val="1"/>
        <c:lblAlgn val="ctr"/>
        <c:lblOffset val="100"/>
        <c:noMultiLvlLbl val="0"/>
      </c:catAx>
      <c:valAx>
        <c:axId val="-2096482520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6485496"/>
        <c:crosses val="autoZero"/>
        <c:crossBetween val="between"/>
      </c:valAx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57504166666667"/>
          <c:y val="0.0458611111111111"/>
          <c:w val="0.454471805555556"/>
          <c:h val="0.908277777777778"/>
        </c:manualLayout>
      </c:layout>
      <c:lineChart>
        <c:grouping val="standard"/>
        <c:varyColors val="0"/>
        <c:ser>
          <c:idx val="0"/>
          <c:order val="0"/>
          <c:tx>
            <c:strRef>
              <c:f>Bounce!$B$2</c:f>
              <c:strCache>
                <c:ptCount val="1"/>
                <c:pt idx="0">
                  <c:v>Input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Bounce!$B$3:$B$43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Bounce!$C$2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val>
            <c:numRef>
              <c:f>Bounce!$C$3:$C$43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Bounce!$D$2</c:f>
              <c:strCache>
                <c:ptCount val="1"/>
                <c:pt idx="0">
                  <c:v>Ease_In_Bounce</c:v>
                </c:pt>
              </c:strCache>
            </c:strRef>
          </c:tx>
          <c:marker>
            <c:symbol val="none"/>
          </c:marker>
          <c:val>
            <c:numRef>
              <c:f>Bounce!$D$3:$D$43</c:f>
              <c:numCache>
                <c:formatCode>0.00</c:formatCode>
                <c:ptCount val="41"/>
                <c:pt idx="0">
                  <c:v>0.0</c:v>
                </c:pt>
                <c:pt idx="1">
                  <c:v>-0.00059375</c:v>
                </c:pt>
                <c:pt idx="2">
                  <c:v>-0.00225</c:v>
                </c:pt>
                <c:pt idx="3">
                  <c:v>-0.00478125</c:v>
                </c:pt>
                <c:pt idx="4">
                  <c:v>-0.008</c:v>
                </c:pt>
                <c:pt idx="5">
                  <c:v>-0.01171875</c:v>
                </c:pt>
                <c:pt idx="6">
                  <c:v>-0.01575</c:v>
                </c:pt>
                <c:pt idx="7">
                  <c:v>-0.01990625</c:v>
                </c:pt>
                <c:pt idx="8">
                  <c:v>-0.024</c:v>
                </c:pt>
                <c:pt idx="9">
                  <c:v>-0.02784375</c:v>
                </c:pt>
                <c:pt idx="10">
                  <c:v>-0.03125</c:v>
                </c:pt>
                <c:pt idx="11">
                  <c:v>-0.03403125</c:v>
                </c:pt>
                <c:pt idx="12">
                  <c:v>-0.036</c:v>
                </c:pt>
                <c:pt idx="13">
                  <c:v>-0.03696875</c:v>
                </c:pt>
                <c:pt idx="14">
                  <c:v>-0.03675</c:v>
                </c:pt>
                <c:pt idx="15">
                  <c:v>-0.03515625</c:v>
                </c:pt>
                <c:pt idx="16">
                  <c:v>-0.032</c:v>
                </c:pt>
                <c:pt idx="17">
                  <c:v>-0.02709375</c:v>
                </c:pt>
                <c:pt idx="18">
                  <c:v>-0.02025</c:v>
                </c:pt>
                <c:pt idx="19">
                  <c:v>-0.01128125</c:v>
                </c:pt>
                <c:pt idx="20">
                  <c:v>0.0</c:v>
                </c:pt>
                <c:pt idx="21">
                  <c:v>0.01378125</c:v>
                </c:pt>
                <c:pt idx="22">
                  <c:v>0.03025</c:v>
                </c:pt>
                <c:pt idx="23">
                  <c:v>0.0495937499999999</c:v>
                </c:pt>
                <c:pt idx="24">
                  <c:v>0.072</c:v>
                </c:pt>
                <c:pt idx="25">
                  <c:v>0.09765625</c:v>
                </c:pt>
                <c:pt idx="26">
                  <c:v>0.12675</c:v>
                </c:pt>
                <c:pt idx="27">
                  <c:v>0.15946875</c:v>
                </c:pt>
                <c:pt idx="28">
                  <c:v>0.196</c:v>
                </c:pt>
                <c:pt idx="29">
                  <c:v>0.23653125</c:v>
                </c:pt>
                <c:pt idx="30">
                  <c:v>0.28125</c:v>
                </c:pt>
                <c:pt idx="31">
                  <c:v>0.33034375</c:v>
                </c:pt>
                <c:pt idx="32">
                  <c:v>0.384</c:v>
                </c:pt>
                <c:pt idx="33">
                  <c:v>0.44240625</c:v>
                </c:pt>
                <c:pt idx="34">
                  <c:v>0.50575</c:v>
                </c:pt>
                <c:pt idx="35">
                  <c:v>0.57421875</c:v>
                </c:pt>
                <c:pt idx="36">
                  <c:v>0.648</c:v>
                </c:pt>
                <c:pt idx="37">
                  <c:v>0.72728125</c:v>
                </c:pt>
                <c:pt idx="38">
                  <c:v>0.81225</c:v>
                </c:pt>
                <c:pt idx="39">
                  <c:v>0.90309375</c:v>
                </c:pt>
                <c:pt idx="4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Bounce!$E$2</c:f>
              <c:strCache>
                <c:ptCount val="1"/>
                <c:pt idx="0">
                  <c:v>Ease_In_Bounce_2</c:v>
                </c:pt>
              </c:strCache>
            </c:strRef>
          </c:tx>
          <c:marker>
            <c:symbol val="none"/>
          </c:marker>
          <c:val>
            <c:numRef>
              <c:f>Bounce!$E$3:$E$43</c:f>
              <c:numCache>
                <c:formatCode>0.00</c:formatCode>
                <c:ptCount val="41"/>
                <c:pt idx="0">
                  <c:v>0.0</c:v>
                </c:pt>
                <c:pt idx="1">
                  <c:v>-0.001203125</c:v>
                </c:pt>
                <c:pt idx="2">
                  <c:v>-0.004625</c:v>
                </c:pt>
                <c:pt idx="3">
                  <c:v>-0.009984375</c:v>
                </c:pt>
                <c:pt idx="4">
                  <c:v>-0.017</c:v>
                </c:pt>
                <c:pt idx="5">
                  <c:v>-0.025390625</c:v>
                </c:pt>
                <c:pt idx="6">
                  <c:v>-0.034875</c:v>
                </c:pt>
                <c:pt idx="7">
                  <c:v>-0.045171875</c:v>
                </c:pt>
                <c:pt idx="8">
                  <c:v>-0.056</c:v>
                </c:pt>
                <c:pt idx="9">
                  <c:v>-0.067078125</c:v>
                </c:pt>
                <c:pt idx="10">
                  <c:v>-0.078125</c:v>
                </c:pt>
                <c:pt idx="11">
                  <c:v>-0.088859375</c:v>
                </c:pt>
                <c:pt idx="12">
                  <c:v>-0.099</c:v>
                </c:pt>
                <c:pt idx="13">
                  <c:v>-0.108265625</c:v>
                </c:pt>
                <c:pt idx="14">
                  <c:v>-0.116375</c:v>
                </c:pt>
                <c:pt idx="15">
                  <c:v>-0.123046875</c:v>
                </c:pt>
                <c:pt idx="16">
                  <c:v>-0.128</c:v>
                </c:pt>
                <c:pt idx="17">
                  <c:v>-0.130953125</c:v>
                </c:pt>
                <c:pt idx="18">
                  <c:v>-0.131625</c:v>
                </c:pt>
                <c:pt idx="19">
                  <c:v>-0.129734375</c:v>
                </c:pt>
                <c:pt idx="20">
                  <c:v>-0.125</c:v>
                </c:pt>
                <c:pt idx="21">
                  <c:v>-0.117140625</c:v>
                </c:pt>
                <c:pt idx="22">
                  <c:v>-0.105875</c:v>
                </c:pt>
                <c:pt idx="23">
                  <c:v>-0.090921875</c:v>
                </c:pt>
                <c:pt idx="24">
                  <c:v>-0.0719999999999999</c:v>
                </c:pt>
                <c:pt idx="25">
                  <c:v>-0.048828125</c:v>
                </c:pt>
                <c:pt idx="26">
                  <c:v>-0.0211249999999999</c:v>
                </c:pt>
                <c:pt idx="27">
                  <c:v>0.011390625</c:v>
                </c:pt>
                <c:pt idx="28">
                  <c:v>0.0489999999999998</c:v>
                </c:pt>
                <c:pt idx="29">
                  <c:v>0.091984375</c:v>
                </c:pt>
                <c:pt idx="30">
                  <c:v>0.140625</c:v>
                </c:pt>
                <c:pt idx="31">
                  <c:v>0.195203125</c:v>
                </c:pt>
                <c:pt idx="32">
                  <c:v>0.256</c:v>
                </c:pt>
                <c:pt idx="33">
                  <c:v>0.323296875</c:v>
                </c:pt>
                <c:pt idx="34">
                  <c:v>0.397375</c:v>
                </c:pt>
                <c:pt idx="35">
                  <c:v>0.478515625</c:v>
                </c:pt>
                <c:pt idx="36">
                  <c:v>0.567</c:v>
                </c:pt>
                <c:pt idx="37">
                  <c:v>0.663109375</c:v>
                </c:pt>
                <c:pt idx="38">
                  <c:v>0.767125</c:v>
                </c:pt>
                <c:pt idx="39">
                  <c:v>0.879328125</c:v>
                </c:pt>
                <c:pt idx="40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Bounce!$F$2</c:f>
              <c:strCache>
                <c:ptCount val="1"/>
                <c:pt idx="0">
                  <c:v>Ease_In_Bounce_3</c:v>
                </c:pt>
              </c:strCache>
            </c:strRef>
          </c:tx>
          <c:marker>
            <c:symbol val="none"/>
          </c:marker>
          <c:val>
            <c:numRef>
              <c:f>Bounce!$F$3:$F$43</c:f>
              <c:numCache>
                <c:formatCode>0.00</c:formatCode>
                <c:ptCount val="41"/>
                <c:pt idx="0">
                  <c:v>0.0</c:v>
                </c:pt>
                <c:pt idx="1">
                  <c:v>-0.0018125</c:v>
                </c:pt>
                <c:pt idx="2">
                  <c:v>-0.007</c:v>
                </c:pt>
                <c:pt idx="3">
                  <c:v>-0.0151875</c:v>
                </c:pt>
                <c:pt idx="4">
                  <c:v>-0.026</c:v>
                </c:pt>
                <c:pt idx="5">
                  <c:v>-0.0390625</c:v>
                </c:pt>
                <c:pt idx="6">
                  <c:v>-0.054</c:v>
                </c:pt>
                <c:pt idx="7">
                  <c:v>-0.0704375</c:v>
                </c:pt>
                <c:pt idx="8">
                  <c:v>-0.088</c:v>
                </c:pt>
                <c:pt idx="9">
                  <c:v>-0.1063125</c:v>
                </c:pt>
                <c:pt idx="10">
                  <c:v>-0.125</c:v>
                </c:pt>
                <c:pt idx="11">
                  <c:v>-0.1436875</c:v>
                </c:pt>
                <c:pt idx="12">
                  <c:v>-0.162</c:v>
                </c:pt>
                <c:pt idx="13">
                  <c:v>-0.1795625</c:v>
                </c:pt>
                <c:pt idx="14">
                  <c:v>-0.196</c:v>
                </c:pt>
                <c:pt idx="15">
                  <c:v>-0.2109375</c:v>
                </c:pt>
                <c:pt idx="16">
                  <c:v>-0.224</c:v>
                </c:pt>
                <c:pt idx="17">
                  <c:v>-0.2348125</c:v>
                </c:pt>
                <c:pt idx="18">
                  <c:v>-0.243</c:v>
                </c:pt>
                <c:pt idx="19">
                  <c:v>-0.2481875</c:v>
                </c:pt>
                <c:pt idx="20">
                  <c:v>-0.25</c:v>
                </c:pt>
                <c:pt idx="21">
                  <c:v>-0.2480625</c:v>
                </c:pt>
                <c:pt idx="22">
                  <c:v>-0.242</c:v>
                </c:pt>
                <c:pt idx="23">
                  <c:v>-0.2314375</c:v>
                </c:pt>
                <c:pt idx="24">
                  <c:v>-0.216</c:v>
                </c:pt>
                <c:pt idx="25">
                  <c:v>-0.1953125</c:v>
                </c:pt>
                <c:pt idx="26">
                  <c:v>-0.169</c:v>
                </c:pt>
                <c:pt idx="27">
                  <c:v>-0.1366875</c:v>
                </c:pt>
                <c:pt idx="28">
                  <c:v>-0.0980000000000001</c:v>
                </c:pt>
                <c:pt idx="29">
                  <c:v>-0.0525625000000001</c:v>
                </c:pt>
                <c:pt idx="30">
                  <c:v>0.0</c:v>
                </c:pt>
                <c:pt idx="31">
                  <c:v>0.0600624999999999</c:v>
                </c:pt>
                <c:pt idx="32">
                  <c:v>0.128</c:v>
                </c:pt>
                <c:pt idx="33">
                  <c:v>0.2041875</c:v>
                </c:pt>
                <c:pt idx="34">
                  <c:v>0.289</c:v>
                </c:pt>
                <c:pt idx="35">
                  <c:v>0.3828125</c:v>
                </c:pt>
                <c:pt idx="36">
                  <c:v>0.486</c:v>
                </c:pt>
                <c:pt idx="37">
                  <c:v>0.5989375</c:v>
                </c:pt>
                <c:pt idx="38">
                  <c:v>0.721999999999999</c:v>
                </c:pt>
                <c:pt idx="39">
                  <c:v>0.8555625</c:v>
                </c:pt>
                <c:pt idx="40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Bounce!$G$2</c:f>
              <c:strCache>
                <c:ptCount val="1"/>
                <c:pt idx="0">
                  <c:v>Ease_Out_Bounce</c:v>
                </c:pt>
              </c:strCache>
            </c:strRef>
          </c:tx>
          <c:marker>
            <c:symbol val="none"/>
          </c:marker>
          <c:val>
            <c:numRef>
              <c:f>Bounce!$G$3:$G$43</c:f>
              <c:numCache>
                <c:formatCode>0.00</c:formatCode>
                <c:ptCount val="41"/>
                <c:pt idx="0">
                  <c:v>0.0</c:v>
                </c:pt>
                <c:pt idx="1">
                  <c:v>0.0969062500000001</c:v>
                </c:pt>
                <c:pt idx="2">
                  <c:v>0.18775</c:v>
                </c:pt>
                <c:pt idx="3">
                  <c:v>0.27271875</c:v>
                </c:pt>
                <c:pt idx="4">
                  <c:v>0.352</c:v>
                </c:pt>
                <c:pt idx="5">
                  <c:v>0.42578125</c:v>
                </c:pt>
                <c:pt idx="6">
                  <c:v>0.49425</c:v>
                </c:pt>
                <c:pt idx="7">
                  <c:v>0.55759375</c:v>
                </c:pt>
                <c:pt idx="8">
                  <c:v>0.616</c:v>
                </c:pt>
                <c:pt idx="9">
                  <c:v>0.66965625</c:v>
                </c:pt>
                <c:pt idx="10">
                  <c:v>0.71875</c:v>
                </c:pt>
                <c:pt idx="11">
                  <c:v>0.76346875</c:v>
                </c:pt>
                <c:pt idx="12">
                  <c:v>0.804</c:v>
                </c:pt>
                <c:pt idx="13">
                  <c:v>0.84053125</c:v>
                </c:pt>
                <c:pt idx="14">
                  <c:v>0.87325</c:v>
                </c:pt>
                <c:pt idx="15">
                  <c:v>0.90234375</c:v>
                </c:pt>
                <c:pt idx="16">
                  <c:v>0.928</c:v>
                </c:pt>
                <c:pt idx="17">
                  <c:v>0.95040625</c:v>
                </c:pt>
                <c:pt idx="18">
                  <c:v>0.96975</c:v>
                </c:pt>
                <c:pt idx="19">
                  <c:v>0.98621875</c:v>
                </c:pt>
                <c:pt idx="20">
                  <c:v>1.0</c:v>
                </c:pt>
                <c:pt idx="21">
                  <c:v>1.01128125</c:v>
                </c:pt>
                <c:pt idx="22">
                  <c:v>1.02025</c:v>
                </c:pt>
                <c:pt idx="23">
                  <c:v>1.02709375</c:v>
                </c:pt>
                <c:pt idx="24">
                  <c:v>1.032</c:v>
                </c:pt>
                <c:pt idx="25">
                  <c:v>1.03515625</c:v>
                </c:pt>
                <c:pt idx="26">
                  <c:v>1.03675</c:v>
                </c:pt>
                <c:pt idx="27">
                  <c:v>1.03696875</c:v>
                </c:pt>
                <c:pt idx="28">
                  <c:v>1.036</c:v>
                </c:pt>
                <c:pt idx="29">
                  <c:v>1.03403125</c:v>
                </c:pt>
                <c:pt idx="30">
                  <c:v>1.03125</c:v>
                </c:pt>
                <c:pt idx="31">
                  <c:v>1.02784375</c:v>
                </c:pt>
                <c:pt idx="32">
                  <c:v>1.024</c:v>
                </c:pt>
                <c:pt idx="33">
                  <c:v>1.01990625</c:v>
                </c:pt>
                <c:pt idx="34">
                  <c:v>1.01575</c:v>
                </c:pt>
                <c:pt idx="35">
                  <c:v>1.01171875</c:v>
                </c:pt>
                <c:pt idx="36">
                  <c:v>1.008</c:v>
                </c:pt>
                <c:pt idx="37">
                  <c:v>1.00478125</c:v>
                </c:pt>
                <c:pt idx="38">
                  <c:v>1.00225</c:v>
                </c:pt>
                <c:pt idx="39">
                  <c:v>1.00059375</c:v>
                </c:pt>
                <c:pt idx="40">
                  <c:v>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Bounce!$H$2</c:f>
              <c:strCache>
                <c:ptCount val="1"/>
                <c:pt idx="0">
                  <c:v>Ease_In_Bounce_2</c:v>
                </c:pt>
              </c:strCache>
            </c:strRef>
          </c:tx>
          <c:marker>
            <c:symbol val="none"/>
          </c:marker>
          <c:val>
            <c:numRef>
              <c:f>Bounce!$H$3:$H$43</c:f>
              <c:numCache>
                <c:formatCode>0.00</c:formatCode>
                <c:ptCount val="41"/>
                <c:pt idx="0">
                  <c:v>0.0</c:v>
                </c:pt>
                <c:pt idx="1">
                  <c:v>0.120671875</c:v>
                </c:pt>
                <c:pt idx="2">
                  <c:v>0.232875</c:v>
                </c:pt>
                <c:pt idx="3">
                  <c:v>0.336890625</c:v>
                </c:pt>
                <c:pt idx="4">
                  <c:v>0.433</c:v>
                </c:pt>
                <c:pt idx="5">
                  <c:v>0.521484375</c:v>
                </c:pt>
                <c:pt idx="6">
                  <c:v>0.602625</c:v>
                </c:pt>
                <c:pt idx="7">
                  <c:v>0.676703125</c:v>
                </c:pt>
                <c:pt idx="8">
                  <c:v>0.744</c:v>
                </c:pt>
                <c:pt idx="9">
                  <c:v>0.804796875</c:v>
                </c:pt>
                <c:pt idx="10">
                  <c:v>0.859375</c:v>
                </c:pt>
                <c:pt idx="11">
                  <c:v>0.908015625</c:v>
                </c:pt>
                <c:pt idx="12">
                  <c:v>0.951</c:v>
                </c:pt>
                <c:pt idx="13">
                  <c:v>0.988609375</c:v>
                </c:pt>
                <c:pt idx="14">
                  <c:v>1.021125</c:v>
                </c:pt>
                <c:pt idx="15">
                  <c:v>1.048828125</c:v>
                </c:pt>
                <c:pt idx="16">
                  <c:v>1.072</c:v>
                </c:pt>
                <c:pt idx="17">
                  <c:v>1.090921875</c:v>
                </c:pt>
                <c:pt idx="18">
                  <c:v>1.105875</c:v>
                </c:pt>
                <c:pt idx="19">
                  <c:v>1.117140625</c:v>
                </c:pt>
                <c:pt idx="20">
                  <c:v>1.125</c:v>
                </c:pt>
                <c:pt idx="21">
                  <c:v>1.129734375</c:v>
                </c:pt>
                <c:pt idx="22">
                  <c:v>1.131625</c:v>
                </c:pt>
                <c:pt idx="23">
                  <c:v>1.130953125</c:v>
                </c:pt>
                <c:pt idx="24">
                  <c:v>1.128</c:v>
                </c:pt>
                <c:pt idx="25">
                  <c:v>1.123046875</c:v>
                </c:pt>
                <c:pt idx="26">
                  <c:v>1.116375</c:v>
                </c:pt>
                <c:pt idx="27">
                  <c:v>1.108265625</c:v>
                </c:pt>
                <c:pt idx="28">
                  <c:v>1.099</c:v>
                </c:pt>
                <c:pt idx="29">
                  <c:v>1.088859375</c:v>
                </c:pt>
                <c:pt idx="30">
                  <c:v>1.078125</c:v>
                </c:pt>
                <c:pt idx="31">
                  <c:v>1.067078125</c:v>
                </c:pt>
                <c:pt idx="32">
                  <c:v>1.056</c:v>
                </c:pt>
                <c:pt idx="33">
                  <c:v>1.045171875</c:v>
                </c:pt>
                <c:pt idx="34">
                  <c:v>1.034875</c:v>
                </c:pt>
                <c:pt idx="35">
                  <c:v>1.025390625</c:v>
                </c:pt>
                <c:pt idx="36">
                  <c:v>1.017</c:v>
                </c:pt>
                <c:pt idx="37">
                  <c:v>1.009984375</c:v>
                </c:pt>
                <c:pt idx="38">
                  <c:v>1.004625</c:v>
                </c:pt>
                <c:pt idx="39">
                  <c:v>1.001203125</c:v>
                </c:pt>
                <c:pt idx="40">
                  <c:v>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Bounce!$I$2</c:f>
              <c:strCache>
                <c:ptCount val="1"/>
                <c:pt idx="0">
                  <c:v>Ease_In_Bounce_3</c:v>
                </c:pt>
              </c:strCache>
            </c:strRef>
          </c:tx>
          <c:marker>
            <c:symbol val="none"/>
          </c:marker>
          <c:val>
            <c:numRef>
              <c:f>Bounce!$I$3:$I$43</c:f>
              <c:numCache>
                <c:formatCode>0.00</c:formatCode>
                <c:ptCount val="41"/>
                <c:pt idx="0">
                  <c:v>0.0</c:v>
                </c:pt>
                <c:pt idx="1">
                  <c:v>0.1444375</c:v>
                </c:pt>
                <c:pt idx="2">
                  <c:v>0.278</c:v>
                </c:pt>
                <c:pt idx="3">
                  <c:v>0.4010625</c:v>
                </c:pt>
                <c:pt idx="4">
                  <c:v>0.514</c:v>
                </c:pt>
                <c:pt idx="5">
                  <c:v>0.6171875</c:v>
                </c:pt>
                <c:pt idx="6">
                  <c:v>0.711</c:v>
                </c:pt>
                <c:pt idx="7">
                  <c:v>0.7958125</c:v>
                </c:pt>
                <c:pt idx="8">
                  <c:v>0.872</c:v>
                </c:pt>
                <c:pt idx="9">
                  <c:v>0.9399375</c:v>
                </c:pt>
                <c:pt idx="10">
                  <c:v>1.0</c:v>
                </c:pt>
                <c:pt idx="11">
                  <c:v>1.0525625</c:v>
                </c:pt>
                <c:pt idx="12">
                  <c:v>1.098</c:v>
                </c:pt>
                <c:pt idx="13">
                  <c:v>1.1366875</c:v>
                </c:pt>
                <c:pt idx="14">
                  <c:v>1.169</c:v>
                </c:pt>
                <c:pt idx="15">
                  <c:v>1.1953125</c:v>
                </c:pt>
                <c:pt idx="16">
                  <c:v>1.216</c:v>
                </c:pt>
                <c:pt idx="17">
                  <c:v>1.2314375</c:v>
                </c:pt>
                <c:pt idx="18">
                  <c:v>1.242</c:v>
                </c:pt>
                <c:pt idx="19">
                  <c:v>1.2480625</c:v>
                </c:pt>
                <c:pt idx="20">
                  <c:v>1.25</c:v>
                </c:pt>
                <c:pt idx="21">
                  <c:v>1.2481875</c:v>
                </c:pt>
                <c:pt idx="22">
                  <c:v>1.243</c:v>
                </c:pt>
                <c:pt idx="23">
                  <c:v>1.2348125</c:v>
                </c:pt>
                <c:pt idx="24">
                  <c:v>1.224</c:v>
                </c:pt>
                <c:pt idx="25">
                  <c:v>1.2109375</c:v>
                </c:pt>
                <c:pt idx="26">
                  <c:v>1.196</c:v>
                </c:pt>
                <c:pt idx="27">
                  <c:v>1.1795625</c:v>
                </c:pt>
                <c:pt idx="28">
                  <c:v>1.162</c:v>
                </c:pt>
                <c:pt idx="29">
                  <c:v>1.1436875</c:v>
                </c:pt>
                <c:pt idx="30">
                  <c:v>1.125</c:v>
                </c:pt>
                <c:pt idx="31">
                  <c:v>1.1063125</c:v>
                </c:pt>
                <c:pt idx="32">
                  <c:v>1.088</c:v>
                </c:pt>
                <c:pt idx="33">
                  <c:v>1.0704375</c:v>
                </c:pt>
                <c:pt idx="34">
                  <c:v>1.054</c:v>
                </c:pt>
                <c:pt idx="35">
                  <c:v>1.0390625</c:v>
                </c:pt>
                <c:pt idx="36">
                  <c:v>1.026</c:v>
                </c:pt>
                <c:pt idx="37">
                  <c:v>1.0151875</c:v>
                </c:pt>
                <c:pt idx="38">
                  <c:v>1.007</c:v>
                </c:pt>
                <c:pt idx="39">
                  <c:v>1.0018125</c:v>
                </c:pt>
                <c:pt idx="4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410952"/>
        <c:axId val="-2096407976"/>
      </c:lineChart>
      <c:catAx>
        <c:axId val="-209641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407976"/>
        <c:crosses val="autoZero"/>
        <c:auto val="1"/>
        <c:lblAlgn val="ctr"/>
        <c:lblOffset val="100"/>
        <c:noMultiLvlLbl val="0"/>
      </c:catAx>
      <c:valAx>
        <c:axId val="-20964079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6410952"/>
        <c:crosses val="autoZero"/>
        <c:crossBetween val="between"/>
      </c:valAx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57504166666667"/>
          <c:y val="0.0458611111111111"/>
          <c:w val="0.454471805555556"/>
          <c:h val="0.908277777777778"/>
        </c:manualLayout>
      </c:layout>
      <c:lineChart>
        <c:grouping val="standard"/>
        <c:varyColors val="0"/>
        <c:ser>
          <c:idx val="0"/>
          <c:order val="0"/>
          <c:tx>
            <c:strRef>
              <c:f>Bounce!$B$2</c:f>
              <c:strCache>
                <c:ptCount val="1"/>
                <c:pt idx="0">
                  <c:v>Input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Bounce!$B$3:$B$43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Bounce!$J$2</c:f>
              <c:strCache>
                <c:ptCount val="1"/>
                <c:pt idx="0">
                  <c:v>Ease_In_Out_Bounce</c:v>
                </c:pt>
              </c:strCache>
            </c:strRef>
          </c:tx>
          <c:marker>
            <c:symbol val="none"/>
          </c:marker>
          <c:val>
            <c:numRef>
              <c:f>Bounce!$J$3:$J$43</c:f>
              <c:numCache>
                <c:formatCode>0.00</c:formatCode>
                <c:ptCount val="41"/>
                <c:pt idx="0">
                  <c:v>0.0</c:v>
                </c:pt>
                <c:pt idx="1">
                  <c:v>-0.001125</c:v>
                </c:pt>
                <c:pt idx="2">
                  <c:v>-0.004</c:v>
                </c:pt>
                <c:pt idx="3">
                  <c:v>-0.007875</c:v>
                </c:pt>
                <c:pt idx="4">
                  <c:v>-0.012</c:v>
                </c:pt>
                <c:pt idx="5">
                  <c:v>-0.015625</c:v>
                </c:pt>
                <c:pt idx="6">
                  <c:v>-0.018</c:v>
                </c:pt>
                <c:pt idx="7">
                  <c:v>-0.018375</c:v>
                </c:pt>
                <c:pt idx="8">
                  <c:v>-0.016</c:v>
                </c:pt>
                <c:pt idx="9">
                  <c:v>-0.010125</c:v>
                </c:pt>
                <c:pt idx="10">
                  <c:v>0.0</c:v>
                </c:pt>
                <c:pt idx="11">
                  <c:v>0.015125</c:v>
                </c:pt>
                <c:pt idx="12">
                  <c:v>0.036</c:v>
                </c:pt>
                <c:pt idx="13">
                  <c:v>0.063375</c:v>
                </c:pt>
                <c:pt idx="14">
                  <c:v>0.0979999999999999</c:v>
                </c:pt>
                <c:pt idx="15">
                  <c:v>0.140625</c:v>
                </c:pt>
                <c:pt idx="16">
                  <c:v>0.192</c:v>
                </c:pt>
                <c:pt idx="17">
                  <c:v>0.252875</c:v>
                </c:pt>
                <c:pt idx="18">
                  <c:v>0.324</c:v>
                </c:pt>
                <c:pt idx="19">
                  <c:v>0.406125</c:v>
                </c:pt>
                <c:pt idx="20">
                  <c:v>0.5</c:v>
                </c:pt>
                <c:pt idx="21">
                  <c:v>0.593875</c:v>
                </c:pt>
                <c:pt idx="22">
                  <c:v>0.676</c:v>
                </c:pt>
                <c:pt idx="23">
                  <c:v>0.747125</c:v>
                </c:pt>
                <c:pt idx="24">
                  <c:v>0.808</c:v>
                </c:pt>
                <c:pt idx="25">
                  <c:v>0.859375</c:v>
                </c:pt>
                <c:pt idx="26">
                  <c:v>0.902</c:v>
                </c:pt>
                <c:pt idx="27">
                  <c:v>0.936625</c:v>
                </c:pt>
                <c:pt idx="28">
                  <c:v>0.964</c:v>
                </c:pt>
                <c:pt idx="29">
                  <c:v>0.984875</c:v>
                </c:pt>
                <c:pt idx="30">
                  <c:v>1.0</c:v>
                </c:pt>
                <c:pt idx="31">
                  <c:v>1.010125</c:v>
                </c:pt>
                <c:pt idx="32">
                  <c:v>1.016</c:v>
                </c:pt>
                <c:pt idx="33">
                  <c:v>1.018375</c:v>
                </c:pt>
                <c:pt idx="34">
                  <c:v>1.018</c:v>
                </c:pt>
                <c:pt idx="35">
                  <c:v>1.015625</c:v>
                </c:pt>
                <c:pt idx="36">
                  <c:v>1.012</c:v>
                </c:pt>
                <c:pt idx="37">
                  <c:v>1.007875</c:v>
                </c:pt>
                <c:pt idx="38">
                  <c:v>1.004</c:v>
                </c:pt>
                <c:pt idx="39">
                  <c:v>1.001125</c:v>
                </c:pt>
                <c:pt idx="4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Bounce!$K$2</c:f>
              <c:strCache>
                <c:ptCount val="1"/>
                <c:pt idx="0">
                  <c:v>Ease_In_Out_Bounce_2</c:v>
                </c:pt>
              </c:strCache>
            </c:strRef>
          </c:tx>
          <c:marker>
            <c:symbol val="none"/>
          </c:marker>
          <c:val>
            <c:numRef>
              <c:f>Bounce!$K$3:$K$43</c:f>
              <c:numCache>
                <c:formatCode>0.00</c:formatCode>
                <c:ptCount val="41"/>
                <c:pt idx="0">
                  <c:v>0.0</c:v>
                </c:pt>
                <c:pt idx="1">
                  <c:v>-0.0023125</c:v>
                </c:pt>
                <c:pt idx="2">
                  <c:v>-0.0085</c:v>
                </c:pt>
                <c:pt idx="3">
                  <c:v>-0.0174375</c:v>
                </c:pt>
                <c:pt idx="4">
                  <c:v>-0.028</c:v>
                </c:pt>
                <c:pt idx="5">
                  <c:v>-0.0390625</c:v>
                </c:pt>
                <c:pt idx="6">
                  <c:v>-0.0495</c:v>
                </c:pt>
                <c:pt idx="7">
                  <c:v>-0.0581875</c:v>
                </c:pt>
                <c:pt idx="8">
                  <c:v>-0.064</c:v>
                </c:pt>
                <c:pt idx="9">
                  <c:v>-0.0658125</c:v>
                </c:pt>
                <c:pt idx="10">
                  <c:v>-0.0625</c:v>
                </c:pt>
                <c:pt idx="11">
                  <c:v>-0.0529375</c:v>
                </c:pt>
                <c:pt idx="12">
                  <c:v>-0.036</c:v>
                </c:pt>
                <c:pt idx="13">
                  <c:v>-0.0105625</c:v>
                </c:pt>
                <c:pt idx="14">
                  <c:v>0.0244999999999999</c:v>
                </c:pt>
                <c:pt idx="15">
                  <c:v>0.0703125</c:v>
                </c:pt>
                <c:pt idx="16">
                  <c:v>0.128</c:v>
                </c:pt>
                <c:pt idx="17">
                  <c:v>0.1986875</c:v>
                </c:pt>
                <c:pt idx="18">
                  <c:v>0.2835</c:v>
                </c:pt>
                <c:pt idx="19">
                  <c:v>0.3835625</c:v>
                </c:pt>
                <c:pt idx="20">
                  <c:v>0.5</c:v>
                </c:pt>
                <c:pt idx="21">
                  <c:v>0.6164375</c:v>
                </c:pt>
                <c:pt idx="22">
                  <c:v>0.7165</c:v>
                </c:pt>
                <c:pt idx="23">
                  <c:v>0.8013125</c:v>
                </c:pt>
                <c:pt idx="24">
                  <c:v>0.872</c:v>
                </c:pt>
                <c:pt idx="25">
                  <c:v>0.9296875</c:v>
                </c:pt>
                <c:pt idx="26">
                  <c:v>0.9755</c:v>
                </c:pt>
                <c:pt idx="27">
                  <c:v>1.0105625</c:v>
                </c:pt>
                <c:pt idx="28">
                  <c:v>1.036</c:v>
                </c:pt>
                <c:pt idx="29">
                  <c:v>1.0529375</c:v>
                </c:pt>
                <c:pt idx="30">
                  <c:v>1.0625</c:v>
                </c:pt>
                <c:pt idx="31">
                  <c:v>1.0658125</c:v>
                </c:pt>
                <c:pt idx="32">
                  <c:v>1.064</c:v>
                </c:pt>
                <c:pt idx="33">
                  <c:v>1.0581875</c:v>
                </c:pt>
                <c:pt idx="34">
                  <c:v>1.0495</c:v>
                </c:pt>
                <c:pt idx="35">
                  <c:v>1.0390625</c:v>
                </c:pt>
                <c:pt idx="36">
                  <c:v>1.028</c:v>
                </c:pt>
                <c:pt idx="37">
                  <c:v>1.0174375</c:v>
                </c:pt>
                <c:pt idx="38">
                  <c:v>1.0085</c:v>
                </c:pt>
                <c:pt idx="39">
                  <c:v>1.0023125</c:v>
                </c:pt>
                <c:pt idx="4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Bounce!$L$2</c:f>
              <c:strCache>
                <c:ptCount val="1"/>
                <c:pt idx="0">
                  <c:v>Ease_In_Out_Bounce_3</c:v>
                </c:pt>
              </c:strCache>
            </c:strRef>
          </c:tx>
          <c:marker>
            <c:symbol val="none"/>
          </c:marker>
          <c:val>
            <c:numRef>
              <c:f>Bounce!$L$3:$L$43</c:f>
              <c:numCache>
                <c:formatCode>0.00</c:formatCode>
                <c:ptCount val="41"/>
                <c:pt idx="0">
                  <c:v>0.0</c:v>
                </c:pt>
                <c:pt idx="1">
                  <c:v>-0.0035</c:v>
                </c:pt>
                <c:pt idx="2">
                  <c:v>-0.013</c:v>
                </c:pt>
                <c:pt idx="3">
                  <c:v>-0.027</c:v>
                </c:pt>
                <c:pt idx="4">
                  <c:v>-0.044</c:v>
                </c:pt>
                <c:pt idx="5">
                  <c:v>-0.0625</c:v>
                </c:pt>
                <c:pt idx="6">
                  <c:v>-0.081</c:v>
                </c:pt>
                <c:pt idx="7">
                  <c:v>-0.098</c:v>
                </c:pt>
                <c:pt idx="8">
                  <c:v>-0.112</c:v>
                </c:pt>
                <c:pt idx="9">
                  <c:v>-0.1215</c:v>
                </c:pt>
                <c:pt idx="10">
                  <c:v>-0.125</c:v>
                </c:pt>
                <c:pt idx="11">
                  <c:v>-0.121</c:v>
                </c:pt>
                <c:pt idx="12">
                  <c:v>-0.108</c:v>
                </c:pt>
                <c:pt idx="13">
                  <c:v>-0.0844999999999999</c:v>
                </c:pt>
                <c:pt idx="14">
                  <c:v>-0.049</c:v>
                </c:pt>
                <c:pt idx="15">
                  <c:v>0.0</c:v>
                </c:pt>
                <c:pt idx="16">
                  <c:v>0.064</c:v>
                </c:pt>
                <c:pt idx="17">
                  <c:v>0.1445</c:v>
                </c:pt>
                <c:pt idx="18">
                  <c:v>0.243</c:v>
                </c:pt>
                <c:pt idx="19">
                  <c:v>0.361</c:v>
                </c:pt>
                <c:pt idx="20">
                  <c:v>0.5</c:v>
                </c:pt>
                <c:pt idx="21">
                  <c:v>0.639</c:v>
                </c:pt>
                <c:pt idx="22">
                  <c:v>0.757</c:v>
                </c:pt>
                <c:pt idx="23">
                  <c:v>0.8555</c:v>
                </c:pt>
                <c:pt idx="24">
                  <c:v>0.936</c:v>
                </c:pt>
                <c:pt idx="25">
                  <c:v>1.0</c:v>
                </c:pt>
                <c:pt idx="26">
                  <c:v>1.049</c:v>
                </c:pt>
                <c:pt idx="27">
                  <c:v>1.0845</c:v>
                </c:pt>
                <c:pt idx="28">
                  <c:v>1.108</c:v>
                </c:pt>
                <c:pt idx="29">
                  <c:v>1.121</c:v>
                </c:pt>
                <c:pt idx="30">
                  <c:v>1.125</c:v>
                </c:pt>
                <c:pt idx="31">
                  <c:v>1.1215</c:v>
                </c:pt>
                <c:pt idx="32">
                  <c:v>1.112</c:v>
                </c:pt>
                <c:pt idx="33">
                  <c:v>1.098</c:v>
                </c:pt>
                <c:pt idx="34">
                  <c:v>1.081</c:v>
                </c:pt>
                <c:pt idx="35">
                  <c:v>1.0625</c:v>
                </c:pt>
                <c:pt idx="36">
                  <c:v>1.044</c:v>
                </c:pt>
                <c:pt idx="37">
                  <c:v>1.027</c:v>
                </c:pt>
                <c:pt idx="38">
                  <c:v>1.013</c:v>
                </c:pt>
                <c:pt idx="39">
                  <c:v>1.0035</c:v>
                </c:pt>
                <c:pt idx="4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373208"/>
        <c:axId val="-2096370088"/>
      </c:lineChart>
      <c:catAx>
        <c:axId val="-209637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370088"/>
        <c:crosses val="autoZero"/>
        <c:auto val="1"/>
        <c:lblAlgn val="ctr"/>
        <c:lblOffset val="100"/>
        <c:noMultiLvlLbl val="0"/>
      </c:catAx>
      <c:valAx>
        <c:axId val="-2096370088"/>
        <c:scaling>
          <c:orientation val="minMax"/>
          <c:max val="1.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6373208"/>
        <c:crosses val="autoZero"/>
        <c:crossBetween val="between"/>
      </c:valAx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10584</xdr:colOff>
      <xdr:row>1</xdr:row>
      <xdr:rowOff>8465</xdr:rowOff>
    </xdr:from>
    <xdr:to>
      <xdr:col>14</xdr:col>
      <xdr:colOff>437250</xdr:colOff>
      <xdr:row>17</xdr:row>
      <xdr:rowOff>10131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10583</xdr:colOff>
      <xdr:row>1</xdr:row>
      <xdr:rowOff>4236</xdr:rowOff>
    </xdr:from>
    <xdr:to>
      <xdr:col>23</xdr:col>
      <xdr:colOff>437249</xdr:colOff>
      <xdr:row>17</xdr:row>
      <xdr:rowOff>5902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8467</xdr:colOff>
      <xdr:row>18</xdr:row>
      <xdr:rowOff>8467</xdr:rowOff>
    </xdr:from>
    <xdr:to>
      <xdr:col>23</xdr:col>
      <xdr:colOff>435133</xdr:colOff>
      <xdr:row>43</xdr:row>
      <xdr:rowOff>10134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10582</xdr:colOff>
      <xdr:row>1</xdr:row>
      <xdr:rowOff>8465</xdr:rowOff>
    </xdr:from>
    <xdr:to>
      <xdr:col>23</xdr:col>
      <xdr:colOff>437248</xdr:colOff>
      <xdr:row>17</xdr:row>
      <xdr:rowOff>10131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16933</xdr:colOff>
      <xdr:row>18</xdr:row>
      <xdr:rowOff>8467</xdr:rowOff>
    </xdr:from>
    <xdr:to>
      <xdr:col>23</xdr:col>
      <xdr:colOff>443599</xdr:colOff>
      <xdr:row>43</xdr:row>
      <xdr:rowOff>10134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10583</xdr:colOff>
      <xdr:row>1</xdr:row>
      <xdr:rowOff>4236</xdr:rowOff>
    </xdr:from>
    <xdr:to>
      <xdr:col>23</xdr:col>
      <xdr:colOff>437249</xdr:colOff>
      <xdr:row>17</xdr:row>
      <xdr:rowOff>5902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16934</xdr:colOff>
      <xdr:row>18</xdr:row>
      <xdr:rowOff>8467</xdr:rowOff>
    </xdr:from>
    <xdr:to>
      <xdr:col>23</xdr:col>
      <xdr:colOff>443600</xdr:colOff>
      <xdr:row>43</xdr:row>
      <xdr:rowOff>10134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10582</xdr:colOff>
      <xdr:row>1</xdr:row>
      <xdr:rowOff>8465</xdr:rowOff>
    </xdr:from>
    <xdr:to>
      <xdr:col>23</xdr:col>
      <xdr:colOff>437248</xdr:colOff>
      <xdr:row>17</xdr:row>
      <xdr:rowOff>10131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23</xdr:col>
      <xdr:colOff>426666</xdr:colOff>
      <xdr:row>43</xdr:row>
      <xdr:rowOff>1667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zoomScale="150" zoomScaleNormal="150" zoomScalePageLayoutView="150" workbookViewId="0">
      <selection activeCell="R22" sqref="R22"/>
    </sheetView>
  </sheetViews>
  <sheetFormatPr baseColWidth="10" defaultColWidth="8.83203125" defaultRowHeight="11" customHeight="1" x14ac:dyDescent="0"/>
  <cols>
    <col min="1" max="1" width="2.33203125" style="1" customWidth="1"/>
    <col min="2" max="3" width="4.6640625" style="3" customWidth="1"/>
    <col min="4" max="12" width="8.83203125" style="3" customWidth="1"/>
    <col min="13" max="16384" width="8.83203125" style="1"/>
  </cols>
  <sheetData>
    <row r="2" spans="2:3" s="2" customFormat="1" ht="113" customHeight="1">
      <c r="B2" s="2" t="s">
        <v>9</v>
      </c>
      <c r="C2" s="2" t="s">
        <v>0</v>
      </c>
    </row>
    <row r="3" spans="2:3" ht="11" customHeight="1">
      <c r="B3" s="4">
        <v>0</v>
      </c>
      <c r="C3" s="4">
        <f>B3</f>
        <v>0</v>
      </c>
    </row>
    <row r="4" spans="2:3" ht="11" customHeight="1">
      <c r="B4" s="4">
        <v>2.5000000000000001E-2</v>
      </c>
      <c r="C4" s="4">
        <f t="shared" ref="C4:C43" si="0">B4</f>
        <v>2.5000000000000001E-2</v>
      </c>
    </row>
    <row r="5" spans="2:3" ht="11" customHeight="1">
      <c r="B5" s="4">
        <v>0.05</v>
      </c>
      <c r="C5" s="4">
        <f>B5</f>
        <v>0.05</v>
      </c>
    </row>
    <row r="6" spans="2:3" ht="11" customHeight="1">
      <c r="B6" s="4">
        <v>7.4999999999999997E-2</v>
      </c>
      <c r="C6" s="4">
        <f t="shared" si="0"/>
        <v>7.4999999999999997E-2</v>
      </c>
    </row>
    <row r="7" spans="2:3" ht="11" customHeight="1">
      <c r="B7" s="4">
        <v>0.1</v>
      </c>
      <c r="C7" s="4">
        <f t="shared" si="0"/>
        <v>0.1</v>
      </c>
    </row>
    <row r="8" spans="2:3" ht="11" customHeight="1">
      <c r="B8" s="4">
        <v>0.125</v>
      </c>
      <c r="C8" s="4">
        <f t="shared" si="0"/>
        <v>0.125</v>
      </c>
    </row>
    <row r="9" spans="2:3" ht="11" customHeight="1">
      <c r="B9" s="4">
        <v>0.15</v>
      </c>
      <c r="C9" s="4">
        <f t="shared" si="0"/>
        <v>0.15</v>
      </c>
    </row>
    <row r="10" spans="2:3" ht="11" customHeight="1">
      <c r="B10" s="4">
        <v>0.17499999999999999</v>
      </c>
      <c r="C10" s="4">
        <f t="shared" si="0"/>
        <v>0.17499999999999999</v>
      </c>
    </row>
    <row r="11" spans="2:3" ht="11" customHeight="1">
      <c r="B11" s="4">
        <v>0.2</v>
      </c>
      <c r="C11" s="4">
        <f t="shared" si="0"/>
        <v>0.2</v>
      </c>
    </row>
    <row r="12" spans="2:3" ht="11" customHeight="1">
      <c r="B12" s="4">
        <v>0.22500000000000001</v>
      </c>
      <c r="C12" s="4">
        <f t="shared" si="0"/>
        <v>0.22500000000000001</v>
      </c>
    </row>
    <row r="13" spans="2:3" ht="11" customHeight="1">
      <c r="B13" s="4">
        <v>0.25</v>
      </c>
      <c r="C13" s="4">
        <f t="shared" si="0"/>
        <v>0.25</v>
      </c>
    </row>
    <row r="14" spans="2:3" ht="11" customHeight="1">
      <c r="B14" s="4">
        <v>0.27500000000000002</v>
      </c>
      <c r="C14" s="4">
        <f t="shared" si="0"/>
        <v>0.27500000000000002</v>
      </c>
    </row>
    <row r="15" spans="2:3" ht="11" customHeight="1">
      <c r="B15" s="4">
        <v>0.3</v>
      </c>
      <c r="C15" s="4">
        <f t="shared" si="0"/>
        <v>0.3</v>
      </c>
    </row>
    <row r="16" spans="2:3" ht="11" customHeight="1">
      <c r="B16" s="4">
        <v>0.32500000000000001</v>
      </c>
      <c r="C16" s="4">
        <f t="shared" si="0"/>
        <v>0.32500000000000001</v>
      </c>
    </row>
    <row r="17" spans="2:3" ht="11" customHeight="1">
      <c r="B17" s="4">
        <v>0.35</v>
      </c>
      <c r="C17" s="4">
        <f t="shared" si="0"/>
        <v>0.35</v>
      </c>
    </row>
    <row r="18" spans="2:3" ht="11" customHeight="1">
      <c r="B18" s="4">
        <v>0.375</v>
      </c>
      <c r="C18" s="4">
        <f t="shared" si="0"/>
        <v>0.375</v>
      </c>
    </row>
    <row r="19" spans="2:3" ht="11" customHeight="1">
      <c r="B19" s="4">
        <v>0.4</v>
      </c>
      <c r="C19" s="4">
        <f t="shared" si="0"/>
        <v>0.4</v>
      </c>
    </row>
    <row r="20" spans="2:3" ht="11" customHeight="1">
      <c r="B20" s="4">
        <v>0.42499999999999999</v>
      </c>
      <c r="C20" s="4">
        <f t="shared" si="0"/>
        <v>0.42499999999999999</v>
      </c>
    </row>
    <row r="21" spans="2:3" ht="11" customHeight="1">
      <c r="B21" s="4">
        <v>0.45</v>
      </c>
      <c r="C21" s="4">
        <f t="shared" si="0"/>
        <v>0.45</v>
      </c>
    </row>
    <row r="22" spans="2:3" ht="11" customHeight="1">
      <c r="B22" s="4">
        <v>0.47499999999999998</v>
      </c>
      <c r="C22" s="4">
        <f t="shared" si="0"/>
        <v>0.47499999999999998</v>
      </c>
    </row>
    <row r="23" spans="2:3" ht="11" customHeight="1">
      <c r="B23" s="4">
        <v>0.5</v>
      </c>
      <c r="C23" s="4">
        <f t="shared" si="0"/>
        <v>0.5</v>
      </c>
    </row>
    <row r="24" spans="2:3" ht="11" customHeight="1">
      <c r="B24" s="4">
        <v>0.52500000000000002</v>
      </c>
      <c r="C24" s="4">
        <f t="shared" si="0"/>
        <v>0.52500000000000002</v>
      </c>
    </row>
    <row r="25" spans="2:3" ht="11" customHeight="1">
      <c r="B25" s="4">
        <v>0.55000000000000004</v>
      </c>
      <c r="C25" s="4">
        <f t="shared" si="0"/>
        <v>0.55000000000000004</v>
      </c>
    </row>
    <row r="26" spans="2:3" ht="11" customHeight="1">
      <c r="B26" s="4">
        <v>0.57499999999999996</v>
      </c>
      <c r="C26" s="4">
        <f t="shared" si="0"/>
        <v>0.57499999999999996</v>
      </c>
    </row>
    <row r="27" spans="2:3" ht="11" customHeight="1">
      <c r="B27" s="4">
        <v>0.6</v>
      </c>
      <c r="C27" s="4">
        <f t="shared" si="0"/>
        <v>0.6</v>
      </c>
    </row>
    <row r="28" spans="2:3" ht="11" customHeight="1">
      <c r="B28" s="4">
        <v>0.625</v>
      </c>
      <c r="C28" s="4">
        <f t="shared" si="0"/>
        <v>0.625</v>
      </c>
    </row>
    <row r="29" spans="2:3" ht="11" customHeight="1">
      <c r="B29" s="4">
        <v>0.65</v>
      </c>
      <c r="C29" s="4">
        <f t="shared" si="0"/>
        <v>0.65</v>
      </c>
    </row>
    <row r="30" spans="2:3" ht="11" customHeight="1">
      <c r="B30" s="4">
        <v>0.67500000000000004</v>
      </c>
      <c r="C30" s="4">
        <f t="shared" si="0"/>
        <v>0.67500000000000004</v>
      </c>
    </row>
    <row r="31" spans="2:3" ht="11" customHeight="1">
      <c r="B31" s="4">
        <v>0.7</v>
      </c>
      <c r="C31" s="4">
        <f t="shared" si="0"/>
        <v>0.7</v>
      </c>
    </row>
    <row r="32" spans="2:3" ht="11" customHeight="1">
      <c r="B32" s="4">
        <v>0.72499999999999998</v>
      </c>
      <c r="C32" s="4">
        <f t="shared" si="0"/>
        <v>0.72499999999999998</v>
      </c>
    </row>
    <row r="33" spans="2:3" ht="11" customHeight="1">
      <c r="B33" s="4">
        <v>0.75</v>
      </c>
      <c r="C33" s="4">
        <f t="shared" si="0"/>
        <v>0.75</v>
      </c>
    </row>
    <row r="34" spans="2:3" ht="11" customHeight="1">
      <c r="B34" s="4">
        <v>0.77500000000000002</v>
      </c>
      <c r="C34" s="4">
        <f t="shared" si="0"/>
        <v>0.77500000000000002</v>
      </c>
    </row>
    <row r="35" spans="2:3" ht="11" customHeight="1">
      <c r="B35" s="4">
        <v>0.8</v>
      </c>
      <c r="C35" s="4">
        <f t="shared" si="0"/>
        <v>0.8</v>
      </c>
    </row>
    <row r="36" spans="2:3" ht="11" customHeight="1">
      <c r="B36" s="4">
        <v>0.82499999999999996</v>
      </c>
      <c r="C36" s="4">
        <f t="shared" si="0"/>
        <v>0.82499999999999996</v>
      </c>
    </row>
    <row r="37" spans="2:3" ht="11" customHeight="1">
      <c r="B37" s="4">
        <v>0.85</v>
      </c>
      <c r="C37" s="4">
        <f t="shared" si="0"/>
        <v>0.85</v>
      </c>
    </row>
    <row r="38" spans="2:3" ht="11" customHeight="1">
      <c r="B38" s="4">
        <v>0.875</v>
      </c>
      <c r="C38" s="4">
        <f t="shared" si="0"/>
        <v>0.875</v>
      </c>
    </row>
    <row r="39" spans="2:3" ht="11" customHeight="1">
      <c r="B39" s="4">
        <v>0.9</v>
      </c>
      <c r="C39" s="4">
        <f t="shared" si="0"/>
        <v>0.9</v>
      </c>
    </row>
    <row r="40" spans="2:3" ht="11" customHeight="1">
      <c r="B40" s="4">
        <v>0.92500000000000004</v>
      </c>
      <c r="C40" s="4">
        <f t="shared" si="0"/>
        <v>0.92500000000000004</v>
      </c>
    </row>
    <row r="41" spans="2:3" ht="11" customHeight="1">
      <c r="B41" s="4">
        <v>0.95</v>
      </c>
      <c r="C41" s="4">
        <f t="shared" si="0"/>
        <v>0.95</v>
      </c>
    </row>
    <row r="42" spans="2:3" ht="11" customHeight="1">
      <c r="B42" s="4">
        <v>0.97499999999999998</v>
      </c>
      <c r="C42" s="4">
        <f t="shared" si="0"/>
        <v>0.97499999999999998</v>
      </c>
    </row>
    <row r="43" spans="2:3" ht="11" customHeight="1">
      <c r="B43" s="4">
        <v>1</v>
      </c>
      <c r="C43" s="4">
        <f t="shared" si="0"/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zoomScale="150" zoomScaleNormal="150" zoomScalePageLayoutView="150" workbookViewId="0">
      <selection activeCell="J3" sqref="J3"/>
    </sheetView>
  </sheetViews>
  <sheetFormatPr baseColWidth="10" defaultColWidth="8.83203125" defaultRowHeight="11" customHeight="1" x14ac:dyDescent="0"/>
  <cols>
    <col min="1" max="1" width="2.33203125" style="1" customWidth="1"/>
    <col min="2" max="12" width="4.6640625" style="3" customWidth="1"/>
    <col min="13" max="14" width="8.83203125" style="1"/>
    <col min="15" max="16" width="8.83203125" style="1" customWidth="1"/>
    <col min="17" max="17" width="8.83203125" style="1"/>
    <col min="18" max="18" width="8.83203125" style="1" customWidth="1"/>
    <col min="19" max="16384" width="8.83203125" style="1"/>
  </cols>
  <sheetData>
    <row r="2" spans="2:12" s="2" customFormat="1" ht="113" customHeight="1">
      <c r="B2" s="2" t="s">
        <v>9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8</v>
      </c>
    </row>
    <row r="3" spans="2:12" ht="11" customHeight="1">
      <c r="B3" s="4">
        <v>0</v>
      </c>
      <c r="C3" s="4">
        <f>B3</f>
        <v>0</v>
      </c>
      <c r="D3" s="4">
        <f>POWER(B3, 2)</f>
        <v>0</v>
      </c>
      <c r="E3" s="4">
        <f>POWER(B3, 4)</f>
        <v>0</v>
      </c>
      <c r="F3" s="4">
        <f>POWER(B3, 8)</f>
        <v>0</v>
      </c>
      <c r="G3" s="4">
        <f>1 - POWER(1 - B3, 2)</f>
        <v>0</v>
      </c>
      <c r="H3" s="4">
        <f>1 - POWER(1 - B3, 4)</f>
        <v>0</v>
      </c>
      <c r="I3" s="4">
        <f>1 - POWER(1 - B3, 8)</f>
        <v>0</v>
      </c>
      <c r="J3" s="4" t="e">
        <f>M20:M24</f>
        <v>#VALUE!</v>
      </c>
      <c r="K3" s="4">
        <f>IF(B3&lt;0.5,POWER(B3*2,4)/2,0.5 + (1-POWER((1-B3)*2,4)) / 2)</f>
        <v>0</v>
      </c>
      <c r="L3" s="4">
        <f>IF(B3&lt;0.5,POWER(B3*2,8)/2,0.5 + (1-POWER((1-B3)*2,8)) / 2)</f>
        <v>0</v>
      </c>
    </row>
    <row r="4" spans="2:12" ht="11" customHeight="1">
      <c r="B4" s="4">
        <v>2.5000000000000001E-2</v>
      </c>
      <c r="C4" s="4">
        <f t="shared" ref="C4:C43" si="0">B4</f>
        <v>2.5000000000000001E-2</v>
      </c>
      <c r="D4" s="4">
        <f>POWER(B4, 2)</f>
        <v>6.2500000000000012E-4</v>
      </c>
      <c r="E4" s="4">
        <f t="shared" ref="E4:E43" si="1">POWER(B4, 4)</f>
        <v>3.9062500000000018E-7</v>
      </c>
      <c r="F4" s="4">
        <f t="shared" ref="F4:F43" si="2">POWER(B4, 8)</f>
        <v>1.5258789062500013E-13</v>
      </c>
      <c r="G4" s="4">
        <f t="shared" ref="G4:G43" si="3">1 - POWER(1 - B4, 2)</f>
        <v>4.9375000000000058E-2</v>
      </c>
      <c r="H4" s="4">
        <f t="shared" ref="H4:H43" si="4">1 - POWER(1 - B4, 4)</f>
        <v>9.6312109375000121E-2</v>
      </c>
      <c r="I4" s="4">
        <f t="shared" ref="I4:I43" si="5">1 - POWER(1 - B4, 8)</f>
        <v>0.18334819633773825</v>
      </c>
      <c r="J4" s="4">
        <f t="shared" ref="J4:J43" si="6">IF(B4&lt;0.5,POWER(B4*2,2)/2,0.5 + (1-POWER((1-B4)*2,2)) / 2)</f>
        <v>1.2500000000000002E-3</v>
      </c>
      <c r="K4" s="4">
        <f t="shared" ref="K4:K43" si="7">IF(B4&lt;0.5,POWER(B4*2,4)/2,0.5 + (1-POWER((1-B4)*2,4)) / 2)</f>
        <v>3.1250000000000014E-6</v>
      </c>
      <c r="L4" s="4">
        <f t="shared" ref="L4:L43" si="8">IF(B4&lt;0.5,POWER(B4*2,8)/2,0.5 + (1-POWER((1-B4)*2,8)) / 2)</f>
        <v>1.9531250000000017E-11</v>
      </c>
    </row>
    <row r="5" spans="2:12" ht="11" customHeight="1">
      <c r="B5" s="4">
        <v>0.05</v>
      </c>
      <c r="C5" s="4">
        <f t="shared" si="0"/>
        <v>0.05</v>
      </c>
      <c r="D5" s="4">
        <f t="shared" ref="D5:D43" si="9">POWER(B5, 2)</f>
        <v>2.5000000000000005E-3</v>
      </c>
      <c r="E5" s="4">
        <f t="shared" si="1"/>
        <v>6.2500000000000028E-6</v>
      </c>
      <c r="F5" s="4">
        <f t="shared" si="2"/>
        <v>3.9062500000000033E-11</v>
      </c>
      <c r="G5" s="4">
        <f t="shared" si="3"/>
        <v>9.7500000000000031E-2</v>
      </c>
      <c r="H5" s="4">
        <f t="shared" si="4"/>
        <v>0.18549375000000001</v>
      </c>
      <c r="I5" s="4">
        <f t="shared" si="5"/>
        <v>0.33657956871093753</v>
      </c>
      <c r="J5" s="4">
        <f t="shared" si="6"/>
        <v>5.000000000000001E-3</v>
      </c>
      <c r="K5" s="4">
        <f t="shared" si="7"/>
        <v>5.0000000000000023E-5</v>
      </c>
      <c r="L5" s="4">
        <f t="shared" si="8"/>
        <v>5.0000000000000042E-9</v>
      </c>
    </row>
    <row r="6" spans="2:12" ht="11" customHeight="1">
      <c r="B6" s="4">
        <v>7.4999999999999997E-2</v>
      </c>
      <c r="C6" s="4">
        <f t="shared" si="0"/>
        <v>7.4999999999999997E-2</v>
      </c>
      <c r="D6" s="4">
        <f t="shared" si="9"/>
        <v>5.6249999999999998E-3</v>
      </c>
      <c r="E6" s="4">
        <f t="shared" si="1"/>
        <v>3.1640624999999998E-5</v>
      </c>
      <c r="F6" s="4">
        <f t="shared" si="2"/>
        <v>1.0011291503906248E-9</v>
      </c>
      <c r="G6" s="4">
        <f t="shared" si="3"/>
        <v>0.14437499999999992</v>
      </c>
      <c r="H6" s="4">
        <f t="shared" si="4"/>
        <v>0.26790585937499989</v>
      </c>
      <c r="I6" s="4">
        <f t="shared" si="5"/>
        <v>0.4640381692625426</v>
      </c>
      <c r="J6" s="4">
        <f t="shared" si="6"/>
        <v>1.125E-2</v>
      </c>
      <c r="K6" s="4">
        <f t="shared" si="7"/>
        <v>2.5312499999999999E-4</v>
      </c>
      <c r="L6" s="4">
        <f t="shared" si="8"/>
        <v>1.2814453124999998E-7</v>
      </c>
    </row>
    <row r="7" spans="2:12" ht="11" customHeight="1">
      <c r="B7" s="4">
        <v>0.1</v>
      </c>
      <c r="C7" s="4">
        <f t="shared" si="0"/>
        <v>0.1</v>
      </c>
      <c r="D7" s="4">
        <f t="shared" si="9"/>
        <v>1.0000000000000002E-2</v>
      </c>
      <c r="E7" s="4">
        <f t="shared" si="1"/>
        <v>1.0000000000000005E-4</v>
      </c>
      <c r="F7" s="4">
        <f t="shared" si="2"/>
        <v>1.0000000000000008E-8</v>
      </c>
      <c r="G7" s="4">
        <f t="shared" si="3"/>
        <v>0.18999999999999995</v>
      </c>
      <c r="H7" s="4">
        <f t="shared" si="4"/>
        <v>0.34389999999999987</v>
      </c>
      <c r="I7" s="4">
        <f t="shared" si="5"/>
        <v>0.56953278999999979</v>
      </c>
      <c r="J7" s="4">
        <f t="shared" si="6"/>
        <v>2.0000000000000004E-2</v>
      </c>
      <c r="K7" s="4">
        <f t="shared" si="7"/>
        <v>8.0000000000000036E-4</v>
      </c>
      <c r="L7" s="4">
        <f t="shared" si="8"/>
        <v>1.2800000000000011E-6</v>
      </c>
    </row>
    <row r="8" spans="2:12" ht="11" customHeight="1">
      <c r="B8" s="4">
        <v>0.125</v>
      </c>
      <c r="C8" s="4">
        <f t="shared" si="0"/>
        <v>0.125</v>
      </c>
      <c r="D8" s="4">
        <f t="shared" si="9"/>
        <v>1.5625E-2</v>
      </c>
      <c r="E8" s="4">
        <f t="shared" si="1"/>
        <v>2.44140625E-4</v>
      </c>
      <c r="F8" s="4">
        <f t="shared" si="2"/>
        <v>5.9604644775390625E-8</v>
      </c>
      <c r="G8" s="4">
        <f t="shared" si="3"/>
        <v>0.234375</v>
      </c>
      <c r="H8" s="4">
        <f t="shared" si="4"/>
        <v>0.413818359375</v>
      </c>
      <c r="I8" s="4">
        <f t="shared" si="5"/>
        <v>0.65639108419418335</v>
      </c>
      <c r="J8" s="4">
        <f t="shared" si="6"/>
        <v>3.125E-2</v>
      </c>
      <c r="K8" s="4">
        <f t="shared" si="7"/>
        <v>1.953125E-3</v>
      </c>
      <c r="L8" s="4">
        <f t="shared" si="8"/>
        <v>7.62939453125E-6</v>
      </c>
    </row>
    <row r="9" spans="2:12" ht="11" customHeight="1">
      <c r="B9" s="4">
        <v>0.15</v>
      </c>
      <c r="C9" s="4">
        <f t="shared" si="0"/>
        <v>0.15</v>
      </c>
      <c r="D9" s="4">
        <f t="shared" si="9"/>
        <v>2.2499999999999999E-2</v>
      </c>
      <c r="E9" s="4">
        <f t="shared" si="1"/>
        <v>5.0624999999999997E-4</v>
      </c>
      <c r="F9" s="4">
        <f t="shared" si="2"/>
        <v>2.5628906249999996E-7</v>
      </c>
      <c r="G9" s="4">
        <f t="shared" si="3"/>
        <v>0.27750000000000008</v>
      </c>
      <c r="H9" s="4">
        <f t="shared" si="4"/>
        <v>0.47799375000000011</v>
      </c>
      <c r="I9" s="4">
        <f t="shared" si="5"/>
        <v>0.72750947496093765</v>
      </c>
      <c r="J9" s="4">
        <f t="shared" si="6"/>
        <v>4.4999999999999998E-2</v>
      </c>
      <c r="K9" s="4">
        <f t="shared" si="7"/>
        <v>4.0499999999999998E-3</v>
      </c>
      <c r="L9" s="4">
        <f t="shared" si="8"/>
        <v>3.2804999999999995E-5</v>
      </c>
    </row>
    <row r="10" spans="2:12" ht="11" customHeight="1">
      <c r="B10" s="4">
        <v>0.17499999999999999</v>
      </c>
      <c r="C10" s="4">
        <f t="shared" si="0"/>
        <v>0.17499999999999999</v>
      </c>
      <c r="D10" s="4">
        <f t="shared" si="9"/>
        <v>3.0624999999999996E-2</v>
      </c>
      <c r="E10" s="4">
        <f t="shared" si="1"/>
        <v>9.3789062499999971E-4</v>
      </c>
      <c r="F10" s="4">
        <f t="shared" si="2"/>
        <v>8.7963882446289009E-7</v>
      </c>
      <c r="G10" s="4">
        <f t="shared" si="3"/>
        <v>0.31937500000000008</v>
      </c>
      <c r="H10" s="4">
        <f t="shared" si="4"/>
        <v>0.53674960937500016</v>
      </c>
      <c r="I10" s="4">
        <f t="shared" si="5"/>
        <v>0.78539907558578503</v>
      </c>
      <c r="J10" s="4">
        <f t="shared" si="6"/>
        <v>6.1249999999999992E-2</v>
      </c>
      <c r="K10" s="4">
        <f t="shared" si="7"/>
        <v>7.5031249999999976E-3</v>
      </c>
      <c r="L10" s="4">
        <f t="shared" si="8"/>
        <v>1.1259376953124993E-4</v>
      </c>
    </row>
    <row r="11" spans="2:12" ht="11" customHeight="1">
      <c r="B11" s="4">
        <v>0.2</v>
      </c>
      <c r="C11" s="4">
        <f t="shared" si="0"/>
        <v>0.2</v>
      </c>
      <c r="D11" s="4">
        <f t="shared" si="9"/>
        <v>4.0000000000000008E-2</v>
      </c>
      <c r="E11" s="4">
        <f t="shared" si="1"/>
        <v>1.6000000000000007E-3</v>
      </c>
      <c r="F11" s="4">
        <f t="shared" si="2"/>
        <v>2.5600000000000022E-6</v>
      </c>
      <c r="G11" s="4">
        <f t="shared" si="3"/>
        <v>0.35999999999999988</v>
      </c>
      <c r="H11" s="4">
        <f t="shared" si="4"/>
        <v>0.59039999999999981</v>
      </c>
      <c r="I11" s="4">
        <f t="shared" si="5"/>
        <v>0.83222783999999983</v>
      </c>
      <c r="J11" s="4">
        <f t="shared" si="6"/>
        <v>8.0000000000000016E-2</v>
      </c>
      <c r="K11" s="4">
        <f t="shared" si="7"/>
        <v>1.2800000000000006E-2</v>
      </c>
      <c r="L11" s="4">
        <f t="shared" si="8"/>
        <v>3.2768000000000028E-4</v>
      </c>
    </row>
    <row r="12" spans="2:12" ht="11" customHeight="1">
      <c r="B12" s="4">
        <v>0.22500000000000001</v>
      </c>
      <c r="C12" s="4">
        <f t="shared" si="0"/>
        <v>0.22500000000000001</v>
      </c>
      <c r="D12" s="4">
        <f t="shared" si="9"/>
        <v>5.0625000000000003E-2</v>
      </c>
      <c r="E12" s="4">
        <f t="shared" si="1"/>
        <v>2.5628906250000005E-3</v>
      </c>
      <c r="F12" s="4">
        <f t="shared" si="2"/>
        <v>6.568408355712893E-6</v>
      </c>
      <c r="G12" s="4">
        <f t="shared" si="3"/>
        <v>0.39937499999999992</v>
      </c>
      <c r="H12" s="4">
        <f t="shared" si="4"/>
        <v>0.63924960937499997</v>
      </c>
      <c r="I12" s="4">
        <f t="shared" si="5"/>
        <v>0.86985915566390981</v>
      </c>
      <c r="J12" s="4">
        <f t="shared" si="6"/>
        <v>0.10125000000000001</v>
      </c>
      <c r="K12" s="4">
        <f t="shared" si="7"/>
        <v>2.0503125000000004E-2</v>
      </c>
      <c r="L12" s="4">
        <f t="shared" si="8"/>
        <v>8.407562695312503E-4</v>
      </c>
    </row>
    <row r="13" spans="2:12" ht="11" customHeight="1">
      <c r="B13" s="4">
        <v>0.25</v>
      </c>
      <c r="C13" s="4">
        <f t="shared" si="0"/>
        <v>0.25</v>
      </c>
      <c r="D13" s="4">
        <f t="shared" si="9"/>
        <v>6.25E-2</v>
      </c>
      <c r="E13" s="4">
        <f t="shared" si="1"/>
        <v>3.90625E-3</v>
      </c>
      <c r="F13" s="4">
        <f t="shared" si="2"/>
        <v>1.52587890625E-5</v>
      </c>
      <c r="G13" s="4">
        <f t="shared" si="3"/>
        <v>0.4375</v>
      </c>
      <c r="H13" s="4">
        <f t="shared" si="4"/>
        <v>0.68359375</v>
      </c>
      <c r="I13" s="4">
        <f t="shared" si="5"/>
        <v>0.8998870849609375</v>
      </c>
      <c r="J13" s="4">
        <f t="shared" si="6"/>
        <v>0.125</v>
      </c>
      <c r="K13" s="4">
        <f t="shared" si="7"/>
        <v>3.125E-2</v>
      </c>
      <c r="L13" s="4">
        <f t="shared" si="8"/>
        <v>1.953125E-3</v>
      </c>
    </row>
    <row r="14" spans="2:12" ht="11" customHeight="1">
      <c r="B14" s="4">
        <v>0.27500000000000002</v>
      </c>
      <c r="C14" s="4">
        <f t="shared" si="0"/>
        <v>0.27500000000000002</v>
      </c>
      <c r="D14" s="4">
        <f t="shared" si="9"/>
        <v>7.5625000000000012E-2</v>
      </c>
      <c r="E14" s="4">
        <f t="shared" si="1"/>
        <v>5.7191406250000016E-3</v>
      </c>
      <c r="F14" s="4">
        <f t="shared" si="2"/>
        <v>3.2708569488525408E-5</v>
      </c>
      <c r="G14" s="4">
        <f t="shared" si="3"/>
        <v>0.47437499999999999</v>
      </c>
      <c r="H14" s="4">
        <f t="shared" si="4"/>
        <v>0.72371835937500006</v>
      </c>
      <c r="I14" s="4">
        <f t="shared" si="5"/>
        <v>0.92366845505355832</v>
      </c>
      <c r="J14" s="4">
        <f t="shared" si="6"/>
        <v>0.15125000000000002</v>
      </c>
      <c r="K14" s="4">
        <f t="shared" si="7"/>
        <v>4.5753125000000013E-2</v>
      </c>
      <c r="L14" s="4">
        <f t="shared" si="8"/>
        <v>4.1866968945312522E-3</v>
      </c>
    </row>
    <row r="15" spans="2:12" ht="11" customHeight="1">
      <c r="B15" s="4">
        <v>0.3</v>
      </c>
      <c r="C15" s="4">
        <f t="shared" si="0"/>
        <v>0.3</v>
      </c>
      <c r="D15" s="4">
        <f t="shared" si="9"/>
        <v>0.09</v>
      </c>
      <c r="E15" s="4">
        <f t="shared" si="1"/>
        <v>8.0999999999999996E-3</v>
      </c>
      <c r="F15" s="4">
        <f t="shared" si="2"/>
        <v>6.560999999999999E-5</v>
      </c>
      <c r="G15" s="4">
        <f t="shared" si="3"/>
        <v>0.51</v>
      </c>
      <c r="H15" s="4">
        <f t="shared" si="4"/>
        <v>0.75990000000000002</v>
      </c>
      <c r="I15" s="4">
        <f t="shared" si="5"/>
        <v>0.94235199000000003</v>
      </c>
      <c r="J15" s="4">
        <f t="shared" si="6"/>
        <v>0.18</v>
      </c>
      <c r="K15" s="4">
        <f t="shared" si="7"/>
        <v>6.4799999999999996E-2</v>
      </c>
      <c r="L15" s="4">
        <f t="shared" si="8"/>
        <v>8.3980799999999987E-3</v>
      </c>
    </row>
    <row r="16" spans="2:12" ht="11" customHeight="1">
      <c r="B16" s="4">
        <v>0.32500000000000001</v>
      </c>
      <c r="C16" s="4">
        <f t="shared" si="0"/>
        <v>0.32500000000000001</v>
      </c>
      <c r="D16" s="4">
        <f t="shared" si="9"/>
        <v>0.10562500000000001</v>
      </c>
      <c r="E16" s="4">
        <f t="shared" si="1"/>
        <v>1.1156640625000002E-2</v>
      </c>
      <c r="F16" s="4">
        <f t="shared" si="2"/>
        <v>1.2447063003540043E-4</v>
      </c>
      <c r="G16" s="4">
        <f t="shared" si="3"/>
        <v>0.54437499999999994</v>
      </c>
      <c r="H16" s="4">
        <f t="shared" si="4"/>
        <v>0.79240585937499997</v>
      </c>
      <c r="I16" s="4">
        <f t="shared" si="5"/>
        <v>0.95690467277816771</v>
      </c>
      <c r="J16" s="4">
        <f t="shared" si="6"/>
        <v>0.21125000000000002</v>
      </c>
      <c r="K16" s="4">
        <f t="shared" si="7"/>
        <v>8.9253125000000016E-2</v>
      </c>
      <c r="L16" s="4">
        <f t="shared" si="8"/>
        <v>1.5932240644531255E-2</v>
      </c>
    </row>
    <row r="17" spans="2:12" ht="11" customHeight="1">
      <c r="B17" s="4">
        <v>0.35</v>
      </c>
      <c r="C17" s="4">
        <f t="shared" si="0"/>
        <v>0.35</v>
      </c>
      <c r="D17" s="4">
        <f t="shared" si="9"/>
        <v>0.12249999999999998</v>
      </c>
      <c r="E17" s="4">
        <f t="shared" si="1"/>
        <v>1.5006249999999995E-2</v>
      </c>
      <c r="F17" s="4">
        <f t="shared" si="2"/>
        <v>2.2518753906249986E-4</v>
      </c>
      <c r="G17" s="4">
        <f t="shared" si="3"/>
        <v>0.5774999999999999</v>
      </c>
      <c r="H17" s="4">
        <f t="shared" si="4"/>
        <v>0.82149374999999991</v>
      </c>
      <c r="I17" s="4">
        <f t="shared" si="5"/>
        <v>0.9681355187109375</v>
      </c>
      <c r="J17" s="4">
        <f t="shared" si="6"/>
        <v>0.24499999999999997</v>
      </c>
      <c r="K17" s="4">
        <f t="shared" si="7"/>
        <v>0.12004999999999996</v>
      </c>
      <c r="L17" s="4">
        <f t="shared" si="8"/>
        <v>2.8824004999999982E-2</v>
      </c>
    </row>
    <row r="18" spans="2:12" ht="11" customHeight="1">
      <c r="B18" s="4">
        <v>0.375</v>
      </c>
      <c r="C18" s="4">
        <f t="shared" si="0"/>
        <v>0.375</v>
      </c>
      <c r="D18" s="4">
        <f t="shared" si="9"/>
        <v>0.140625</v>
      </c>
      <c r="E18" s="4">
        <f t="shared" si="1"/>
        <v>1.9775390625E-2</v>
      </c>
      <c r="F18" s="4">
        <f t="shared" si="2"/>
        <v>3.9106607437133789E-4</v>
      </c>
      <c r="G18" s="4">
        <f t="shared" si="3"/>
        <v>0.609375</v>
      </c>
      <c r="H18" s="4">
        <f t="shared" si="4"/>
        <v>0.847412109375</v>
      </c>
      <c r="I18" s="4">
        <f t="shared" si="5"/>
        <v>0.97671693563461304</v>
      </c>
      <c r="J18" s="4">
        <f t="shared" si="6"/>
        <v>0.28125</v>
      </c>
      <c r="K18" s="4">
        <f t="shared" si="7"/>
        <v>0.158203125</v>
      </c>
      <c r="L18" s="4">
        <f t="shared" si="8"/>
        <v>5.005645751953125E-2</v>
      </c>
    </row>
    <row r="19" spans="2:12" ht="11" customHeight="1">
      <c r="B19" s="4">
        <v>0.4</v>
      </c>
      <c r="C19" s="4">
        <f t="shared" si="0"/>
        <v>0.4</v>
      </c>
      <c r="D19" s="4">
        <f t="shared" si="9"/>
        <v>0.16000000000000003</v>
      </c>
      <c r="E19" s="4">
        <f t="shared" si="1"/>
        <v>2.5600000000000012E-2</v>
      </c>
      <c r="F19" s="4">
        <f t="shared" si="2"/>
        <v>6.5536000000000056E-4</v>
      </c>
      <c r="G19" s="4">
        <f t="shared" si="3"/>
        <v>0.64</v>
      </c>
      <c r="H19" s="4">
        <f t="shared" si="4"/>
        <v>0.87040000000000006</v>
      </c>
      <c r="I19" s="4">
        <f t="shared" si="5"/>
        <v>0.98320384000000005</v>
      </c>
      <c r="J19" s="4">
        <f t="shared" si="6"/>
        <v>0.32000000000000006</v>
      </c>
      <c r="K19" s="4">
        <f t="shared" si="7"/>
        <v>0.20480000000000009</v>
      </c>
      <c r="L19" s="4">
        <f t="shared" si="8"/>
        <v>8.3886080000000071E-2</v>
      </c>
    </row>
    <row r="20" spans="2:12" ht="11" customHeight="1">
      <c r="B20" s="4">
        <v>0.42499999999999999</v>
      </c>
      <c r="C20" s="4">
        <f t="shared" si="0"/>
        <v>0.42499999999999999</v>
      </c>
      <c r="D20" s="4">
        <f t="shared" si="9"/>
        <v>0.18062499999999998</v>
      </c>
      <c r="E20" s="4">
        <f t="shared" si="1"/>
        <v>3.2625390624999993E-2</v>
      </c>
      <c r="F20" s="4">
        <f t="shared" si="2"/>
        <v>1.0644161134338375E-3</v>
      </c>
      <c r="G20" s="4">
        <f t="shared" si="3"/>
        <v>0.66937500000000005</v>
      </c>
      <c r="H20" s="4">
        <f t="shared" si="4"/>
        <v>0.89068710937500006</v>
      </c>
      <c r="I20" s="4">
        <f t="shared" si="5"/>
        <v>0.98805069194320683</v>
      </c>
      <c r="J20" s="4">
        <f t="shared" si="6"/>
        <v>0.36124999999999996</v>
      </c>
      <c r="K20" s="4">
        <f t="shared" si="7"/>
        <v>0.26100312499999995</v>
      </c>
      <c r="L20" s="4">
        <f t="shared" si="8"/>
        <v>0.1362452625195312</v>
      </c>
    </row>
    <row r="21" spans="2:12" ht="11" customHeight="1">
      <c r="B21" s="4">
        <v>0.45</v>
      </c>
      <c r="C21" s="4">
        <f t="shared" si="0"/>
        <v>0.45</v>
      </c>
      <c r="D21" s="4">
        <f t="shared" si="9"/>
        <v>0.20250000000000001</v>
      </c>
      <c r="E21" s="4">
        <f t="shared" si="1"/>
        <v>4.1006250000000008E-2</v>
      </c>
      <c r="F21" s="4">
        <f t="shared" si="2"/>
        <v>1.6815125390625006E-3</v>
      </c>
      <c r="G21" s="4">
        <f t="shared" si="3"/>
        <v>0.69750000000000001</v>
      </c>
      <c r="H21" s="4">
        <f t="shared" si="4"/>
        <v>0.90849374999999999</v>
      </c>
      <c r="I21" s="4">
        <f t="shared" si="5"/>
        <v>0.99162660621093746</v>
      </c>
      <c r="J21" s="4">
        <f t="shared" si="6"/>
        <v>0.40500000000000003</v>
      </c>
      <c r="K21" s="4">
        <f t="shared" si="7"/>
        <v>0.32805000000000006</v>
      </c>
      <c r="L21" s="4">
        <f t="shared" si="8"/>
        <v>0.21523360500000008</v>
      </c>
    </row>
    <row r="22" spans="2:12" ht="11" customHeight="1">
      <c r="B22" s="4">
        <v>0.47499999999999998</v>
      </c>
      <c r="C22" s="4">
        <f t="shared" si="0"/>
        <v>0.47499999999999998</v>
      </c>
      <c r="D22" s="4">
        <f t="shared" si="9"/>
        <v>0.22562499999999999</v>
      </c>
      <c r="E22" s="4">
        <f t="shared" si="1"/>
        <v>5.0906640624999999E-2</v>
      </c>
      <c r="F22" s="4">
        <f t="shared" si="2"/>
        <v>2.5914860597229003E-3</v>
      </c>
      <c r="G22" s="4">
        <f t="shared" si="3"/>
        <v>0.72437499999999999</v>
      </c>
      <c r="H22" s="4">
        <f t="shared" si="4"/>
        <v>0.92403085937499996</v>
      </c>
      <c r="I22" s="4">
        <f t="shared" si="5"/>
        <v>0.99422868967269895</v>
      </c>
      <c r="J22" s="4">
        <f t="shared" si="6"/>
        <v>0.45124999999999998</v>
      </c>
      <c r="K22" s="4">
        <f t="shared" si="7"/>
        <v>0.40725312499999999</v>
      </c>
      <c r="L22" s="4">
        <f t="shared" si="8"/>
        <v>0.33171021564453124</v>
      </c>
    </row>
    <row r="23" spans="2:12" ht="11" customHeight="1">
      <c r="B23" s="4">
        <v>0.5</v>
      </c>
      <c r="C23" s="4">
        <f t="shared" si="0"/>
        <v>0.5</v>
      </c>
      <c r="D23" s="4">
        <f t="shared" si="9"/>
        <v>0.25</v>
      </c>
      <c r="E23" s="4">
        <f t="shared" si="1"/>
        <v>6.25E-2</v>
      </c>
      <c r="F23" s="4">
        <f t="shared" si="2"/>
        <v>3.90625E-3</v>
      </c>
      <c r="G23" s="4">
        <f t="shared" si="3"/>
        <v>0.75</v>
      </c>
      <c r="H23" s="4">
        <f t="shared" si="4"/>
        <v>0.9375</v>
      </c>
      <c r="I23" s="4">
        <f t="shared" si="5"/>
        <v>0.99609375</v>
      </c>
      <c r="J23" s="4">
        <f t="shared" si="6"/>
        <v>0.5</v>
      </c>
      <c r="K23" s="4">
        <f t="shared" si="7"/>
        <v>0.5</v>
      </c>
      <c r="L23" s="4">
        <f t="shared" si="8"/>
        <v>0.5</v>
      </c>
    </row>
    <row r="24" spans="2:12" ht="11" customHeight="1">
      <c r="B24" s="4">
        <v>0.52500000000000002</v>
      </c>
      <c r="C24" s="4">
        <f t="shared" si="0"/>
        <v>0.52500000000000002</v>
      </c>
      <c r="D24" s="4">
        <f t="shared" si="9"/>
        <v>0.27562500000000001</v>
      </c>
      <c r="E24" s="4">
        <f t="shared" si="1"/>
        <v>7.5969140625000001E-2</v>
      </c>
      <c r="F24" s="4">
        <f t="shared" si="2"/>
        <v>5.7713103273010257E-3</v>
      </c>
      <c r="G24" s="4">
        <f t="shared" si="3"/>
        <v>0.77437500000000004</v>
      </c>
      <c r="H24" s="4">
        <f t="shared" si="4"/>
        <v>0.94909335937499995</v>
      </c>
      <c r="I24" s="4">
        <f t="shared" si="5"/>
        <v>0.99740851394027707</v>
      </c>
      <c r="J24" s="4">
        <f t="shared" si="6"/>
        <v>0.54875000000000007</v>
      </c>
      <c r="K24" s="4">
        <f t="shared" si="7"/>
        <v>0.59274687500000001</v>
      </c>
      <c r="L24" s="4">
        <f t="shared" si="8"/>
        <v>0.66828978435546871</v>
      </c>
    </row>
    <row r="25" spans="2:12" ht="11" customHeight="1">
      <c r="B25" s="4">
        <v>0.55000000000000004</v>
      </c>
      <c r="C25" s="4">
        <f t="shared" si="0"/>
        <v>0.55000000000000004</v>
      </c>
      <c r="D25" s="4">
        <f t="shared" si="9"/>
        <v>0.30250000000000005</v>
      </c>
      <c r="E25" s="4">
        <f t="shared" si="1"/>
        <v>9.1506250000000025E-2</v>
      </c>
      <c r="F25" s="4">
        <f t="shared" si="2"/>
        <v>8.3733937890625044E-3</v>
      </c>
      <c r="G25" s="4">
        <f t="shared" si="3"/>
        <v>0.7975000000000001</v>
      </c>
      <c r="H25" s="4">
        <f t="shared" si="4"/>
        <v>0.95899374999999998</v>
      </c>
      <c r="I25" s="4">
        <f t="shared" si="5"/>
        <v>0.99831848746093754</v>
      </c>
      <c r="J25" s="4">
        <f t="shared" si="6"/>
        <v>0.59500000000000008</v>
      </c>
      <c r="K25" s="4">
        <f t="shared" si="7"/>
        <v>0.67195000000000016</v>
      </c>
      <c r="L25" s="4">
        <f t="shared" si="8"/>
        <v>0.78476639500000023</v>
      </c>
    </row>
    <row r="26" spans="2:12" ht="11" customHeight="1">
      <c r="B26" s="4">
        <v>0.57499999999999996</v>
      </c>
      <c r="C26" s="4">
        <f t="shared" si="0"/>
        <v>0.57499999999999996</v>
      </c>
      <c r="D26" s="4">
        <f t="shared" si="9"/>
        <v>0.33062499999999995</v>
      </c>
      <c r="E26" s="4">
        <f t="shared" si="1"/>
        <v>0.10931289062499996</v>
      </c>
      <c r="F26" s="4">
        <f t="shared" si="2"/>
        <v>1.1949308056793204E-2</v>
      </c>
      <c r="G26" s="4">
        <f t="shared" si="3"/>
        <v>0.81937499999999996</v>
      </c>
      <c r="H26" s="4">
        <f t="shared" si="4"/>
        <v>0.96737460937499997</v>
      </c>
      <c r="I26" s="4">
        <f t="shared" si="5"/>
        <v>0.99893558388656611</v>
      </c>
      <c r="J26" s="4">
        <f t="shared" si="6"/>
        <v>0.63874999999999993</v>
      </c>
      <c r="K26" s="4">
        <f t="shared" si="7"/>
        <v>0.73899687499999989</v>
      </c>
      <c r="L26" s="4">
        <f t="shared" si="8"/>
        <v>0.8637547374804686</v>
      </c>
    </row>
    <row r="27" spans="2:12" ht="11" customHeight="1">
      <c r="B27" s="4">
        <v>0.6</v>
      </c>
      <c r="C27" s="4">
        <f t="shared" si="0"/>
        <v>0.6</v>
      </c>
      <c r="D27" s="4">
        <f t="shared" si="9"/>
        <v>0.36</v>
      </c>
      <c r="E27" s="4">
        <f t="shared" si="1"/>
        <v>0.12959999999999999</v>
      </c>
      <c r="F27" s="4">
        <f t="shared" si="2"/>
        <v>1.6796159999999997E-2</v>
      </c>
      <c r="G27" s="4">
        <f t="shared" si="3"/>
        <v>0.84</v>
      </c>
      <c r="H27" s="4">
        <f t="shared" si="4"/>
        <v>0.97439999999999993</v>
      </c>
      <c r="I27" s="4">
        <f t="shared" si="5"/>
        <v>0.99934464000000001</v>
      </c>
      <c r="J27" s="4">
        <f t="shared" si="6"/>
        <v>0.67999999999999994</v>
      </c>
      <c r="K27" s="4">
        <f t="shared" si="7"/>
        <v>0.79519999999999991</v>
      </c>
      <c r="L27" s="4">
        <f t="shared" si="8"/>
        <v>0.91611391999999991</v>
      </c>
    </row>
    <row r="28" spans="2:12" ht="11" customHeight="1">
      <c r="B28" s="4">
        <v>0.625</v>
      </c>
      <c r="C28" s="4">
        <f t="shared" si="0"/>
        <v>0.625</v>
      </c>
      <c r="D28" s="4">
        <f t="shared" si="9"/>
        <v>0.390625</v>
      </c>
      <c r="E28" s="4">
        <f t="shared" si="1"/>
        <v>0.152587890625</v>
      </c>
      <c r="F28" s="4">
        <f t="shared" si="2"/>
        <v>2.3283064365386963E-2</v>
      </c>
      <c r="G28" s="4">
        <f t="shared" si="3"/>
        <v>0.859375</v>
      </c>
      <c r="H28" s="4">
        <f t="shared" si="4"/>
        <v>0.980224609375</v>
      </c>
      <c r="I28" s="4">
        <f t="shared" si="5"/>
        <v>0.99960893392562866</v>
      </c>
      <c r="J28" s="4">
        <f t="shared" si="6"/>
        <v>0.71875</v>
      </c>
      <c r="K28" s="4">
        <f t="shared" si="7"/>
        <v>0.841796875</v>
      </c>
      <c r="L28" s="4">
        <f t="shared" si="8"/>
        <v>0.94994354248046875</v>
      </c>
    </row>
    <row r="29" spans="2:12" ht="11" customHeight="1">
      <c r="B29" s="4">
        <v>0.65</v>
      </c>
      <c r="C29" s="4">
        <f t="shared" si="0"/>
        <v>0.65</v>
      </c>
      <c r="D29" s="4">
        <f t="shared" si="9"/>
        <v>0.42250000000000004</v>
      </c>
      <c r="E29" s="4">
        <f t="shared" si="1"/>
        <v>0.17850625000000003</v>
      </c>
      <c r="F29" s="4">
        <f t="shared" si="2"/>
        <v>3.186448128906251E-2</v>
      </c>
      <c r="G29" s="4">
        <f t="shared" si="3"/>
        <v>0.87750000000000006</v>
      </c>
      <c r="H29" s="4">
        <f t="shared" si="4"/>
        <v>0.98499375</v>
      </c>
      <c r="I29" s="4">
        <f t="shared" si="5"/>
        <v>0.99977481246093747</v>
      </c>
      <c r="J29" s="4">
        <f t="shared" si="6"/>
        <v>0.755</v>
      </c>
      <c r="K29" s="4">
        <f t="shared" si="7"/>
        <v>0.87995000000000001</v>
      </c>
      <c r="L29" s="4">
        <f t="shared" si="8"/>
        <v>0.97117599500000007</v>
      </c>
    </row>
    <row r="30" spans="2:12" ht="11" customHeight="1">
      <c r="B30" s="4">
        <v>0.67500000000000004</v>
      </c>
      <c r="C30" s="4">
        <f t="shared" si="0"/>
        <v>0.67500000000000004</v>
      </c>
      <c r="D30" s="4">
        <f t="shared" si="9"/>
        <v>0.45562500000000006</v>
      </c>
      <c r="E30" s="4">
        <f t="shared" si="1"/>
        <v>0.20759414062500006</v>
      </c>
      <c r="F30" s="4">
        <f t="shared" si="2"/>
        <v>4.3095327221832298E-2</v>
      </c>
      <c r="G30" s="4">
        <f t="shared" si="3"/>
        <v>0.89437500000000003</v>
      </c>
      <c r="H30" s="4">
        <f t="shared" si="4"/>
        <v>0.98884335937500001</v>
      </c>
      <c r="I30" s="4">
        <f t="shared" si="5"/>
        <v>0.9998755293699646</v>
      </c>
      <c r="J30" s="4">
        <f t="shared" si="6"/>
        <v>0.78875000000000006</v>
      </c>
      <c r="K30" s="4">
        <f t="shared" si="7"/>
        <v>0.91074687500000007</v>
      </c>
      <c r="L30" s="4">
        <f t="shared" si="8"/>
        <v>0.98406775935546875</v>
      </c>
    </row>
    <row r="31" spans="2:12" ht="11" customHeight="1">
      <c r="B31" s="4">
        <v>0.7</v>
      </c>
      <c r="C31" s="4">
        <f t="shared" si="0"/>
        <v>0.7</v>
      </c>
      <c r="D31" s="4">
        <f t="shared" si="9"/>
        <v>0.48999999999999994</v>
      </c>
      <c r="E31" s="4">
        <f t="shared" si="1"/>
        <v>0.24009999999999992</v>
      </c>
      <c r="F31" s="4">
        <f t="shared" si="2"/>
        <v>5.7648009999999965E-2</v>
      </c>
      <c r="G31" s="4">
        <f t="shared" si="3"/>
        <v>0.90999999999999992</v>
      </c>
      <c r="H31" s="4">
        <f t="shared" si="4"/>
        <v>0.9919</v>
      </c>
      <c r="I31" s="4">
        <f t="shared" si="5"/>
        <v>0.99993438999999995</v>
      </c>
      <c r="J31" s="4">
        <f t="shared" si="6"/>
        <v>0.82</v>
      </c>
      <c r="K31" s="4">
        <f t="shared" si="7"/>
        <v>0.93520000000000003</v>
      </c>
      <c r="L31" s="4">
        <f t="shared" si="8"/>
        <v>0.99160191999999991</v>
      </c>
    </row>
    <row r="32" spans="2:12" ht="11" customHeight="1">
      <c r="B32" s="4">
        <v>0.72499999999999998</v>
      </c>
      <c r="C32" s="4">
        <f t="shared" si="0"/>
        <v>0.72499999999999998</v>
      </c>
      <c r="D32" s="4">
        <f t="shared" si="9"/>
        <v>0.52562500000000001</v>
      </c>
      <c r="E32" s="4">
        <f t="shared" si="1"/>
        <v>0.27628164062499999</v>
      </c>
      <c r="F32" s="4">
        <f t="shared" si="2"/>
        <v>7.6331544946441648E-2</v>
      </c>
      <c r="G32" s="4">
        <f t="shared" si="3"/>
        <v>0.92437499999999995</v>
      </c>
      <c r="H32" s="4">
        <f t="shared" si="4"/>
        <v>0.99428085937499999</v>
      </c>
      <c r="I32" s="4">
        <f t="shared" si="5"/>
        <v>0.99996729143051144</v>
      </c>
      <c r="J32" s="4">
        <f t="shared" si="6"/>
        <v>0.84875</v>
      </c>
      <c r="K32" s="4">
        <f t="shared" si="7"/>
        <v>0.95424687499999994</v>
      </c>
      <c r="L32" s="4">
        <f t="shared" si="8"/>
        <v>0.99581330310546878</v>
      </c>
    </row>
    <row r="33" spans="2:12" ht="11" customHeight="1">
      <c r="B33" s="4">
        <v>0.75</v>
      </c>
      <c r="C33" s="4">
        <f t="shared" si="0"/>
        <v>0.75</v>
      </c>
      <c r="D33" s="4">
        <f t="shared" si="9"/>
        <v>0.5625</v>
      </c>
      <c r="E33" s="4">
        <f t="shared" si="1"/>
        <v>0.31640625</v>
      </c>
      <c r="F33" s="4">
        <f t="shared" si="2"/>
        <v>0.1001129150390625</v>
      </c>
      <c r="G33" s="4">
        <f t="shared" si="3"/>
        <v>0.9375</v>
      </c>
      <c r="H33" s="4">
        <f t="shared" si="4"/>
        <v>0.99609375</v>
      </c>
      <c r="I33" s="4">
        <f t="shared" si="5"/>
        <v>0.9999847412109375</v>
      </c>
      <c r="J33" s="4">
        <f t="shared" si="6"/>
        <v>0.875</v>
      </c>
      <c r="K33" s="4">
        <f t="shared" si="7"/>
        <v>0.96875</v>
      </c>
      <c r="L33" s="4">
        <f t="shared" si="8"/>
        <v>0.998046875</v>
      </c>
    </row>
    <row r="34" spans="2:12" ht="11" customHeight="1">
      <c r="B34" s="4">
        <v>0.77500000000000002</v>
      </c>
      <c r="C34" s="4">
        <f t="shared" si="0"/>
        <v>0.77500000000000002</v>
      </c>
      <c r="D34" s="4">
        <f t="shared" si="9"/>
        <v>0.60062500000000008</v>
      </c>
      <c r="E34" s="4">
        <f t="shared" si="1"/>
        <v>0.36075039062500008</v>
      </c>
      <c r="F34" s="4">
        <f t="shared" si="2"/>
        <v>0.13014084433609016</v>
      </c>
      <c r="G34" s="4">
        <f t="shared" si="3"/>
        <v>0.94937499999999997</v>
      </c>
      <c r="H34" s="4">
        <f t="shared" si="4"/>
        <v>0.99743710937499996</v>
      </c>
      <c r="I34" s="4">
        <f t="shared" si="5"/>
        <v>0.99999343159164433</v>
      </c>
      <c r="J34" s="4">
        <f t="shared" si="6"/>
        <v>0.89875000000000005</v>
      </c>
      <c r="K34" s="4">
        <f t="shared" si="7"/>
        <v>0.97949687499999993</v>
      </c>
      <c r="L34" s="4">
        <f t="shared" si="8"/>
        <v>0.99915924373046883</v>
      </c>
    </row>
    <row r="35" spans="2:12" ht="11" customHeight="1">
      <c r="B35" s="4">
        <v>0.8</v>
      </c>
      <c r="C35" s="4">
        <f t="shared" si="0"/>
        <v>0.8</v>
      </c>
      <c r="D35" s="4">
        <f t="shared" si="9"/>
        <v>0.64000000000000012</v>
      </c>
      <c r="E35" s="4">
        <f t="shared" si="1"/>
        <v>0.40960000000000019</v>
      </c>
      <c r="F35" s="4">
        <f t="shared" si="2"/>
        <v>0.16777216000000014</v>
      </c>
      <c r="G35" s="4">
        <f t="shared" si="3"/>
        <v>0.96</v>
      </c>
      <c r="H35" s="4">
        <f t="shared" si="4"/>
        <v>0.99839999999999995</v>
      </c>
      <c r="I35" s="4">
        <f t="shared" si="5"/>
        <v>0.99999744000000002</v>
      </c>
      <c r="J35" s="4">
        <f t="shared" si="6"/>
        <v>0.92</v>
      </c>
      <c r="K35" s="4">
        <f t="shared" si="7"/>
        <v>0.98720000000000008</v>
      </c>
      <c r="L35" s="4">
        <f t="shared" si="8"/>
        <v>0.99967231999999995</v>
      </c>
    </row>
    <row r="36" spans="2:12" ht="11" customHeight="1">
      <c r="B36" s="4">
        <v>0.82499999999999996</v>
      </c>
      <c r="C36" s="4">
        <f t="shared" si="0"/>
        <v>0.82499999999999996</v>
      </c>
      <c r="D36" s="4">
        <f t="shared" si="9"/>
        <v>0.68062499999999992</v>
      </c>
      <c r="E36" s="4">
        <f t="shared" si="1"/>
        <v>0.4632503906249999</v>
      </c>
      <c r="F36" s="4">
        <f t="shared" si="2"/>
        <v>0.21460092441421499</v>
      </c>
      <c r="G36" s="4">
        <f t="shared" si="3"/>
        <v>0.96937499999999999</v>
      </c>
      <c r="H36" s="4">
        <f t="shared" si="4"/>
        <v>0.99906210937499995</v>
      </c>
      <c r="I36" s="4">
        <f t="shared" si="5"/>
        <v>0.99999912036117555</v>
      </c>
      <c r="J36" s="4">
        <f t="shared" si="6"/>
        <v>0.93874999999999997</v>
      </c>
      <c r="K36" s="4">
        <f t="shared" si="7"/>
        <v>0.99249687500000006</v>
      </c>
      <c r="L36" s="4">
        <f t="shared" si="8"/>
        <v>0.99988740623046879</v>
      </c>
    </row>
    <row r="37" spans="2:12" ht="11" customHeight="1">
      <c r="B37" s="4">
        <v>0.85</v>
      </c>
      <c r="C37" s="4">
        <f t="shared" si="0"/>
        <v>0.85</v>
      </c>
      <c r="D37" s="4">
        <f t="shared" si="9"/>
        <v>0.72249999999999992</v>
      </c>
      <c r="E37" s="4">
        <f t="shared" si="1"/>
        <v>0.52200624999999989</v>
      </c>
      <c r="F37" s="4">
        <f t="shared" si="2"/>
        <v>0.2724905250390624</v>
      </c>
      <c r="G37" s="4">
        <f t="shared" si="3"/>
        <v>0.97750000000000004</v>
      </c>
      <c r="H37" s="4">
        <f t="shared" si="4"/>
        <v>0.99949374999999996</v>
      </c>
      <c r="I37" s="4">
        <f t="shared" si="5"/>
        <v>0.99999974371093747</v>
      </c>
      <c r="J37" s="4">
        <f t="shared" si="6"/>
        <v>0.95499999999999996</v>
      </c>
      <c r="K37" s="4">
        <f t="shared" si="7"/>
        <v>0.99595</v>
      </c>
      <c r="L37" s="4">
        <f t="shared" si="8"/>
        <v>0.99996719499999998</v>
      </c>
    </row>
    <row r="38" spans="2:12" ht="11" customHeight="1">
      <c r="B38" s="4">
        <v>0.875</v>
      </c>
      <c r="C38" s="4">
        <f t="shared" si="0"/>
        <v>0.875</v>
      </c>
      <c r="D38" s="4">
        <f t="shared" si="9"/>
        <v>0.765625</v>
      </c>
      <c r="E38" s="4">
        <f t="shared" si="1"/>
        <v>0.586181640625</v>
      </c>
      <c r="F38" s="4">
        <f t="shared" si="2"/>
        <v>0.34360891580581665</v>
      </c>
      <c r="G38" s="4">
        <f t="shared" si="3"/>
        <v>0.984375</v>
      </c>
      <c r="H38" s="4">
        <f t="shared" si="4"/>
        <v>0.999755859375</v>
      </c>
      <c r="I38" s="4">
        <f t="shared" si="5"/>
        <v>0.99999994039535522</v>
      </c>
      <c r="J38" s="4">
        <f t="shared" si="6"/>
        <v>0.96875</v>
      </c>
      <c r="K38" s="4">
        <f t="shared" si="7"/>
        <v>0.998046875</v>
      </c>
      <c r="L38" s="4">
        <f t="shared" si="8"/>
        <v>0.99999237060546875</v>
      </c>
    </row>
    <row r="39" spans="2:12" ht="11" customHeight="1">
      <c r="B39" s="4">
        <v>0.9</v>
      </c>
      <c r="C39" s="4">
        <f t="shared" si="0"/>
        <v>0.9</v>
      </c>
      <c r="D39" s="4">
        <f t="shared" si="9"/>
        <v>0.81</v>
      </c>
      <c r="E39" s="4">
        <f t="shared" si="1"/>
        <v>0.65610000000000013</v>
      </c>
      <c r="F39" s="4">
        <f t="shared" si="2"/>
        <v>0.43046721000000016</v>
      </c>
      <c r="G39" s="4">
        <f t="shared" si="3"/>
        <v>0.99</v>
      </c>
      <c r="H39" s="4">
        <f t="shared" si="4"/>
        <v>0.99990000000000001</v>
      </c>
      <c r="I39" s="4">
        <f t="shared" si="5"/>
        <v>0.99999998999999995</v>
      </c>
      <c r="J39" s="4">
        <f t="shared" si="6"/>
        <v>0.98</v>
      </c>
      <c r="K39" s="4">
        <f t="shared" si="7"/>
        <v>0.99919999999999998</v>
      </c>
      <c r="L39" s="4">
        <f t="shared" si="8"/>
        <v>0.99999872000000001</v>
      </c>
    </row>
    <row r="40" spans="2:12" ht="11" customHeight="1">
      <c r="B40" s="4">
        <v>0.92500000000000004</v>
      </c>
      <c r="C40" s="4">
        <f t="shared" si="0"/>
        <v>0.92500000000000004</v>
      </c>
      <c r="D40" s="4">
        <f t="shared" si="9"/>
        <v>0.85562500000000008</v>
      </c>
      <c r="E40" s="4">
        <f t="shared" si="1"/>
        <v>0.73209414062500011</v>
      </c>
      <c r="F40" s="4">
        <f t="shared" si="2"/>
        <v>0.5359618307374574</v>
      </c>
      <c r="G40" s="4">
        <f t="shared" si="3"/>
        <v>0.99437500000000001</v>
      </c>
      <c r="H40" s="4">
        <f t="shared" si="4"/>
        <v>0.99996835937499995</v>
      </c>
      <c r="I40" s="4">
        <f t="shared" si="5"/>
        <v>0.99999999899887082</v>
      </c>
      <c r="J40" s="4">
        <f t="shared" si="6"/>
        <v>0.98875000000000002</v>
      </c>
      <c r="K40" s="4">
        <f t="shared" si="7"/>
        <v>0.99974687500000003</v>
      </c>
      <c r="L40" s="4">
        <f t="shared" si="8"/>
        <v>0.99999987185546879</v>
      </c>
    </row>
    <row r="41" spans="2:12" ht="11" customHeight="1">
      <c r="B41" s="4">
        <v>0.95</v>
      </c>
      <c r="C41" s="4">
        <f t="shared" si="0"/>
        <v>0.95</v>
      </c>
      <c r="D41" s="4">
        <f t="shared" si="9"/>
        <v>0.90249999999999997</v>
      </c>
      <c r="E41" s="4">
        <f t="shared" si="1"/>
        <v>0.81450624999999999</v>
      </c>
      <c r="F41" s="4">
        <f t="shared" si="2"/>
        <v>0.66342043128906247</v>
      </c>
      <c r="G41" s="4">
        <f t="shared" si="3"/>
        <v>0.99749999999999994</v>
      </c>
      <c r="H41" s="4">
        <f t="shared" si="4"/>
        <v>0.99999375000000001</v>
      </c>
      <c r="I41" s="4">
        <f t="shared" si="5"/>
        <v>0.99999999996093747</v>
      </c>
      <c r="J41" s="4">
        <f t="shared" si="6"/>
        <v>0.995</v>
      </c>
      <c r="K41" s="4">
        <f t="shared" si="7"/>
        <v>0.99995000000000001</v>
      </c>
      <c r="L41" s="4">
        <f t="shared" si="8"/>
        <v>0.99999999500000003</v>
      </c>
    </row>
    <row r="42" spans="2:12" ht="11" customHeight="1">
      <c r="B42" s="4">
        <v>0.97499999999999998</v>
      </c>
      <c r="C42" s="4">
        <f t="shared" si="0"/>
        <v>0.97499999999999998</v>
      </c>
      <c r="D42" s="4">
        <f t="shared" si="9"/>
        <v>0.95062499999999994</v>
      </c>
      <c r="E42" s="4">
        <f t="shared" si="1"/>
        <v>0.90368789062499988</v>
      </c>
      <c r="F42" s="4">
        <f t="shared" si="2"/>
        <v>0.81665180366226175</v>
      </c>
      <c r="G42" s="4">
        <f t="shared" si="3"/>
        <v>0.99937500000000001</v>
      </c>
      <c r="H42" s="4">
        <f t="shared" si="4"/>
        <v>0.99999960937499999</v>
      </c>
      <c r="I42" s="4">
        <f t="shared" si="5"/>
        <v>0.99999999999984746</v>
      </c>
      <c r="J42" s="4">
        <f t="shared" si="6"/>
        <v>0.99875000000000003</v>
      </c>
      <c r="K42" s="4">
        <f t="shared" si="7"/>
        <v>0.99999687500000001</v>
      </c>
      <c r="L42" s="4">
        <f t="shared" si="8"/>
        <v>0.99999999998046873</v>
      </c>
    </row>
    <row r="43" spans="2:12" ht="11" customHeight="1">
      <c r="B43" s="4">
        <v>1</v>
      </c>
      <c r="C43" s="4">
        <f t="shared" si="0"/>
        <v>1</v>
      </c>
      <c r="D43" s="4">
        <f t="shared" si="9"/>
        <v>1</v>
      </c>
      <c r="E43" s="4">
        <f t="shared" si="1"/>
        <v>1</v>
      </c>
      <c r="F43" s="4">
        <f t="shared" si="2"/>
        <v>1</v>
      </c>
      <c r="G43" s="4">
        <f t="shared" si="3"/>
        <v>1</v>
      </c>
      <c r="H43" s="4">
        <f t="shared" si="4"/>
        <v>1</v>
      </c>
      <c r="I43" s="4">
        <f t="shared" si="5"/>
        <v>1</v>
      </c>
      <c r="J43" s="4">
        <f t="shared" si="6"/>
        <v>1</v>
      </c>
      <c r="K43" s="4">
        <f t="shared" si="7"/>
        <v>1</v>
      </c>
      <c r="L43" s="4">
        <f t="shared" si="8"/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topLeftCell="A5" zoomScale="150" zoomScaleNormal="150" zoomScalePageLayoutView="150" workbookViewId="0">
      <selection activeCell="K3" sqref="K3"/>
    </sheetView>
  </sheetViews>
  <sheetFormatPr baseColWidth="10" defaultColWidth="8.83203125" defaultRowHeight="11" customHeight="1" x14ac:dyDescent="0"/>
  <cols>
    <col min="1" max="1" width="2.33203125" style="1" customWidth="1"/>
    <col min="2" max="12" width="4.6640625" style="3" customWidth="1"/>
    <col min="13" max="13" width="8.83203125" style="1" customWidth="1"/>
    <col min="14" max="14" width="8.83203125" style="1"/>
    <col min="15" max="15" width="8.83203125" style="1" customWidth="1"/>
    <col min="16" max="16384" width="8.83203125" style="1"/>
  </cols>
  <sheetData>
    <row r="2" spans="2:12" s="2" customFormat="1" ht="113" customHeight="1">
      <c r="B2" s="2" t="s">
        <v>9</v>
      </c>
      <c r="C2" s="2" t="s">
        <v>0</v>
      </c>
      <c r="D2" s="2" t="s">
        <v>17</v>
      </c>
      <c r="E2" s="2" t="s">
        <v>18</v>
      </c>
      <c r="F2" s="2" t="s">
        <v>23</v>
      </c>
      <c r="G2" s="2" t="s">
        <v>19</v>
      </c>
      <c r="H2" s="2" t="s">
        <v>20</v>
      </c>
      <c r="I2" s="2" t="s">
        <v>24</v>
      </c>
      <c r="J2" s="2" t="s">
        <v>22</v>
      </c>
      <c r="K2" s="2" t="s">
        <v>21</v>
      </c>
      <c r="L2" s="2" t="s">
        <v>25</v>
      </c>
    </row>
    <row r="3" spans="2:12" ht="11" customHeight="1">
      <c r="B3" s="4">
        <v>0</v>
      </c>
      <c r="C3" s="4">
        <f>B3</f>
        <v>0</v>
      </c>
      <c r="D3" s="4">
        <f t="shared" ref="D3:D43" si="0">1 - COS(B3 * (PI() / 2))</f>
        <v>0</v>
      </c>
      <c r="E3" s="4">
        <f>1 - COS(D3 * (PI() / 2))</f>
        <v>0</v>
      </c>
      <c r="F3" s="4">
        <f>1 - COS(E3 * (PI() / 2))</f>
        <v>0</v>
      </c>
      <c r="G3" s="4">
        <f>SIN(B3 * (PI() / 2))</f>
        <v>0</v>
      </c>
      <c r="H3" s="4">
        <f>SIN(G3 * PI() / 2)</f>
        <v>0</v>
      </c>
      <c r="I3" s="4">
        <f>SIN(H3 * PI() / 2)</f>
        <v>0</v>
      </c>
      <c r="J3" s="4">
        <f>0.5 + SIN((B3 * 2 - 1) * (PI() / 2)) / 2</f>
        <v>0</v>
      </c>
      <c r="K3" s="4">
        <f>0.5 + SIN((J3 * 2 - 1) * (PI() / 2)) / 2</f>
        <v>0</v>
      </c>
      <c r="L3" s="4">
        <f>0.5 + SIN((K3 * 2 - 1) * (PI() / 2)) / 2</f>
        <v>0</v>
      </c>
    </row>
    <row r="4" spans="2:12" ht="11" customHeight="1">
      <c r="B4" s="4">
        <v>2.5000000000000001E-2</v>
      </c>
      <c r="C4" s="4">
        <f t="shared" ref="C4:C43" si="1">B4</f>
        <v>2.5000000000000001E-2</v>
      </c>
      <c r="D4" s="4">
        <f t="shared" si="0"/>
        <v>7.7096375927709904E-4</v>
      </c>
      <c r="E4" s="4">
        <f t="shared" ref="E4:E43" si="2">1 - COS(D4 * (PI() / 2))</f>
        <v>7.3329315763981384E-7</v>
      </c>
      <c r="F4" s="4">
        <f t="shared" ref="F4" si="3">1 - COS(E4 * (PI() / 2))</f>
        <v>6.6335825721353103E-13</v>
      </c>
      <c r="G4" s="4">
        <f t="shared" ref="G4:G43" si="4">SIN(B4 * (PI() / 2))</f>
        <v>3.925981575906861E-2</v>
      </c>
      <c r="H4" s="4">
        <f t="shared" ref="H4:H43" si="5">SIN(G4 * PI() / 2)</f>
        <v>6.1630092943955848E-2</v>
      </c>
      <c r="I4" s="4">
        <f t="shared" ref="I4:I43" si="6">SIN(H4 * PI() / 2)</f>
        <v>9.6657182251673732E-2</v>
      </c>
      <c r="J4" s="4">
        <f t="shared" ref="J4:J43" si="7">0.5 + SIN((B4 * 2 - 1) * (PI() / 2)) / 2</f>
        <v>1.5413331334360181E-3</v>
      </c>
      <c r="K4" s="4">
        <f t="shared" ref="K4:L43" si="8">0.5 + SIN((J4 * 2 - 1) * (PI() / 2)) / 2</f>
        <v>5.8618126556608807E-6</v>
      </c>
      <c r="L4" s="4">
        <f t="shared" si="8"/>
        <v>8.4782014742046385E-11</v>
      </c>
    </row>
    <row r="5" spans="2:12" ht="11" customHeight="1">
      <c r="B5" s="4">
        <v>0.05</v>
      </c>
      <c r="C5" s="4">
        <f t="shared" si="1"/>
        <v>0.05</v>
      </c>
      <c r="D5" s="4">
        <f t="shared" si="0"/>
        <v>3.0826662668720362E-3</v>
      </c>
      <c r="E5" s="4">
        <f t="shared" si="2"/>
        <v>1.1723625311321761E-5</v>
      </c>
      <c r="F5" s="4">
        <f t="shared" ref="F5" si="9">1 - COS(E5 * (PI() / 2))</f>
        <v>1.6956402948409277E-10</v>
      </c>
      <c r="G5" s="4">
        <f t="shared" si="4"/>
        <v>7.8459095727844944E-2</v>
      </c>
      <c r="H5" s="4">
        <f t="shared" si="5"/>
        <v>0.12293150794803634</v>
      </c>
      <c r="I5" s="4">
        <f t="shared" si="6"/>
        <v>0.19190255018342675</v>
      </c>
      <c r="J5" s="4">
        <f t="shared" si="7"/>
        <v>6.1558297024311148E-3</v>
      </c>
      <c r="K5" s="4">
        <f t="shared" si="8"/>
        <v>9.3497373740369927E-5</v>
      </c>
      <c r="L5" s="4">
        <f t="shared" si="8"/>
        <v>2.1569425356915417E-8</v>
      </c>
    </row>
    <row r="6" spans="2:12" ht="11" customHeight="1">
      <c r="B6" s="4">
        <v>7.4999999999999997E-2</v>
      </c>
      <c r="C6" s="4">
        <f t="shared" si="1"/>
        <v>7.4999999999999997E-2</v>
      </c>
      <c r="D6" s="4">
        <f t="shared" si="0"/>
        <v>6.931543045073707E-3</v>
      </c>
      <c r="E6" s="4">
        <f t="shared" si="2"/>
        <v>5.9274147573673552E-5</v>
      </c>
      <c r="F6" s="4">
        <f t="shared" ref="F6" si="10">1 - COS(E6 * (PI() / 2))</f>
        <v>4.3345138589501175E-9</v>
      </c>
      <c r="G6" s="4">
        <f t="shared" si="4"/>
        <v>0.11753739745783764</v>
      </c>
      <c r="H6" s="4">
        <f t="shared" si="5"/>
        <v>0.18358019240100754</v>
      </c>
      <c r="I6" s="4">
        <f t="shared" si="6"/>
        <v>0.28438712038024272</v>
      </c>
      <c r="J6" s="4">
        <f t="shared" si="7"/>
        <v>1.3815039801161721E-2</v>
      </c>
      <c r="K6" s="4">
        <f t="shared" si="8"/>
        <v>4.7084272199110488E-4</v>
      </c>
      <c r="L6" s="4">
        <f t="shared" si="8"/>
        <v>5.4700512880367924E-7</v>
      </c>
    </row>
    <row r="7" spans="2:12" ht="11" customHeight="1">
      <c r="B7" s="4">
        <v>0.1</v>
      </c>
      <c r="C7" s="4">
        <f t="shared" si="1"/>
        <v>0.1</v>
      </c>
      <c r="D7" s="4">
        <f t="shared" si="0"/>
        <v>1.231165940486223E-2</v>
      </c>
      <c r="E7" s="4">
        <f t="shared" si="2"/>
        <v>1.8699474748073985E-4</v>
      </c>
      <c r="F7" s="4">
        <f t="shared" ref="F7" si="11">1 - COS(E7 * (PI() / 2))</f>
        <v>4.3138850713830834E-8</v>
      </c>
      <c r="G7" s="4">
        <f t="shared" si="4"/>
        <v>0.15643446504023087</v>
      </c>
      <c r="H7" s="4">
        <f t="shared" si="5"/>
        <v>0.24326124305234972</v>
      </c>
      <c r="I7" s="4">
        <f t="shared" si="6"/>
        <v>0.37288271279720198</v>
      </c>
      <c r="J7" s="4">
        <f t="shared" si="7"/>
        <v>2.4471741852423234E-2</v>
      </c>
      <c r="K7" s="4">
        <f t="shared" si="8"/>
        <v>1.4769153294477144E-3</v>
      </c>
      <c r="L7" s="4">
        <f t="shared" si="8"/>
        <v>5.3820802784487753E-6</v>
      </c>
    </row>
    <row r="8" spans="2:12" ht="11" customHeight="1">
      <c r="B8" s="4">
        <v>0.125</v>
      </c>
      <c r="C8" s="4">
        <f t="shared" si="1"/>
        <v>0.125</v>
      </c>
      <c r="D8" s="4">
        <f t="shared" si="0"/>
        <v>1.9214719596769569E-2</v>
      </c>
      <c r="E8" s="4">
        <f t="shared" si="2"/>
        <v>4.5545438845340236E-4</v>
      </c>
      <c r="F8" s="4">
        <f t="shared" ref="F8" si="12">1 - COS(E8 * (PI() / 2))</f>
        <v>2.5591722729867428E-7</v>
      </c>
      <c r="G8" s="4">
        <f t="shared" si="4"/>
        <v>0.19509032201612825</v>
      </c>
      <c r="H8" s="4">
        <f t="shared" si="5"/>
        <v>0.30167323059508699</v>
      </c>
      <c r="I8" s="4">
        <f t="shared" si="6"/>
        <v>0.45633076539725581</v>
      </c>
      <c r="J8" s="4">
        <f t="shared" si="7"/>
        <v>3.8060233744356631E-2</v>
      </c>
      <c r="K8" s="4">
        <f t="shared" si="8"/>
        <v>3.5699749744774745E-3</v>
      </c>
      <c r="L8" s="4">
        <f t="shared" si="8"/>
        <v>3.1446009780944362E-5</v>
      </c>
    </row>
    <row r="9" spans="2:12" ht="11" customHeight="1">
      <c r="B9" s="4">
        <v>0.15</v>
      </c>
      <c r="C9" s="4">
        <f t="shared" si="1"/>
        <v>0.15</v>
      </c>
      <c r="D9" s="4">
        <f t="shared" si="0"/>
        <v>2.7630079602323443E-2</v>
      </c>
      <c r="E9" s="4">
        <f t="shared" si="2"/>
        <v>9.4168544398220977E-4</v>
      </c>
      <c r="F9" s="4">
        <f t="shared" ref="F9" si="13">1 - COS(E9 * (PI() / 2))</f>
        <v>1.0940102576073585E-6</v>
      </c>
      <c r="G9" s="4">
        <f t="shared" si="4"/>
        <v>0.23344536385590539</v>
      </c>
      <c r="H9" s="4">
        <f t="shared" si="5"/>
        <v>0.35853223280269381</v>
      </c>
      <c r="I9" s="4">
        <f t="shared" si="6"/>
        <v>0.53387872108094769</v>
      </c>
      <c r="J9" s="4">
        <f t="shared" si="7"/>
        <v>5.4496737905816106E-2</v>
      </c>
      <c r="K9" s="4">
        <f t="shared" si="8"/>
        <v>7.3100388199597854E-3</v>
      </c>
      <c r="L9" s="4">
        <f t="shared" si="8"/>
        <v>1.3184389762749271E-4</v>
      </c>
    </row>
    <row r="10" spans="2:12" ht="11" customHeight="1">
      <c r="B10" s="4">
        <v>0.17499999999999999</v>
      </c>
      <c r="C10" s="4">
        <f t="shared" si="1"/>
        <v>0.17499999999999999</v>
      </c>
      <c r="D10" s="4">
        <f t="shared" si="0"/>
        <v>3.7544763546352722E-2</v>
      </c>
      <c r="E10" s="4">
        <f t="shared" si="2"/>
        <v>1.7385317491229735E-3</v>
      </c>
      <c r="F10" s="4">
        <f t="shared" ref="F10" si="14">1 - COS(E10 * (PI() / 2))</f>
        <v>3.7288485187358944E-6</v>
      </c>
      <c r="G10" s="4">
        <f t="shared" si="4"/>
        <v>0.27144044986507426</v>
      </c>
      <c r="H10" s="4">
        <f t="shared" si="5"/>
        <v>0.41357549313491332</v>
      </c>
      <c r="I10" s="4">
        <f t="shared" si="6"/>
        <v>0.6049020581335488</v>
      </c>
      <c r="J10" s="4">
        <f t="shared" si="7"/>
        <v>7.3679917822953911E-2</v>
      </c>
      <c r="K10" s="4">
        <f t="shared" si="8"/>
        <v>1.3335154423322781E-2</v>
      </c>
      <c r="L10" s="4">
        <f t="shared" si="8"/>
        <v>4.3870474662788261E-4</v>
      </c>
    </row>
    <row r="11" spans="2:12" ht="11" customHeight="1">
      <c r="B11" s="4">
        <v>0.2</v>
      </c>
      <c r="C11" s="4">
        <f t="shared" si="1"/>
        <v>0.2</v>
      </c>
      <c r="D11" s="4">
        <f t="shared" si="0"/>
        <v>4.8943483704846469E-2</v>
      </c>
      <c r="E11" s="4">
        <f t="shared" si="2"/>
        <v>2.9538306588954288E-3</v>
      </c>
      <c r="F11" s="4">
        <f t="shared" ref="F11" si="15">1 - COS(E11 * (PI() / 2))</f>
        <v>1.0764160556897551E-5</v>
      </c>
      <c r="G11" s="4">
        <f t="shared" si="4"/>
        <v>0.3090169943749474</v>
      </c>
      <c r="H11" s="4">
        <f t="shared" si="5"/>
        <v>0.46656463302657736</v>
      </c>
      <c r="I11" s="4">
        <f t="shared" si="6"/>
        <v>0.66901149092153411</v>
      </c>
      <c r="J11" s="4">
        <f t="shared" si="7"/>
        <v>9.5491502812526274E-2</v>
      </c>
      <c r="K11" s="4">
        <f t="shared" si="8"/>
        <v>2.2331076294855867E-2</v>
      </c>
      <c r="L11" s="4">
        <f t="shared" si="8"/>
        <v>1.229931525844441E-3</v>
      </c>
    </row>
    <row r="12" spans="2:12" ht="11" customHeight="1">
      <c r="B12" s="4">
        <v>0.22500000000000001</v>
      </c>
      <c r="C12" s="4">
        <f t="shared" si="1"/>
        <v>0.22500000000000001</v>
      </c>
      <c r="D12" s="4">
        <f t="shared" si="0"/>
        <v>6.180866407751584E-2</v>
      </c>
      <c r="E12" s="4">
        <f t="shared" si="2"/>
        <v>4.7094186404201821E-3</v>
      </c>
      <c r="F12" s="4">
        <f t="shared" ref="F12" si="16">1 - COS(E12 * (PI() / 2))</f>
        <v>2.7361655766999782E-5</v>
      </c>
      <c r="G12" s="4">
        <f t="shared" si="4"/>
        <v>0.34611705707749296</v>
      </c>
      <c r="H12" s="4">
        <f>SIN(G12 * PI() / 2)</f>
        <v>0.51728835930075789</v>
      </c>
      <c r="I12" s="4">
        <f t="shared" si="6"/>
        <v>0.7260462394130256</v>
      </c>
      <c r="J12" s="4">
        <f t="shared" si="7"/>
        <v>0.11979701719998448</v>
      </c>
      <c r="K12" s="4">
        <f t="shared" si="8"/>
        <v>3.4994477047423478E-2</v>
      </c>
      <c r="L12" s="4">
        <f t="shared" si="8"/>
        <v>3.0185703544871045E-3</v>
      </c>
    </row>
    <row r="13" spans="2:12" ht="11" customHeight="1">
      <c r="B13" s="4">
        <v>0.25</v>
      </c>
      <c r="C13" s="4">
        <f t="shared" si="1"/>
        <v>0.25</v>
      </c>
      <c r="D13" s="4">
        <f t="shared" si="0"/>
        <v>7.6120467488713262E-2</v>
      </c>
      <c r="E13" s="4">
        <f t="shared" si="2"/>
        <v>7.1399499489549489E-3</v>
      </c>
      <c r="F13" s="4">
        <f t="shared" ref="F13" si="17">1 - COS(E13 * (PI() / 2))</f>
        <v>6.2892019561888723E-5</v>
      </c>
      <c r="G13" s="4">
        <f t="shared" si="4"/>
        <v>0.38268343236508978</v>
      </c>
      <c r="H13" s="4">
        <f t="shared" si="5"/>
        <v>0.56556462277479447</v>
      </c>
      <c r="I13" s="4">
        <f t="shared" si="6"/>
        <v>0.77605538954863729</v>
      </c>
      <c r="J13" s="4">
        <f t="shared" si="7"/>
        <v>0.14644660940672627</v>
      </c>
      <c r="K13" s="4">
        <f t="shared" si="8"/>
        <v>5.1990532036596704E-2</v>
      </c>
      <c r="L13" s="4">
        <f t="shared" si="8"/>
        <v>6.654609335003947E-3</v>
      </c>
    </row>
    <row r="14" spans="2:12" ht="11" customHeight="1">
      <c r="B14" s="4">
        <v>0.27500000000000002</v>
      </c>
      <c r="C14" s="4">
        <f t="shared" si="1"/>
        <v>0.27500000000000002</v>
      </c>
      <c r="D14" s="4">
        <f t="shared" si="0"/>
        <v>9.1856826174918749E-2</v>
      </c>
      <c r="E14" s="4">
        <f t="shared" si="2"/>
        <v>1.0391518842089886E-2</v>
      </c>
      <c r="F14" s="4">
        <f t="shared" ref="F14" si="18">1 - COS(E14 * (PI() / 2))</f>
        <v>1.3321654761211388E-4</v>
      </c>
      <c r="G14" s="4">
        <f t="shared" si="4"/>
        <v>0.41865973753742813</v>
      </c>
      <c r="H14" s="4">
        <f t="shared" si="5"/>
        <v>0.61124219958528625</v>
      </c>
      <c r="I14" s="4">
        <f t="shared" si="6"/>
        <v>0.8192701339352263</v>
      </c>
      <c r="J14" s="4">
        <f t="shared" si="7"/>
        <v>0.17527597583490823</v>
      </c>
      <c r="K14" s="4">
        <f t="shared" si="8"/>
        <v>7.3906582108781427E-2</v>
      </c>
      <c r="L14" s="4">
        <f t="shared" si="8"/>
        <v>1.3416958007781199E-2</v>
      </c>
    </row>
    <row r="15" spans="2:12" ht="11" customHeight="1">
      <c r="B15" s="4">
        <v>0.3</v>
      </c>
      <c r="C15" s="4">
        <f t="shared" si="1"/>
        <v>0.3</v>
      </c>
      <c r="D15" s="4">
        <f t="shared" si="0"/>
        <v>0.1089934758116321</v>
      </c>
      <c r="E15" s="4">
        <f t="shared" si="2"/>
        <v>1.4620077639919571E-2</v>
      </c>
      <c r="F15" s="4">
        <f t="shared" ref="F15" si="19">1 - COS(E15 * (PI() / 2))</f>
        <v>2.6368779525498542E-4</v>
      </c>
      <c r="G15" s="4">
        <f t="shared" si="4"/>
        <v>0.45399049973954675</v>
      </c>
      <c r="H15" s="4">
        <f t="shared" si="5"/>
        <v>0.65420168246270693</v>
      </c>
      <c r="I15" s="4">
        <f t="shared" si="6"/>
        <v>0.85607005288645988</v>
      </c>
      <c r="J15" s="4">
        <f t="shared" si="7"/>
        <v>0.20610737385376343</v>
      </c>
      <c r="K15" s="4">
        <f t="shared" si="8"/>
        <v>0.10120449450040792</v>
      </c>
      <c r="L15" s="4">
        <f t="shared" si="8"/>
        <v>2.5059809926276211E-2</v>
      </c>
    </row>
    <row r="16" spans="2:12" ht="11" customHeight="1">
      <c r="B16" s="4">
        <v>0.32500000000000001</v>
      </c>
      <c r="C16" s="4">
        <f t="shared" si="1"/>
        <v>0.32500000000000001</v>
      </c>
      <c r="D16" s="4">
        <f t="shared" si="0"/>
        <v>0.12750399292720282</v>
      </c>
      <c r="E16" s="4">
        <f t="shared" si="2"/>
        <v>1.998964577998652E-2</v>
      </c>
      <c r="F16" s="4">
        <f t="shared" ref="F16" si="20">1 - COS(E16 * (PI() / 2))</f>
        <v>4.9292889023644371E-4</v>
      </c>
      <c r="G16" s="4">
        <f t="shared" si="4"/>
        <v>0.48862124149695491</v>
      </c>
      <c r="H16" s="4">
        <f t="shared" si="5"/>
        <v>0.69435588456852149</v>
      </c>
      <c r="I16" s="4">
        <f t="shared" si="6"/>
        <v>0.8869465909644012</v>
      </c>
      <c r="J16" s="4">
        <f t="shared" si="7"/>
        <v>0.2387507176420256</v>
      </c>
      <c r="K16" s="4">
        <f t="shared" si="8"/>
        <v>0.13417516348108915</v>
      </c>
      <c r="L16" s="4">
        <f t="shared" si="8"/>
        <v>4.3766713608969998E-2</v>
      </c>
    </row>
    <row r="17" spans="2:12" ht="11" customHeight="1">
      <c r="B17" s="4">
        <v>0.35</v>
      </c>
      <c r="C17" s="4">
        <f t="shared" si="1"/>
        <v>0.35</v>
      </c>
      <c r="D17" s="4">
        <f t="shared" si="0"/>
        <v>0.14735983564590782</v>
      </c>
      <c r="E17" s="4">
        <f t="shared" si="2"/>
        <v>2.6670308846645563E-2</v>
      </c>
      <c r="F17" s="4">
        <f t="shared" ref="F17" si="21">1 - COS(E17 * (PI() / 2))</f>
        <v>8.7740949325576523E-4</v>
      </c>
      <c r="G17" s="4">
        <f t="shared" si="4"/>
        <v>0.5224985647159488</v>
      </c>
      <c r="H17" s="4">
        <f t="shared" si="5"/>
        <v>0.73164967303782169</v>
      </c>
      <c r="I17" s="4">
        <f t="shared" si="6"/>
        <v>0.91246657278206</v>
      </c>
      <c r="J17" s="4">
        <f t="shared" si="7"/>
        <v>0.27300475013022663</v>
      </c>
      <c r="K17" s="4">
        <f t="shared" si="8"/>
        <v>0.17289915876864653</v>
      </c>
      <c r="L17" s="4">
        <f t="shared" si="8"/>
        <v>7.1964973556770062E-2</v>
      </c>
    </row>
    <row r="18" spans="2:12" ht="11" customHeight="1">
      <c r="B18" s="4">
        <v>0.375</v>
      </c>
      <c r="C18" s="4">
        <f t="shared" si="1"/>
        <v>0.375</v>
      </c>
      <c r="D18" s="4">
        <f t="shared" si="0"/>
        <v>0.16853038769745476</v>
      </c>
      <c r="E18" s="4">
        <f t="shared" si="2"/>
        <v>3.4836011338028605E-2</v>
      </c>
      <c r="F18" s="4">
        <f t="shared" ref="F18" si="22">1 - COS(E18 * (PI() / 2))</f>
        <v>1.4967809064762028E-3</v>
      </c>
      <c r="G18" s="4">
        <f t="shared" si="4"/>
        <v>0.55557023301960218</v>
      </c>
      <c r="H18" s="4">
        <f t="shared" si="5"/>
        <v>0.76605926258080947</v>
      </c>
      <c r="I18" s="4">
        <f t="shared" si="6"/>
        <v>0.93323807985364904</v>
      </c>
      <c r="J18" s="4">
        <f t="shared" si="7"/>
        <v>0.30865828381745508</v>
      </c>
      <c r="K18" s="4">
        <f t="shared" si="8"/>
        <v>0.21721768861260277</v>
      </c>
      <c r="L18" s="4">
        <f t="shared" si="8"/>
        <v>0.11197230522568136</v>
      </c>
    </row>
    <row r="19" spans="2:12" ht="11" customHeight="1">
      <c r="B19" s="4">
        <v>0.4</v>
      </c>
      <c r="C19" s="4">
        <f t="shared" si="1"/>
        <v>0.4</v>
      </c>
      <c r="D19" s="4">
        <f t="shared" si="0"/>
        <v>0.19098300562505255</v>
      </c>
      <c r="E19" s="4">
        <f t="shared" si="2"/>
        <v>4.4662152589711734E-2</v>
      </c>
      <c r="F19" s="4">
        <f t="shared" ref="F19" si="23">1 - COS(E19 * (PI() / 2))</f>
        <v>2.459863051688882E-3</v>
      </c>
      <c r="G19" s="4">
        <f t="shared" si="4"/>
        <v>0.58778525229247314</v>
      </c>
      <c r="H19" s="4">
        <f t="shared" si="5"/>
        <v>0.79759101099918417</v>
      </c>
      <c r="I19" s="4">
        <f t="shared" si="6"/>
        <v>0.94988038014744758</v>
      </c>
      <c r="J19" s="4">
        <f t="shared" si="7"/>
        <v>0.34549150281252633</v>
      </c>
      <c r="K19" s="4">
        <f t="shared" si="8"/>
        <v>0.26671768348671138</v>
      </c>
      <c r="L19" s="4">
        <f t="shared" si="8"/>
        <v>0.16549425453923294</v>
      </c>
    </row>
    <row r="20" spans="2:12" ht="11" customHeight="1">
      <c r="B20" s="4">
        <v>0.42499999999999999</v>
      </c>
      <c r="C20" s="4">
        <f t="shared" si="1"/>
        <v>0.42499999999999999</v>
      </c>
      <c r="D20" s="4">
        <f t="shared" si="0"/>
        <v>0.21468306911925505</v>
      </c>
      <c r="E20" s="4">
        <f t="shared" si="2"/>
        <v>5.6323001676885198E-2</v>
      </c>
      <c r="F20" s="4">
        <f t="shared" ref="F20" si="24">1 - COS(E20 * (PI() / 2))</f>
        <v>3.9110921175476987E-3</v>
      </c>
      <c r="G20" s="4">
        <f t="shared" si="4"/>
        <v>0.61909394930983397</v>
      </c>
      <c r="H20" s="4">
        <f t="shared" si="5"/>
        <v>0.82627976797373937</v>
      </c>
      <c r="I20" s="4">
        <f t="shared" si="6"/>
        <v>0.96299895586209505</v>
      </c>
      <c r="J20" s="4">
        <f t="shared" si="7"/>
        <v>0.38327731807204729</v>
      </c>
      <c r="K20" s="4">
        <f t="shared" si="8"/>
        <v>0.32073388359865307</v>
      </c>
      <c r="L20" s="4">
        <f t="shared" si="8"/>
        <v>0.2330606394595261</v>
      </c>
    </row>
    <row r="21" spans="2:12" ht="11" customHeight="1">
      <c r="B21" s="4">
        <v>0.45</v>
      </c>
      <c r="C21" s="4">
        <f t="shared" si="1"/>
        <v>0.45</v>
      </c>
      <c r="D21" s="4">
        <f t="shared" si="0"/>
        <v>0.23959403439996907</v>
      </c>
      <c r="E21" s="4">
        <f t="shared" si="2"/>
        <v>6.9988954094847067E-2</v>
      </c>
      <c r="F21" s="4">
        <f t="shared" ref="F21" si="25">1 - COS(E21 * (PI() / 2))</f>
        <v>6.0371407089742091E-3</v>
      </c>
      <c r="G21" s="4">
        <f t="shared" si="4"/>
        <v>0.64944804833018366</v>
      </c>
      <c r="H21" s="4">
        <f t="shared" si="5"/>
        <v>0.85218683578243726</v>
      </c>
      <c r="I21" s="4">
        <f t="shared" si="6"/>
        <v>0.9731660839844376</v>
      </c>
      <c r="J21" s="4">
        <f t="shared" si="7"/>
        <v>0.42178276747988458</v>
      </c>
      <c r="K21" s="4">
        <f t="shared" si="8"/>
        <v>0.37836937847382512</v>
      </c>
      <c r="L21" s="4">
        <f t="shared" si="8"/>
        <v>0.31355864360139896</v>
      </c>
    </row>
    <row r="22" spans="2:12" ht="11" customHeight="1">
      <c r="B22" s="4">
        <v>0.47499999999999998</v>
      </c>
      <c r="C22" s="4">
        <f t="shared" si="1"/>
        <v>0.47499999999999998</v>
      </c>
      <c r="D22" s="4">
        <f t="shared" si="0"/>
        <v>0.26567749056431444</v>
      </c>
      <c r="E22" s="4">
        <f t="shared" si="2"/>
        <v>8.5823660354974796E-2</v>
      </c>
      <c r="F22" s="4">
        <f t="shared" ref="F22" si="26">1 - COS(E22 * (PI() / 2))</f>
        <v>9.0733148412457387E-3</v>
      </c>
      <c r="G22" s="4">
        <f t="shared" si="4"/>
        <v>0.67880074553294167</v>
      </c>
      <c r="H22" s="4">
        <f t="shared" si="5"/>
        <v>0.87539760562105806</v>
      </c>
      <c r="I22" s="4">
        <f t="shared" si="6"/>
        <v>0.98090693422073061</v>
      </c>
      <c r="J22" s="4">
        <f t="shared" si="7"/>
        <v>0.46077045213607748</v>
      </c>
      <c r="K22" s="4">
        <f t="shared" si="8"/>
        <v>0.43853424602598173</v>
      </c>
      <c r="L22" s="4">
        <f t="shared" si="8"/>
        <v>0.40404872490828647</v>
      </c>
    </row>
    <row r="23" spans="2:12" ht="11" customHeight="1">
      <c r="B23" s="4">
        <v>0.5</v>
      </c>
      <c r="C23" s="4">
        <f t="shared" si="1"/>
        <v>0.5</v>
      </c>
      <c r="D23" s="4">
        <f t="shared" si="0"/>
        <v>0.29289321881345243</v>
      </c>
      <c r="E23" s="4">
        <f t="shared" si="2"/>
        <v>0.10398106407319341</v>
      </c>
      <c r="F23" s="4">
        <f t="shared" ref="F23" si="27">1 - COS(E23 * (PI() / 2))</f>
        <v>1.3309218670007894E-2</v>
      </c>
      <c r="G23" s="4">
        <f t="shared" si="4"/>
        <v>0.70710678118654746</v>
      </c>
      <c r="H23" s="4">
        <f t="shared" si="5"/>
        <v>0.89601893592680659</v>
      </c>
      <c r="I23" s="4">
        <f t="shared" si="6"/>
        <v>0.98669078132999211</v>
      </c>
      <c r="J23" s="4">
        <f t="shared" si="7"/>
        <v>0.5</v>
      </c>
      <c r="K23" s="4">
        <f t="shared" si="8"/>
        <v>0.5</v>
      </c>
      <c r="L23" s="4">
        <f t="shared" si="8"/>
        <v>0.5</v>
      </c>
    </row>
    <row r="24" spans="2:12" ht="11" customHeight="1">
      <c r="B24" s="4">
        <v>0.52500000000000002</v>
      </c>
      <c r="C24" s="4">
        <f t="shared" si="1"/>
        <v>0.52500000000000002</v>
      </c>
      <c r="D24" s="4">
        <f t="shared" si="0"/>
        <v>0.32119925446705822</v>
      </c>
      <c r="E24" s="4">
        <f t="shared" si="2"/>
        <v>0.12460239437894172</v>
      </c>
      <c r="F24" s="4">
        <f t="shared" ref="F24" si="28">1 - COS(E24 * (PI() / 2))</f>
        <v>1.909306577926928E-2</v>
      </c>
      <c r="G24" s="4">
        <f t="shared" si="4"/>
        <v>0.73432250943568556</v>
      </c>
      <c r="H24" s="4">
        <f t="shared" si="5"/>
        <v>0.9141763396450252</v>
      </c>
      <c r="I24" s="4">
        <f t="shared" si="6"/>
        <v>0.99092668515875426</v>
      </c>
      <c r="J24" s="4">
        <f t="shared" si="7"/>
        <v>0.53922954786392252</v>
      </c>
      <c r="K24" s="4">
        <f t="shared" si="8"/>
        <v>0.56146575397401821</v>
      </c>
      <c r="L24" s="4">
        <f t="shared" si="8"/>
        <v>0.59595127509171342</v>
      </c>
    </row>
    <row r="25" spans="2:12" ht="11" customHeight="1">
      <c r="B25" s="4">
        <v>0.55000000000000004</v>
      </c>
      <c r="C25" s="4">
        <f t="shared" si="1"/>
        <v>0.55000000000000004</v>
      </c>
      <c r="D25" s="4">
        <f t="shared" si="0"/>
        <v>0.35055195166981645</v>
      </c>
      <c r="E25" s="4">
        <f t="shared" si="2"/>
        <v>0.14781316421756274</v>
      </c>
      <c r="F25" s="4">
        <f t="shared" ref="F25" si="29">1 - COS(E25 * (PI() / 2))</f>
        <v>2.6833916015562398E-2</v>
      </c>
      <c r="G25" s="4">
        <f t="shared" si="4"/>
        <v>0.76040596560003104</v>
      </c>
      <c r="H25" s="4">
        <f t="shared" si="5"/>
        <v>0.93001104590515304</v>
      </c>
      <c r="I25" s="4">
        <f t="shared" si="6"/>
        <v>0.99396285929102579</v>
      </c>
      <c r="J25" s="4">
        <f t="shared" si="7"/>
        <v>0.57821723252011548</v>
      </c>
      <c r="K25" s="4">
        <f t="shared" si="8"/>
        <v>0.62163062152617488</v>
      </c>
      <c r="L25" s="4">
        <f t="shared" si="8"/>
        <v>0.68644135639860104</v>
      </c>
    </row>
    <row r="26" spans="2:12" ht="11" customHeight="1">
      <c r="B26" s="4">
        <v>0.57499999999999996</v>
      </c>
      <c r="C26" s="4">
        <f t="shared" si="1"/>
        <v>0.57499999999999996</v>
      </c>
      <c r="D26" s="4">
        <f t="shared" si="0"/>
        <v>0.38090605069016592</v>
      </c>
      <c r="E26" s="4">
        <f t="shared" si="2"/>
        <v>0.17372023202626052</v>
      </c>
      <c r="F26" s="4">
        <f t="shared" ref="F26" si="30">1 - COS(E26 * (PI() / 2))</f>
        <v>3.7001044137904837E-2</v>
      </c>
      <c r="G26" s="4">
        <f t="shared" si="4"/>
        <v>0.78531693088074483</v>
      </c>
      <c r="H26" s="4">
        <f t="shared" si="5"/>
        <v>0.9436769983231148</v>
      </c>
      <c r="I26" s="4">
        <f t="shared" si="6"/>
        <v>0.9960889078824523</v>
      </c>
      <c r="J26" s="4">
        <f t="shared" si="7"/>
        <v>0.61672268192795265</v>
      </c>
      <c r="K26" s="4">
        <f t="shared" si="8"/>
        <v>0.67926611640134682</v>
      </c>
      <c r="L26" s="4">
        <f t="shared" si="8"/>
        <v>0.76693936054047374</v>
      </c>
    </row>
    <row r="27" spans="2:12" ht="11" customHeight="1">
      <c r="B27" s="4">
        <v>0.6</v>
      </c>
      <c r="C27" s="4">
        <f t="shared" si="1"/>
        <v>0.6</v>
      </c>
      <c r="D27" s="4">
        <f t="shared" si="0"/>
        <v>0.41221474770752686</v>
      </c>
      <c r="E27" s="4">
        <f t="shared" si="2"/>
        <v>0.20240898900081583</v>
      </c>
      <c r="F27" s="4">
        <f t="shared" ref="F27" si="31">1 - COS(E27 * (PI() / 2))</f>
        <v>5.0119619852552422E-2</v>
      </c>
      <c r="G27" s="4">
        <f t="shared" si="4"/>
        <v>0.80901699437494745</v>
      </c>
      <c r="H27" s="4">
        <f t="shared" si="5"/>
        <v>0.95533784741028827</v>
      </c>
      <c r="I27" s="4">
        <f t="shared" si="6"/>
        <v>0.99754013694831112</v>
      </c>
      <c r="J27" s="4">
        <f t="shared" si="7"/>
        <v>0.65450849718747373</v>
      </c>
      <c r="K27" s="4">
        <f t="shared" si="8"/>
        <v>0.73328231651328868</v>
      </c>
      <c r="L27" s="4">
        <f t="shared" si="8"/>
        <v>0.83450574546076706</v>
      </c>
    </row>
    <row r="28" spans="2:12" ht="11" customHeight="1">
      <c r="B28" s="4">
        <v>0.625</v>
      </c>
      <c r="C28" s="4">
        <f t="shared" si="1"/>
        <v>0.625</v>
      </c>
      <c r="D28" s="4">
        <f t="shared" si="0"/>
        <v>0.44442976698039771</v>
      </c>
      <c r="E28" s="4">
        <f t="shared" si="2"/>
        <v>0.23394073741919041</v>
      </c>
      <c r="F28" s="4">
        <f t="shared" ref="F28" si="32">1 - COS(E28 * (PI() / 2))</f>
        <v>6.676192014635085E-2</v>
      </c>
      <c r="G28" s="4">
        <f t="shared" si="4"/>
        <v>0.83146961230254524</v>
      </c>
      <c r="H28" s="4">
        <f t="shared" si="5"/>
        <v>0.96516398866197139</v>
      </c>
      <c r="I28" s="4">
        <f t="shared" si="6"/>
        <v>0.99850321909352369</v>
      </c>
      <c r="J28" s="4">
        <f t="shared" si="7"/>
        <v>0.69134171618254492</v>
      </c>
      <c r="K28" s="4">
        <f t="shared" si="8"/>
        <v>0.78278231138739729</v>
      </c>
      <c r="L28" s="4">
        <f t="shared" si="8"/>
        <v>0.88802769477431864</v>
      </c>
    </row>
    <row r="29" spans="2:12" ht="11" customHeight="1">
      <c r="B29" s="4">
        <v>0.65</v>
      </c>
      <c r="C29" s="4">
        <f t="shared" si="1"/>
        <v>0.65</v>
      </c>
      <c r="D29" s="4">
        <f t="shared" si="0"/>
        <v>0.47750143528405109</v>
      </c>
      <c r="E29" s="4">
        <f t="shared" si="2"/>
        <v>0.26835032696217809</v>
      </c>
      <c r="F29" s="4">
        <f t="shared" ref="F29" si="33">1 - COS(E29 * (PI() / 2))</f>
        <v>8.7533427217939885E-2</v>
      </c>
      <c r="G29" s="4">
        <f t="shared" si="4"/>
        <v>0.85264016435409218</v>
      </c>
      <c r="H29" s="4">
        <f t="shared" si="5"/>
        <v>0.97332969115335444</v>
      </c>
      <c r="I29" s="4">
        <f t="shared" si="6"/>
        <v>0.99912259050674423</v>
      </c>
      <c r="J29" s="4">
        <f t="shared" si="7"/>
        <v>0.72699524986977337</v>
      </c>
      <c r="K29" s="4">
        <f t="shared" si="8"/>
        <v>0.82710084123135341</v>
      </c>
      <c r="L29" s="4">
        <f t="shared" si="8"/>
        <v>0.92803502644322988</v>
      </c>
    </row>
    <row r="30" spans="2:12" ht="11" customHeight="1">
      <c r="B30" s="4">
        <v>0.67500000000000004</v>
      </c>
      <c r="C30" s="4">
        <f t="shared" si="1"/>
        <v>0.67500000000000004</v>
      </c>
      <c r="D30" s="4">
        <f t="shared" si="0"/>
        <v>0.51137875850304504</v>
      </c>
      <c r="E30" s="4">
        <f t="shared" si="2"/>
        <v>0.30564411543147851</v>
      </c>
      <c r="F30" s="4">
        <f t="shared" ref="F30" si="34">1 - COS(E30 * (PI() / 2))</f>
        <v>0.11305340903559868</v>
      </c>
      <c r="G30" s="4">
        <f t="shared" si="4"/>
        <v>0.87249600707279706</v>
      </c>
      <c r="H30" s="4">
        <f t="shared" si="5"/>
        <v>0.98001035422001337</v>
      </c>
      <c r="I30" s="4">
        <f t="shared" si="6"/>
        <v>0.99950707110976356</v>
      </c>
      <c r="J30" s="4">
        <f t="shared" si="7"/>
        <v>0.7612492823579744</v>
      </c>
      <c r="K30" s="4">
        <f t="shared" si="8"/>
        <v>0.86582483651891085</v>
      </c>
      <c r="L30" s="4">
        <f t="shared" si="8"/>
        <v>0.95623328639103</v>
      </c>
    </row>
    <row r="31" spans="2:12" ht="11" customHeight="1">
      <c r="B31" s="4">
        <v>0.7</v>
      </c>
      <c r="C31" s="4">
        <f t="shared" si="1"/>
        <v>0.7</v>
      </c>
      <c r="D31" s="4">
        <f t="shared" si="0"/>
        <v>0.54600950026045325</v>
      </c>
      <c r="E31" s="4">
        <f t="shared" si="2"/>
        <v>0.34579831753729295</v>
      </c>
      <c r="F31" s="4">
        <f t="shared" ref="F31" si="35">1 - COS(E31 * (PI() / 2))</f>
        <v>0.14392994711354001</v>
      </c>
      <c r="G31" s="4">
        <f t="shared" si="4"/>
        <v>0.89100652418836779</v>
      </c>
      <c r="H31" s="4">
        <f t="shared" si="5"/>
        <v>0.98537992236008043</v>
      </c>
      <c r="I31" s="4">
        <f t="shared" si="6"/>
        <v>0.99973631220474501</v>
      </c>
      <c r="J31" s="4">
        <f t="shared" si="7"/>
        <v>0.79389262614623646</v>
      </c>
      <c r="K31" s="4">
        <f t="shared" si="8"/>
        <v>0.89879550549959197</v>
      </c>
      <c r="L31" s="4">
        <f t="shared" si="8"/>
        <v>0.97494019007372379</v>
      </c>
    </row>
    <row r="32" spans="2:12" ht="11" customHeight="1">
      <c r="B32" s="4">
        <v>0.72499999999999998</v>
      </c>
      <c r="C32" s="4">
        <f t="shared" si="1"/>
        <v>0.72499999999999998</v>
      </c>
      <c r="D32" s="4">
        <f t="shared" si="0"/>
        <v>0.58134026246257187</v>
      </c>
      <c r="E32" s="4">
        <f t="shared" si="2"/>
        <v>0.38875780041471364</v>
      </c>
      <c r="F32" s="4">
        <f t="shared" ref="F32" si="36">1 - COS(E32 * (PI() / 2))</f>
        <v>0.1807298660647737</v>
      </c>
      <c r="G32" s="4">
        <f t="shared" si="4"/>
        <v>0.90814317382508125</v>
      </c>
      <c r="H32" s="4">
        <f t="shared" si="5"/>
        <v>0.98960848115791011</v>
      </c>
      <c r="I32" s="4">
        <f t="shared" si="6"/>
        <v>0.99986678345238789</v>
      </c>
      <c r="J32" s="4">
        <f t="shared" si="7"/>
        <v>0.82472402416509172</v>
      </c>
      <c r="K32" s="4">
        <f t="shared" si="8"/>
        <v>0.92609341789121857</v>
      </c>
      <c r="L32" s="4">
        <f t="shared" si="8"/>
        <v>0.9865830419922188</v>
      </c>
    </row>
    <row r="33" spans="2:12" ht="11" customHeight="1">
      <c r="B33" s="4">
        <v>0.75</v>
      </c>
      <c r="C33" s="4">
        <f t="shared" si="1"/>
        <v>0.75</v>
      </c>
      <c r="D33" s="4">
        <f t="shared" si="0"/>
        <v>0.61731656763491016</v>
      </c>
      <c r="E33" s="4">
        <f t="shared" si="2"/>
        <v>0.43443537722520553</v>
      </c>
      <c r="F33" s="4">
        <f t="shared" ref="F33" si="37">1 - COS(E33 * (PI() / 2))</f>
        <v>0.22394461045136271</v>
      </c>
      <c r="G33" s="4">
        <f t="shared" si="4"/>
        <v>0.92387953251128674</v>
      </c>
      <c r="H33" s="4">
        <f t="shared" si="5"/>
        <v>0.99286005005104505</v>
      </c>
      <c r="I33" s="4">
        <f t="shared" si="6"/>
        <v>0.99993710798043811</v>
      </c>
      <c r="J33" s="4">
        <f t="shared" si="7"/>
        <v>0.85355339059327373</v>
      </c>
      <c r="K33" s="4">
        <f t="shared" si="8"/>
        <v>0.94800946796340324</v>
      </c>
      <c r="L33" s="4">
        <f t="shared" si="8"/>
        <v>0.99334539066499605</v>
      </c>
    </row>
    <row r="34" spans="2:12" ht="11" customHeight="1">
      <c r="B34" s="4">
        <v>0.77500000000000002</v>
      </c>
      <c r="C34" s="4">
        <f t="shared" si="1"/>
        <v>0.77500000000000002</v>
      </c>
      <c r="D34" s="4">
        <f t="shared" si="0"/>
        <v>0.65388294292250704</v>
      </c>
      <c r="E34" s="4">
        <f t="shared" si="2"/>
        <v>0.482711640699242</v>
      </c>
      <c r="F34" s="4">
        <f t="shared" ref="F34" si="38">1 - COS(E34 * (PI() / 2))</f>
        <v>0.27395376058697418</v>
      </c>
      <c r="G34" s="4">
        <f t="shared" si="4"/>
        <v>0.93819133592248416</v>
      </c>
      <c r="H34" s="4">
        <f t="shared" si="5"/>
        <v>0.99529058135957982</v>
      </c>
      <c r="I34" s="4">
        <f t="shared" si="6"/>
        <v>0.999972638344233</v>
      </c>
      <c r="J34" s="4">
        <f t="shared" si="7"/>
        <v>0.88020298280001552</v>
      </c>
      <c r="K34" s="4">
        <f t="shared" si="8"/>
        <v>0.96500552295257647</v>
      </c>
      <c r="L34" s="4">
        <f t="shared" si="8"/>
        <v>0.99698142964551284</v>
      </c>
    </row>
    <row r="35" spans="2:12" ht="11" customHeight="1">
      <c r="B35" s="4">
        <v>0.8</v>
      </c>
      <c r="C35" s="4">
        <f t="shared" si="1"/>
        <v>0.8</v>
      </c>
      <c r="D35" s="4">
        <f t="shared" si="0"/>
        <v>0.69098300562505255</v>
      </c>
      <c r="E35" s="4">
        <f t="shared" si="2"/>
        <v>0.53343536697342264</v>
      </c>
      <c r="F35" s="4">
        <f t="shared" ref="F35" si="39">1 - COS(E35 * (PI() / 2))</f>
        <v>0.33098850907846578</v>
      </c>
      <c r="G35" s="4">
        <f t="shared" si="4"/>
        <v>0.95105651629515353</v>
      </c>
      <c r="H35" s="4">
        <f t="shared" si="5"/>
        <v>0.99704616934110457</v>
      </c>
      <c r="I35" s="4">
        <f t="shared" si="6"/>
        <v>0.9999892358394431</v>
      </c>
      <c r="J35" s="4">
        <f t="shared" si="7"/>
        <v>0.90450849718747373</v>
      </c>
      <c r="K35" s="4">
        <f t="shared" si="8"/>
        <v>0.97766892370514413</v>
      </c>
      <c r="L35" s="4">
        <f t="shared" si="8"/>
        <v>0.99877006847415561</v>
      </c>
    </row>
    <row r="36" spans="2:12" ht="11" customHeight="1">
      <c r="B36" s="4">
        <v>0.82499999999999996</v>
      </c>
      <c r="C36" s="4">
        <f t="shared" si="1"/>
        <v>0.82499999999999996</v>
      </c>
      <c r="D36" s="4">
        <f t="shared" si="0"/>
        <v>0.72855955013492568</v>
      </c>
      <c r="E36" s="4">
        <f t="shared" si="2"/>
        <v>0.58642450686508651</v>
      </c>
      <c r="F36" s="4">
        <f t="shared" ref="F36" si="40">1 - COS(E36 * (PI() / 2))</f>
        <v>0.39509794186645086</v>
      </c>
      <c r="G36" s="4">
        <f t="shared" si="4"/>
        <v>0.96245523645364728</v>
      </c>
      <c r="H36" s="4">
        <f t="shared" si="5"/>
        <v>0.99826146825087703</v>
      </c>
      <c r="I36" s="4">
        <f t="shared" si="6"/>
        <v>0.99999627115148126</v>
      </c>
      <c r="J36" s="4">
        <f t="shared" si="7"/>
        <v>0.92632008217704609</v>
      </c>
      <c r="K36" s="4">
        <f t="shared" si="8"/>
        <v>0.98666484557667722</v>
      </c>
      <c r="L36" s="4">
        <f t="shared" si="8"/>
        <v>0.99956129525337212</v>
      </c>
    </row>
    <row r="37" spans="2:12" ht="11" customHeight="1">
      <c r="B37" s="4">
        <v>0.85</v>
      </c>
      <c r="C37" s="4">
        <f t="shared" si="1"/>
        <v>0.85</v>
      </c>
      <c r="D37" s="4">
        <f t="shared" si="0"/>
        <v>0.76655463614409447</v>
      </c>
      <c r="E37" s="4">
        <f t="shared" si="2"/>
        <v>0.64146776719730603</v>
      </c>
      <c r="F37" s="4">
        <f t="shared" ref="F37" si="41">1 - COS(E37 * (PI() / 2))</f>
        <v>0.46612127891905208</v>
      </c>
      <c r="G37" s="4">
        <f t="shared" si="4"/>
        <v>0.97236992039767656</v>
      </c>
      <c r="H37" s="4">
        <f t="shared" si="5"/>
        <v>0.99905831455601779</v>
      </c>
      <c r="I37" s="4">
        <f t="shared" si="6"/>
        <v>0.99999890598974239</v>
      </c>
      <c r="J37" s="4">
        <f t="shared" si="7"/>
        <v>0.94550326209418389</v>
      </c>
      <c r="K37" s="4">
        <f t="shared" si="8"/>
        <v>0.99268996118004016</v>
      </c>
      <c r="L37" s="4">
        <f t="shared" si="8"/>
        <v>0.99986815610237256</v>
      </c>
    </row>
    <row r="38" spans="2:12" ht="11" customHeight="1">
      <c r="B38" s="4">
        <v>0.875</v>
      </c>
      <c r="C38" s="4">
        <f t="shared" si="1"/>
        <v>0.875</v>
      </c>
      <c r="D38" s="4">
        <f t="shared" si="0"/>
        <v>0.8049096779838717</v>
      </c>
      <c r="E38" s="4">
        <f t="shared" si="2"/>
        <v>0.69832676940491289</v>
      </c>
      <c r="F38" s="4">
        <f t="shared" ref="F38" si="42">1 - COS(E38 * (PI() / 2))</f>
        <v>0.54366923460274408</v>
      </c>
      <c r="G38" s="4">
        <f t="shared" si="4"/>
        <v>0.98078528040323043</v>
      </c>
      <c r="H38" s="4">
        <f t="shared" si="5"/>
        <v>0.9995445456115466</v>
      </c>
      <c r="I38" s="4">
        <f t="shared" si="6"/>
        <v>0.9999997440827727</v>
      </c>
      <c r="J38" s="4">
        <f t="shared" si="7"/>
        <v>0.96193976625564337</v>
      </c>
      <c r="K38" s="4">
        <f t="shared" si="8"/>
        <v>0.99643002502552247</v>
      </c>
      <c r="L38" s="4">
        <f t="shared" si="8"/>
        <v>0.999968553990219</v>
      </c>
    </row>
    <row r="39" spans="2:12" ht="11" customHeight="1">
      <c r="B39" s="4">
        <v>0.9</v>
      </c>
      <c r="C39" s="4">
        <f t="shared" si="1"/>
        <v>0.9</v>
      </c>
      <c r="D39" s="4">
        <f t="shared" si="0"/>
        <v>0.84356553495976905</v>
      </c>
      <c r="E39" s="4">
        <f t="shared" si="2"/>
        <v>0.75673875694765003</v>
      </c>
      <c r="F39" s="4">
        <f t="shared" ref="F39" si="43">1 - COS(E39 * (PI() / 2))</f>
        <v>0.62711728720279769</v>
      </c>
      <c r="G39" s="4">
        <f t="shared" si="4"/>
        <v>0.98768834059513777</v>
      </c>
      <c r="H39" s="4">
        <f t="shared" si="5"/>
        <v>0.99981300525251926</v>
      </c>
      <c r="I39" s="4">
        <f t="shared" si="6"/>
        <v>0.99999995686114929</v>
      </c>
      <c r="J39" s="4">
        <f t="shared" si="7"/>
        <v>0.97552825814757682</v>
      </c>
      <c r="K39" s="4">
        <f t="shared" si="8"/>
        <v>0.99852308467055229</v>
      </c>
      <c r="L39" s="4">
        <f t="shared" si="8"/>
        <v>0.99999461791972155</v>
      </c>
    </row>
    <row r="40" spans="2:12" ht="11" customHeight="1">
      <c r="B40" s="4">
        <v>0.92500000000000004</v>
      </c>
      <c r="C40" s="4">
        <f t="shared" si="1"/>
        <v>0.92500000000000004</v>
      </c>
      <c r="D40" s="4">
        <f t="shared" si="0"/>
        <v>0.88246260254216224</v>
      </c>
      <c r="E40" s="4">
        <f t="shared" si="2"/>
        <v>0.81641980759899235</v>
      </c>
      <c r="F40" s="4">
        <f t="shared" ref="F40" si="44">1 - COS(E40 * (PI() / 2))</f>
        <v>0.71561287961975695</v>
      </c>
      <c r="G40" s="4">
        <f t="shared" si="4"/>
        <v>0.99306845695492629</v>
      </c>
      <c r="H40" s="4">
        <f t="shared" si="5"/>
        <v>0.99994072585242633</v>
      </c>
      <c r="I40" s="4">
        <f t="shared" si="6"/>
        <v>0.99999999566548614</v>
      </c>
      <c r="J40" s="4">
        <f t="shared" si="7"/>
        <v>0.98618496019883839</v>
      </c>
      <c r="K40" s="4">
        <f t="shared" si="8"/>
        <v>0.99952915727800895</v>
      </c>
      <c r="L40" s="4">
        <f t="shared" si="8"/>
        <v>0.99999945299487125</v>
      </c>
    </row>
    <row r="41" spans="2:12" ht="11" customHeight="1">
      <c r="B41" s="4">
        <v>0.95</v>
      </c>
      <c r="C41" s="4">
        <f t="shared" si="1"/>
        <v>0.95</v>
      </c>
      <c r="D41" s="4">
        <f t="shared" si="0"/>
        <v>0.92154090427215496</v>
      </c>
      <c r="E41" s="4">
        <f t="shared" si="2"/>
        <v>0.87706849205196336</v>
      </c>
      <c r="F41" s="4">
        <f t="shared" ref="F41" si="45">1 - COS(E41 * (PI() / 2))</f>
        <v>0.80809744981657272</v>
      </c>
      <c r="G41" s="4">
        <f t="shared" si="4"/>
        <v>0.99691733373312796</v>
      </c>
      <c r="H41" s="4">
        <f t="shared" si="5"/>
        <v>0.99998827637468868</v>
      </c>
      <c r="I41" s="4">
        <f t="shared" si="6"/>
        <v>0.99999999983043597</v>
      </c>
      <c r="J41" s="4">
        <f t="shared" si="7"/>
        <v>0.99384417029756889</v>
      </c>
      <c r="K41" s="4">
        <f t="shared" si="8"/>
        <v>0.99990650262625969</v>
      </c>
      <c r="L41" s="4">
        <f t="shared" si="8"/>
        <v>0.99999997843057464</v>
      </c>
    </row>
    <row r="42" spans="2:12" ht="11" customHeight="1">
      <c r="B42" s="4">
        <v>0.97499999999999998</v>
      </c>
      <c r="C42" s="4">
        <f t="shared" si="1"/>
        <v>0.97499999999999998</v>
      </c>
      <c r="D42" s="4">
        <f t="shared" si="0"/>
        <v>0.96074018424093133</v>
      </c>
      <c r="E42" s="4">
        <f t="shared" si="2"/>
        <v>0.93836990705604395</v>
      </c>
      <c r="F42" s="4">
        <f t="shared" ref="F42" si="46">1 - COS(E42 * (PI() / 2))</f>
        <v>0.90334281774832603</v>
      </c>
      <c r="G42" s="4">
        <f t="shared" si="4"/>
        <v>0.9992290362407229</v>
      </c>
      <c r="H42" s="4">
        <f t="shared" si="5"/>
        <v>0.99999926670684236</v>
      </c>
      <c r="I42" s="4">
        <f t="shared" si="6"/>
        <v>0.99999999999933664</v>
      </c>
      <c r="J42" s="4">
        <f t="shared" si="7"/>
        <v>0.99845866686656404</v>
      </c>
      <c r="K42" s="4">
        <f t="shared" si="8"/>
        <v>0.99999413818734428</v>
      </c>
      <c r="L42" s="4">
        <f t="shared" si="8"/>
        <v>0.99999999991521804</v>
      </c>
    </row>
    <row r="43" spans="2:12" ht="11" customHeight="1">
      <c r="B43" s="4">
        <v>1</v>
      </c>
      <c r="C43" s="4">
        <f t="shared" si="1"/>
        <v>1</v>
      </c>
      <c r="D43" s="4">
        <f t="shared" si="0"/>
        <v>0.99999999999999989</v>
      </c>
      <c r="E43" s="4">
        <f t="shared" si="2"/>
        <v>0.99999999999999967</v>
      </c>
      <c r="F43" s="4">
        <f t="shared" ref="F43" si="47">1 - COS(E43 * (PI() / 2))</f>
        <v>0.99999999999999944</v>
      </c>
      <c r="G43" s="4">
        <f t="shared" si="4"/>
        <v>1</v>
      </c>
      <c r="H43" s="4">
        <f t="shared" si="5"/>
        <v>1</v>
      </c>
      <c r="I43" s="4">
        <f t="shared" si="6"/>
        <v>1</v>
      </c>
      <c r="J43" s="4">
        <f t="shared" si="7"/>
        <v>1</v>
      </c>
      <c r="K43" s="4">
        <f t="shared" si="8"/>
        <v>1</v>
      </c>
      <c r="L43" s="4">
        <f t="shared" si="8"/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zoomScale="150" zoomScaleNormal="150" zoomScalePageLayoutView="150" workbookViewId="0">
      <selection activeCell="F3" sqref="F3"/>
    </sheetView>
  </sheetViews>
  <sheetFormatPr baseColWidth="10" defaultColWidth="8.83203125" defaultRowHeight="11" customHeight="1" x14ac:dyDescent="0"/>
  <cols>
    <col min="1" max="1" width="2.33203125" style="1" customWidth="1"/>
    <col min="2" max="12" width="4.6640625" style="3" customWidth="1"/>
    <col min="13" max="14" width="8.83203125" style="1"/>
    <col min="15" max="16" width="8.83203125" style="1" customWidth="1"/>
    <col min="17" max="17" width="8.83203125" style="1"/>
    <col min="18" max="18" width="8.83203125" style="1" customWidth="1"/>
    <col min="19" max="16384" width="8.83203125" style="1"/>
  </cols>
  <sheetData>
    <row r="2" spans="2:12" s="2" customFormat="1" ht="113" customHeight="1">
      <c r="B2" s="2" t="s">
        <v>9</v>
      </c>
      <c r="C2" s="2" t="s">
        <v>0</v>
      </c>
      <c r="D2" s="2" t="s">
        <v>10</v>
      </c>
      <c r="E2" s="2" t="s">
        <v>11</v>
      </c>
      <c r="F2" s="2" t="s">
        <v>12</v>
      </c>
    </row>
    <row r="3" spans="2:12" ht="11" customHeight="1">
      <c r="B3" s="4">
        <v>0</v>
      </c>
      <c r="C3" s="4">
        <f>B3</f>
        <v>0</v>
      </c>
      <c r="D3" s="4">
        <f>1 - SQRT(1 - POWER(B3, 2))</f>
        <v>0</v>
      </c>
      <c r="E3" s="4">
        <f>SQRT(1 - POWER(1 - B3, 2))</f>
        <v>0</v>
      </c>
      <c r="F3" s="4">
        <f>IF(B3 &lt; 0.5, (1 - (SQRT(1-POWER(B3*2,2)))) / 2, SQRT(1-POWER((1 - B3)*2,2)) / 2 + 0.5)</f>
        <v>0</v>
      </c>
      <c r="G3" s="4"/>
      <c r="H3" s="4"/>
      <c r="I3" s="4"/>
      <c r="J3" s="4"/>
      <c r="K3" s="4"/>
      <c r="L3" s="4"/>
    </row>
    <row r="4" spans="2:12" ht="11" customHeight="1">
      <c r="B4" s="4">
        <v>2.5000000000000001E-2</v>
      </c>
      <c r="C4" s="4">
        <f t="shared" ref="C4:C43" si="0">B4</f>
        <v>2.5000000000000001E-2</v>
      </c>
      <c r="D4" s="4">
        <f t="shared" ref="D4:D43" si="1">1 - SQRT(1 - POWER(B4, 2))</f>
        <v>3.12548843389715E-4</v>
      </c>
      <c r="E4" s="4">
        <f t="shared" ref="E4:E43" si="2">SQRT(1 - POWER(1 - B4, 2))</f>
        <v>0.22220486043288984</v>
      </c>
      <c r="F4" s="4">
        <f t="shared" ref="F4:F43" si="3">IF(B4 &lt; 0.5, (1 - (SQRT(1-POWER(B4*2,2)))) / 2, SQRT(1-POWER((1 - B4)*2,2)) / 2 + 0.5)</f>
        <v>6.2539111404552594E-4</v>
      </c>
      <c r="G4" s="4"/>
      <c r="H4" s="4"/>
      <c r="I4" s="4"/>
      <c r="J4" s="4"/>
      <c r="K4" s="4"/>
      <c r="L4" s="4"/>
    </row>
    <row r="5" spans="2:12" ht="11" customHeight="1">
      <c r="B5" s="4">
        <v>0.05</v>
      </c>
      <c r="C5" s="4">
        <f t="shared" si="0"/>
        <v>0.05</v>
      </c>
      <c r="D5" s="4">
        <f t="shared" si="1"/>
        <v>1.2507822280910519E-3</v>
      </c>
      <c r="E5" s="4">
        <f t="shared" si="2"/>
        <v>0.31224989991991997</v>
      </c>
      <c r="F5" s="4">
        <f t="shared" si="3"/>
        <v>2.5062814466900174E-3</v>
      </c>
      <c r="G5" s="4"/>
      <c r="H5" s="4"/>
      <c r="I5" s="4"/>
      <c r="J5" s="4"/>
      <c r="K5" s="4"/>
      <c r="L5" s="4"/>
    </row>
    <row r="6" spans="2:12" ht="11" customHeight="1">
      <c r="B6" s="4">
        <v>7.4999999999999997E-2</v>
      </c>
      <c r="C6" s="4">
        <f t="shared" si="0"/>
        <v>7.4999999999999997E-2</v>
      </c>
      <c r="D6" s="4">
        <f t="shared" si="1"/>
        <v>2.8164662410434804E-3</v>
      </c>
      <c r="E6" s="4">
        <f t="shared" si="2"/>
        <v>0.37996710383926646</v>
      </c>
      <c r="F6" s="4">
        <f t="shared" si="3"/>
        <v>5.6570016678702539E-3</v>
      </c>
      <c r="G6" s="4"/>
      <c r="H6" s="4"/>
      <c r="I6" s="4"/>
      <c r="J6" s="4"/>
      <c r="K6" s="4"/>
      <c r="L6" s="4"/>
    </row>
    <row r="7" spans="2:12" ht="11" customHeight="1">
      <c r="B7" s="4">
        <v>0.1</v>
      </c>
      <c r="C7" s="4">
        <f t="shared" si="0"/>
        <v>0.1</v>
      </c>
      <c r="D7" s="4">
        <f t="shared" si="1"/>
        <v>5.0125628933800348E-3</v>
      </c>
      <c r="E7" s="4">
        <f t="shared" si="2"/>
        <v>0.43588989435406728</v>
      </c>
      <c r="F7" s="4">
        <f t="shared" si="3"/>
        <v>1.0102051443364402E-2</v>
      </c>
      <c r="G7" s="4"/>
      <c r="H7" s="4"/>
      <c r="I7" s="4"/>
      <c r="J7" s="4"/>
      <c r="K7" s="4"/>
      <c r="L7" s="4"/>
    </row>
    <row r="8" spans="2:12" ht="11" customHeight="1">
      <c r="B8" s="4">
        <v>0.125</v>
      </c>
      <c r="C8" s="4">
        <f t="shared" si="0"/>
        <v>0.125</v>
      </c>
      <c r="D8" s="4">
        <f t="shared" si="1"/>
        <v>7.8432583507784814E-3</v>
      </c>
      <c r="E8" s="4">
        <f t="shared" si="2"/>
        <v>0.48412291827592713</v>
      </c>
      <c r="F8" s="4">
        <f t="shared" si="3"/>
        <v>1.5877081724072872E-2</v>
      </c>
      <c r="G8" s="4"/>
      <c r="H8" s="4"/>
      <c r="I8" s="4"/>
      <c r="J8" s="4"/>
      <c r="K8" s="4"/>
      <c r="L8" s="4"/>
    </row>
    <row r="9" spans="2:12" ht="11" customHeight="1">
      <c r="B9" s="4">
        <v>0.15</v>
      </c>
      <c r="C9" s="4">
        <f t="shared" si="0"/>
        <v>0.15</v>
      </c>
      <c r="D9" s="4">
        <f t="shared" si="1"/>
        <v>1.1314003335740508E-2</v>
      </c>
      <c r="E9" s="4">
        <f t="shared" si="2"/>
        <v>0.52678268764263703</v>
      </c>
      <c r="F9" s="4">
        <f t="shared" si="3"/>
        <v>2.303039929152717E-2</v>
      </c>
      <c r="G9" s="4"/>
      <c r="H9" s="4"/>
      <c r="I9" s="4"/>
      <c r="J9" s="4"/>
      <c r="K9" s="4"/>
      <c r="L9" s="4"/>
    </row>
    <row r="10" spans="2:12" ht="11" customHeight="1">
      <c r="B10" s="4">
        <v>0.17499999999999999</v>
      </c>
      <c r="C10" s="4">
        <f t="shared" si="0"/>
        <v>0.17499999999999999</v>
      </c>
      <c r="D10" s="4">
        <f t="shared" si="1"/>
        <v>1.5431566624239168E-2</v>
      </c>
      <c r="E10" s="4">
        <f t="shared" si="2"/>
        <v>0.56513272777286583</v>
      </c>
      <c r="F10" s="4">
        <f t="shared" si="3"/>
        <v>3.1625150120120127E-2</v>
      </c>
      <c r="G10" s="4"/>
      <c r="H10" s="4"/>
      <c r="I10" s="4"/>
      <c r="J10" s="4"/>
      <c r="K10" s="4"/>
      <c r="L10" s="4"/>
    </row>
    <row r="11" spans="2:12" ht="11" customHeight="1">
      <c r="B11" s="4">
        <v>0.2</v>
      </c>
      <c r="C11" s="4">
        <f t="shared" si="0"/>
        <v>0.2</v>
      </c>
      <c r="D11" s="4">
        <f t="shared" si="1"/>
        <v>2.0204102886728803E-2</v>
      </c>
      <c r="E11" s="4">
        <f t="shared" si="2"/>
        <v>0.59999999999999987</v>
      </c>
      <c r="F11" s="4">
        <f t="shared" si="3"/>
        <v>4.1742430504416006E-2</v>
      </c>
      <c r="G11" s="4"/>
      <c r="H11" s="4"/>
      <c r="I11" s="4"/>
      <c r="J11" s="4"/>
      <c r="K11" s="4"/>
      <c r="L11" s="4"/>
    </row>
    <row r="12" spans="2:12" ht="11" customHeight="1">
      <c r="B12" s="4">
        <v>0.22500000000000001</v>
      </c>
      <c r="C12" s="4">
        <f t="shared" si="0"/>
        <v>0.22500000000000001</v>
      </c>
      <c r="D12" s="4">
        <f t="shared" si="1"/>
        <v>2.5641236504746145E-2</v>
      </c>
      <c r="E12" s="4">
        <f t="shared" si="2"/>
        <v>0.63196123298822682</v>
      </c>
      <c r="F12" s="4">
        <f t="shared" si="3"/>
        <v>5.3485722512706224E-2</v>
      </c>
      <c r="G12" s="4"/>
      <c r="H12" s="4"/>
      <c r="I12" s="4"/>
      <c r="J12" s="4"/>
      <c r="K12" s="4"/>
      <c r="L12" s="4"/>
    </row>
    <row r="13" spans="2:12" ht="11" customHeight="1">
      <c r="B13" s="4">
        <v>0.25</v>
      </c>
      <c r="C13" s="4">
        <f t="shared" si="0"/>
        <v>0.25</v>
      </c>
      <c r="D13" s="4">
        <f t="shared" si="1"/>
        <v>3.1754163448145745E-2</v>
      </c>
      <c r="E13" s="4">
        <f t="shared" si="2"/>
        <v>0.66143782776614768</v>
      </c>
      <c r="F13" s="4">
        <f t="shared" si="3"/>
        <v>6.6987298107780702E-2</v>
      </c>
      <c r="G13" s="4"/>
      <c r="H13" s="4"/>
      <c r="I13" s="4"/>
      <c r="J13" s="4"/>
      <c r="K13" s="4"/>
      <c r="L13" s="4"/>
    </row>
    <row r="14" spans="2:12" ht="11" customHeight="1">
      <c r="B14" s="4">
        <v>0.27500000000000002</v>
      </c>
      <c r="C14" s="4">
        <f t="shared" si="0"/>
        <v>0.27500000000000002</v>
      </c>
      <c r="D14" s="4">
        <f t="shared" si="1"/>
        <v>3.8555773848529484E-2</v>
      </c>
      <c r="E14" s="4">
        <f t="shared" si="2"/>
        <v>0.68874886569779559</v>
      </c>
      <c r="F14" s="4">
        <f t="shared" si="3"/>
        <v>8.2417672787748364E-2</v>
      </c>
      <c r="G14" s="4"/>
      <c r="H14" s="4"/>
      <c r="I14" s="4"/>
      <c r="J14" s="4"/>
      <c r="K14" s="4"/>
      <c r="L14" s="4"/>
    </row>
    <row r="15" spans="2:12" ht="11" customHeight="1">
      <c r="B15" s="4">
        <v>0.3</v>
      </c>
      <c r="C15" s="4">
        <f t="shared" si="0"/>
        <v>0.3</v>
      </c>
      <c r="D15" s="4">
        <f t="shared" si="1"/>
        <v>4.6060798583054341E-2</v>
      </c>
      <c r="E15" s="4">
        <f t="shared" si="2"/>
        <v>0.71414284285428498</v>
      </c>
      <c r="F15" s="4">
        <f t="shared" si="3"/>
        <v>9.9999999999999978E-2</v>
      </c>
      <c r="G15" s="4"/>
      <c r="H15" s="4"/>
      <c r="I15" s="4"/>
      <c r="J15" s="4"/>
      <c r="K15" s="4"/>
      <c r="L15" s="4"/>
    </row>
    <row r="16" spans="2:12" ht="11" customHeight="1">
      <c r="B16" s="4">
        <v>0.32500000000000001</v>
      </c>
      <c r="C16" s="4">
        <f t="shared" si="0"/>
        <v>0.32500000000000001</v>
      </c>
      <c r="D16" s="4">
        <f t="shared" si="1"/>
        <v>5.4285984031113066E-2</v>
      </c>
      <c r="E16" s="4">
        <f t="shared" si="2"/>
        <v>0.73781772816868529</v>
      </c>
      <c r="F16" s="4">
        <f t="shared" si="3"/>
        <v>0.12003289616073343</v>
      </c>
      <c r="G16" s="4"/>
      <c r="H16" s="4"/>
      <c r="I16" s="4"/>
      <c r="J16" s="4"/>
      <c r="K16" s="4"/>
      <c r="L16" s="4"/>
    </row>
    <row r="17" spans="2:12" ht="11" customHeight="1">
      <c r="B17" s="4">
        <v>0.35</v>
      </c>
      <c r="C17" s="4">
        <f t="shared" si="0"/>
        <v>0.35</v>
      </c>
      <c r="D17" s="4">
        <f t="shared" si="1"/>
        <v>6.3250300240240254E-2</v>
      </c>
      <c r="E17" s="4">
        <f t="shared" si="2"/>
        <v>0.75993420767853315</v>
      </c>
      <c r="F17" s="4">
        <f t="shared" si="3"/>
        <v>0.14292857857285751</v>
      </c>
      <c r="G17" s="4"/>
      <c r="H17" s="4"/>
      <c r="I17" s="4"/>
      <c r="J17" s="4"/>
      <c r="K17" s="4"/>
      <c r="L17" s="4"/>
    </row>
    <row r="18" spans="2:12" ht="11" customHeight="1">
      <c r="B18" s="4">
        <v>0.375</v>
      </c>
      <c r="C18" s="4">
        <f t="shared" si="0"/>
        <v>0.375</v>
      </c>
      <c r="D18" s="4">
        <f t="shared" si="1"/>
        <v>7.2975189113042127E-2</v>
      </c>
      <c r="E18" s="4">
        <f t="shared" si="2"/>
        <v>0.78062474979979979</v>
      </c>
      <c r="F18" s="4">
        <f t="shared" si="3"/>
        <v>0.16928108611692616</v>
      </c>
      <c r="G18" s="4"/>
      <c r="H18" s="4"/>
      <c r="I18" s="4"/>
      <c r="J18" s="4"/>
      <c r="K18" s="4"/>
      <c r="L18" s="4"/>
    </row>
    <row r="19" spans="2:12" ht="11" customHeight="1">
      <c r="B19" s="4">
        <v>0.4</v>
      </c>
      <c r="C19" s="4">
        <f t="shared" si="0"/>
        <v>0.4</v>
      </c>
      <c r="D19" s="4">
        <f t="shared" si="1"/>
        <v>8.3484861008832012E-2</v>
      </c>
      <c r="E19" s="4">
        <f t="shared" si="2"/>
        <v>0.8</v>
      </c>
      <c r="F19" s="4">
        <f t="shared" si="3"/>
        <v>0.20000000000000007</v>
      </c>
      <c r="G19" s="4"/>
      <c r="H19" s="4"/>
      <c r="I19" s="4"/>
      <c r="J19" s="4"/>
      <c r="K19" s="4"/>
      <c r="L19" s="4"/>
    </row>
    <row r="20" spans="2:12" ht="11" customHeight="1">
      <c r="B20" s="4">
        <v>0.42499999999999999</v>
      </c>
      <c r="C20" s="4">
        <f t="shared" si="0"/>
        <v>0.42499999999999999</v>
      </c>
      <c r="D20" s="4">
        <f t="shared" si="1"/>
        <v>9.4806650488416411E-2</v>
      </c>
      <c r="E20" s="4">
        <f t="shared" si="2"/>
        <v>0.8181534085976786</v>
      </c>
      <c r="F20" s="4">
        <f t="shared" si="3"/>
        <v>0.23660865617868149</v>
      </c>
      <c r="G20" s="4"/>
      <c r="H20" s="4"/>
      <c r="I20" s="4"/>
      <c r="J20" s="4"/>
      <c r="K20" s="4"/>
      <c r="L20" s="4"/>
    </row>
    <row r="21" spans="2:12" ht="11" customHeight="1">
      <c r="B21" s="4">
        <v>0.45</v>
      </c>
      <c r="C21" s="4">
        <f t="shared" si="0"/>
        <v>0.45</v>
      </c>
      <c r="D21" s="4">
        <f t="shared" si="1"/>
        <v>0.10697144502541245</v>
      </c>
      <c r="E21" s="4">
        <f t="shared" si="2"/>
        <v>0.83516465442450327</v>
      </c>
      <c r="F21" s="4">
        <f t="shared" si="3"/>
        <v>0.28205505282296639</v>
      </c>
      <c r="G21" s="4"/>
      <c r="H21" s="4"/>
      <c r="I21" s="4"/>
      <c r="J21" s="4"/>
      <c r="K21" s="4"/>
      <c r="L21" s="4"/>
    </row>
    <row r="22" spans="2:12" ht="11" customHeight="1">
      <c r="B22" s="4">
        <v>0.47499999999999998</v>
      </c>
      <c r="C22" s="4">
        <f t="shared" si="0"/>
        <v>0.47499999999999998</v>
      </c>
      <c r="D22" s="4">
        <f t="shared" si="1"/>
        <v>0.12001420466009793</v>
      </c>
      <c r="E22" s="4">
        <f t="shared" si="2"/>
        <v>0.85110222652746004</v>
      </c>
      <c r="F22" s="4">
        <f t="shared" si="3"/>
        <v>0.34387505004004004</v>
      </c>
      <c r="G22" s="4"/>
      <c r="H22" s="4"/>
      <c r="I22" s="4"/>
      <c r="J22" s="4"/>
      <c r="K22" s="4"/>
      <c r="L22" s="4"/>
    </row>
    <row r="23" spans="2:12" ht="11" customHeight="1">
      <c r="B23" s="4">
        <v>0.5</v>
      </c>
      <c r="C23" s="4">
        <f t="shared" si="0"/>
        <v>0.5</v>
      </c>
      <c r="D23" s="4">
        <f t="shared" si="1"/>
        <v>0.1339745962155614</v>
      </c>
      <c r="E23" s="4">
        <f t="shared" si="2"/>
        <v>0.8660254037844386</v>
      </c>
      <c r="F23" s="4">
        <f t="shared" si="3"/>
        <v>0.5</v>
      </c>
      <c r="G23" s="4"/>
      <c r="H23" s="4"/>
      <c r="I23" s="4"/>
      <c r="J23" s="4"/>
      <c r="K23" s="4"/>
      <c r="L23" s="4"/>
    </row>
    <row r="24" spans="2:12" ht="11" customHeight="1">
      <c r="B24" s="4">
        <v>0.52500000000000002</v>
      </c>
      <c r="C24" s="4">
        <f t="shared" si="0"/>
        <v>0.52500000000000002</v>
      </c>
      <c r="D24" s="4">
        <f t="shared" si="1"/>
        <v>0.14889777347253996</v>
      </c>
      <c r="E24" s="4">
        <f t="shared" si="2"/>
        <v>0.87998579533990207</v>
      </c>
      <c r="F24" s="4">
        <f t="shared" si="3"/>
        <v>0.65612494995995996</v>
      </c>
      <c r="G24" s="4"/>
      <c r="H24" s="4"/>
      <c r="I24" s="4"/>
      <c r="J24" s="4"/>
      <c r="K24" s="4"/>
      <c r="L24" s="4"/>
    </row>
    <row r="25" spans="2:12" ht="11" customHeight="1">
      <c r="B25" s="4">
        <v>0.55000000000000004</v>
      </c>
      <c r="C25" s="4">
        <f t="shared" si="0"/>
        <v>0.55000000000000004</v>
      </c>
      <c r="D25" s="4">
        <f t="shared" si="1"/>
        <v>0.16483534557549673</v>
      </c>
      <c r="E25" s="4">
        <f t="shared" si="2"/>
        <v>0.89302855497458766</v>
      </c>
      <c r="F25" s="4">
        <f t="shared" si="3"/>
        <v>0.71794494717703383</v>
      </c>
      <c r="G25" s="4"/>
      <c r="H25" s="4"/>
      <c r="I25" s="4"/>
      <c r="J25" s="4"/>
      <c r="K25" s="4"/>
      <c r="L25" s="4"/>
    </row>
    <row r="26" spans="2:12" ht="11" customHeight="1">
      <c r="B26" s="4">
        <v>0.57499999999999996</v>
      </c>
      <c r="C26" s="4">
        <f t="shared" si="0"/>
        <v>0.57499999999999996</v>
      </c>
      <c r="D26" s="4">
        <f t="shared" si="1"/>
        <v>0.1818465914023214</v>
      </c>
      <c r="E26" s="4">
        <f t="shared" si="2"/>
        <v>0.90519334951158359</v>
      </c>
      <c r="F26" s="4">
        <f t="shared" si="3"/>
        <v>0.76339134382131846</v>
      </c>
      <c r="G26" s="4"/>
      <c r="H26" s="4"/>
      <c r="I26" s="4"/>
      <c r="J26" s="4"/>
      <c r="K26" s="4"/>
      <c r="L26" s="4"/>
    </row>
    <row r="27" spans="2:12" ht="11" customHeight="1">
      <c r="B27" s="4">
        <v>0.6</v>
      </c>
      <c r="C27" s="4">
        <f t="shared" si="0"/>
        <v>0.6</v>
      </c>
      <c r="D27" s="4">
        <f t="shared" si="1"/>
        <v>0.19999999999999996</v>
      </c>
      <c r="E27" s="4">
        <f t="shared" si="2"/>
        <v>0.91651513899116799</v>
      </c>
      <c r="F27" s="4">
        <f t="shared" si="3"/>
        <v>0.79999999999999993</v>
      </c>
      <c r="G27" s="4"/>
      <c r="H27" s="4"/>
      <c r="I27" s="4"/>
      <c r="J27" s="4"/>
      <c r="K27" s="4"/>
      <c r="L27" s="4"/>
    </row>
    <row r="28" spans="2:12" ht="11" customHeight="1">
      <c r="B28" s="4">
        <v>0.625</v>
      </c>
      <c r="C28" s="4">
        <f t="shared" si="0"/>
        <v>0.625</v>
      </c>
      <c r="D28" s="4">
        <f t="shared" si="1"/>
        <v>0.21937525020020021</v>
      </c>
      <c r="E28" s="4">
        <f t="shared" si="2"/>
        <v>0.92702481088695787</v>
      </c>
      <c r="F28" s="4">
        <f t="shared" si="3"/>
        <v>0.83071891388307384</v>
      </c>
      <c r="G28" s="4"/>
      <c r="H28" s="4"/>
      <c r="I28" s="4"/>
      <c r="J28" s="4"/>
      <c r="K28" s="4"/>
      <c r="L28" s="4"/>
    </row>
    <row r="29" spans="2:12" ht="11" customHeight="1">
      <c r="B29" s="4">
        <v>0.65</v>
      </c>
      <c r="C29" s="4">
        <f t="shared" si="0"/>
        <v>0.65</v>
      </c>
      <c r="D29" s="4">
        <f t="shared" si="1"/>
        <v>0.24006579232146685</v>
      </c>
      <c r="E29" s="4">
        <f t="shared" si="2"/>
        <v>0.93674969975975975</v>
      </c>
      <c r="F29" s="4">
        <f t="shared" si="3"/>
        <v>0.85707142142714243</v>
      </c>
      <c r="G29" s="4"/>
      <c r="H29" s="4"/>
      <c r="I29" s="4"/>
      <c r="J29" s="4"/>
      <c r="K29" s="4"/>
      <c r="L29" s="4"/>
    </row>
    <row r="30" spans="2:12" ht="11" customHeight="1">
      <c r="B30" s="4">
        <v>0.67500000000000004</v>
      </c>
      <c r="C30" s="4">
        <f t="shared" si="0"/>
        <v>0.67500000000000004</v>
      </c>
      <c r="D30" s="4">
        <f t="shared" si="1"/>
        <v>0.26218227183131471</v>
      </c>
      <c r="E30" s="4">
        <f t="shared" si="2"/>
        <v>0.94571401596888693</v>
      </c>
      <c r="F30" s="4">
        <f t="shared" si="3"/>
        <v>0.87996710383926668</v>
      </c>
      <c r="G30" s="4"/>
      <c r="H30" s="4"/>
      <c r="I30" s="4"/>
      <c r="J30" s="4"/>
      <c r="K30" s="4"/>
      <c r="L30" s="4"/>
    </row>
    <row r="31" spans="2:12" ht="11" customHeight="1">
      <c r="B31" s="4">
        <v>0.7</v>
      </c>
      <c r="C31" s="4">
        <f t="shared" si="0"/>
        <v>0.7</v>
      </c>
      <c r="D31" s="4">
        <f t="shared" si="1"/>
        <v>0.28585715714571502</v>
      </c>
      <c r="E31" s="4">
        <f t="shared" si="2"/>
        <v>0.95393920141694566</v>
      </c>
      <c r="F31" s="4">
        <f t="shared" si="3"/>
        <v>0.89999999999999991</v>
      </c>
      <c r="G31" s="4"/>
      <c r="H31" s="4"/>
      <c r="I31" s="4"/>
      <c r="J31" s="4"/>
      <c r="K31" s="4"/>
      <c r="L31" s="4"/>
    </row>
    <row r="32" spans="2:12" ht="11" customHeight="1">
      <c r="B32" s="4">
        <v>0.72499999999999998</v>
      </c>
      <c r="C32" s="4">
        <f t="shared" si="0"/>
        <v>0.72499999999999998</v>
      </c>
      <c r="D32" s="4">
        <f t="shared" si="1"/>
        <v>0.31125113430220441</v>
      </c>
      <c r="E32" s="4">
        <f t="shared" si="2"/>
        <v>0.96144422615147052</v>
      </c>
      <c r="F32" s="4">
        <f t="shared" si="3"/>
        <v>0.91758232721225164</v>
      </c>
      <c r="G32" s="4"/>
      <c r="H32" s="4"/>
      <c r="I32" s="4"/>
      <c r="J32" s="4"/>
      <c r="K32" s="4"/>
      <c r="L32" s="4"/>
    </row>
    <row r="33" spans="2:12" ht="11" customHeight="1">
      <c r="B33" s="4">
        <v>0.75</v>
      </c>
      <c r="C33" s="4">
        <f t="shared" si="0"/>
        <v>0.75</v>
      </c>
      <c r="D33" s="4">
        <f t="shared" si="1"/>
        <v>0.33856217223385232</v>
      </c>
      <c r="E33" s="4">
        <f t="shared" si="2"/>
        <v>0.96824583655185426</v>
      </c>
      <c r="F33" s="4">
        <f t="shared" si="3"/>
        <v>0.9330127018922193</v>
      </c>
      <c r="G33" s="4"/>
      <c r="H33" s="4"/>
      <c r="I33" s="4"/>
      <c r="J33" s="4"/>
      <c r="K33" s="4"/>
      <c r="L33" s="4"/>
    </row>
    <row r="34" spans="2:12" ht="11" customHeight="1">
      <c r="B34" s="4">
        <v>0.77500000000000002</v>
      </c>
      <c r="C34" s="4">
        <f t="shared" si="0"/>
        <v>0.77500000000000002</v>
      </c>
      <c r="D34" s="4">
        <f t="shared" si="1"/>
        <v>0.36803876701177318</v>
      </c>
      <c r="E34" s="4">
        <f t="shared" si="2"/>
        <v>0.97435876349525385</v>
      </c>
      <c r="F34" s="4">
        <f t="shared" si="3"/>
        <v>0.94651427748729389</v>
      </c>
      <c r="G34" s="4"/>
      <c r="H34" s="4"/>
      <c r="I34" s="4"/>
      <c r="J34" s="4"/>
      <c r="K34" s="4"/>
      <c r="L34" s="4"/>
    </row>
    <row r="35" spans="2:12" ht="11" customHeight="1">
      <c r="B35" s="4">
        <v>0.8</v>
      </c>
      <c r="C35" s="4">
        <f t="shared" si="0"/>
        <v>0.8</v>
      </c>
      <c r="D35" s="4">
        <f t="shared" si="1"/>
        <v>0.40000000000000013</v>
      </c>
      <c r="E35" s="4">
        <f t="shared" si="2"/>
        <v>0.9797958971132712</v>
      </c>
      <c r="F35" s="4">
        <f t="shared" si="3"/>
        <v>0.95825756949558405</v>
      </c>
      <c r="G35" s="4"/>
      <c r="H35" s="4"/>
      <c r="I35" s="4"/>
      <c r="J35" s="4"/>
      <c r="K35" s="4"/>
      <c r="L35" s="4"/>
    </row>
    <row r="36" spans="2:12" ht="11" customHeight="1">
      <c r="B36" s="4">
        <v>0.82499999999999996</v>
      </c>
      <c r="C36" s="4">
        <f t="shared" si="0"/>
        <v>0.82499999999999996</v>
      </c>
      <c r="D36" s="4">
        <f t="shared" si="1"/>
        <v>0.43486727222713417</v>
      </c>
      <c r="E36" s="4">
        <f t="shared" si="2"/>
        <v>0.98456843337576083</v>
      </c>
      <c r="F36" s="4">
        <f t="shared" si="3"/>
        <v>0.96837484987987987</v>
      </c>
      <c r="G36" s="4"/>
      <c r="H36" s="4"/>
      <c r="I36" s="4"/>
      <c r="J36" s="4"/>
      <c r="K36" s="4"/>
      <c r="L36" s="4"/>
    </row>
    <row r="37" spans="2:12" ht="11" customHeight="1">
      <c r="B37" s="4">
        <v>0.85</v>
      </c>
      <c r="C37" s="4">
        <f t="shared" si="0"/>
        <v>0.85</v>
      </c>
      <c r="D37" s="4">
        <f t="shared" si="1"/>
        <v>0.47321731235736297</v>
      </c>
      <c r="E37" s="4">
        <f t="shared" si="2"/>
        <v>0.98868599666425949</v>
      </c>
      <c r="F37" s="4">
        <f t="shared" si="3"/>
        <v>0.97696960070847283</v>
      </c>
      <c r="G37" s="4"/>
      <c r="H37" s="4"/>
      <c r="I37" s="4"/>
      <c r="J37" s="4"/>
      <c r="K37" s="4"/>
      <c r="L37" s="4"/>
    </row>
    <row r="38" spans="2:12" ht="11" customHeight="1">
      <c r="B38" s="4">
        <v>0.875</v>
      </c>
      <c r="C38" s="4">
        <f t="shared" si="0"/>
        <v>0.875</v>
      </c>
      <c r="D38" s="4">
        <f t="shared" si="1"/>
        <v>0.51587708172407287</v>
      </c>
      <c r="E38" s="4">
        <f t="shared" si="2"/>
        <v>0.99215674164922152</v>
      </c>
      <c r="F38" s="4">
        <f t="shared" si="3"/>
        <v>0.98412291827592713</v>
      </c>
      <c r="G38" s="4"/>
      <c r="H38" s="4"/>
      <c r="I38" s="4"/>
      <c r="J38" s="4"/>
      <c r="K38" s="4"/>
      <c r="L38" s="4"/>
    </row>
    <row r="39" spans="2:12" ht="11" customHeight="1">
      <c r="B39" s="4">
        <v>0.9</v>
      </c>
      <c r="C39" s="4">
        <f t="shared" si="0"/>
        <v>0.9</v>
      </c>
      <c r="D39" s="4">
        <f t="shared" si="1"/>
        <v>0.56411010564593278</v>
      </c>
      <c r="E39" s="4">
        <f t="shared" si="2"/>
        <v>0.99498743710661997</v>
      </c>
      <c r="F39" s="4">
        <f t="shared" si="3"/>
        <v>0.9898979485566356</v>
      </c>
      <c r="G39" s="4"/>
      <c r="H39" s="4"/>
      <c r="I39" s="4"/>
      <c r="J39" s="4"/>
      <c r="K39" s="4"/>
      <c r="L39" s="4"/>
    </row>
    <row r="40" spans="2:12" ht="11" customHeight="1">
      <c r="B40" s="4">
        <v>0.92500000000000004</v>
      </c>
      <c r="C40" s="4">
        <f t="shared" si="0"/>
        <v>0.92500000000000004</v>
      </c>
      <c r="D40" s="4">
        <f t="shared" si="1"/>
        <v>0.62003289616073354</v>
      </c>
      <c r="E40" s="4">
        <f t="shared" si="2"/>
        <v>0.99718353375895652</v>
      </c>
      <c r="F40" s="4">
        <f t="shared" si="3"/>
        <v>0.99434299833212969</v>
      </c>
      <c r="G40" s="4"/>
      <c r="H40" s="4"/>
      <c r="I40" s="4"/>
      <c r="J40" s="4"/>
      <c r="K40" s="4"/>
      <c r="L40" s="4"/>
    </row>
    <row r="41" spans="2:12" ht="11" customHeight="1">
      <c r="B41" s="4">
        <v>0.95</v>
      </c>
      <c r="C41" s="4">
        <f t="shared" si="0"/>
        <v>0.95</v>
      </c>
      <c r="D41" s="4">
        <f t="shared" si="1"/>
        <v>0.68775010008008008</v>
      </c>
      <c r="E41" s="4">
        <f t="shared" si="2"/>
        <v>0.99874921777190895</v>
      </c>
      <c r="F41" s="4">
        <f t="shared" si="3"/>
        <v>0.99749371855330993</v>
      </c>
      <c r="G41" s="4"/>
      <c r="H41" s="4"/>
      <c r="I41" s="4"/>
      <c r="J41" s="4"/>
      <c r="K41" s="4"/>
      <c r="L41" s="4"/>
    </row>
    <row r="42" spans="2:12" ht="11" customHeight="1">
      <c r="B42" s="4">
        <v>0.97499999999999998</v>
      </c>
      <c r="C42" s="4">
        <f t="shared" si="0"/>
        <v>0.97499999999999998</v>
      </c>
      <c r="D42" s="4">
        <f t="shared" si="1"/>
        <v>0.77779513956711011</v>
      </c>
      <c r="E42" s="4">
        <f t="shared" si="2"/>
        <v>0.99968745115661028</v>
      </c>
      <c r="F42" s="4">
        <f t="shared" si="3"/>
        <v>0.99937460888595453</v>
      </c>
      <c r="G42" s="4"/>
      <c r="H42" s="4"/>
      <c r="I42" s="4"/>
      <c r="J42" s="4"/>
      <c r="K42" s="4"/>
      <c r="L42" s="4"/>
    </row>
    <row r="43" spans="2:12" ht="11" customHeight="1">
      <c r="B43" s="4">
        <v>1</v>
      </c>
      <c r="C43" s="4">
        <f t="shared" si="0"/>
        <v>1</v>
      </c>
      <c r="D43" s="4">
        <f t="shared" si="1"/>
        <v>1</v>
      </c>
      <c r="E43" s="4">
        <f t="shared" si="2"/>
        <v>1</v>
      </c>
      <c r="F43" s="4">
        <f t="shared" si="3"/>
        <v>1</v>
      </c>
      <c r="G43" s="4"/>
      <c r="H43" s="4"/>
      <c r="I43" s="4"/>
      <c r="J43" s="4"/>
      <c r="K43" s="4"/>
      <c r="L43" s="4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4"/>
  <sheetViews>
    <sheetView tabSelected="1" zoomScale="150" zoomScaleNormal="150" zoomScalePageLayoutView="150" workbookViewId="0">
      <selection activeCell="K3" sqref="K3"/>
    </sheetView>
  </sheetViews>
  <sheetFormatPr baseColWidth="10" defaultColWidth="8.83203125" defaultRowHeight="11" customHeight="1" x14ac:dyDescent="0"/>
  <cols>
    <col min="1" max="1" width="2.33203125" style="1" customWidth="1"/>
    <col min="2" max="12" width="4.6640625" style="3" customWidth="1"/>
    <col min="13" max="13" width="8.83203125" style="1" customWidth="1"/>
    <col min="14" max="14" width="8.83203125" style="1"/>
    <col min="15" max="15" width="8.83203125" style="1" customWidth="1"/>
    <col min="16" max="16384" width="8.83203125" style="1"/>
  </cols>
  <sheetData>
    <row r="1" spans="2:25" ht="11" customHeight="1">
      <c r="S1" s="3"/>
    </row>
    <row r="2" spans="2:25" s="2" customFormat="1" ht="113" customHeight="1">
      <c r="B2" s="2" t="s">
        <v>9</v>
      </c>
      <c r="C2" s="2" t="s">
        <v>0</v>
      </c>
      <c r="D2" s="2" t="s">
        <v>26</v>
      </c>
      <c r="E2" s="2" t="s">
        <v>13</v>
      </c>
      <c r="F2" s="2" t="s">
        <v>14</v>
      </c>
      <c r="G2" s="2" t="s">
        <v>27</v>
      </c>
      <c r="H2" s="2" t="s">
        <v>13</v>
      </c>
      <c r="I2" s="2" t="s">
        <v>14</v>
      </c>
      <c r="J2" s="2" t="s">
        <v>28</v>
      </c>
      <c r="K2" s="2" t="s">
        <v>15</v>
      </c>
      <c r="L2" s="2" t="s">
        <v>16</v>
      </c>
    </row>
    <row r="3" spans="2:25" ht="11" customHeight="1">
      <c r="B3" s="4">
        <v>0</v>
      </c>
      <c r="C3" s="4">
        <f>B3</f>
        <v>0</v>
      </c>
      <c r="D3" s="4">
        <f>2 * POWER($B3, 3) - POWER($B3, 2)</f>
        <v>0</v>
      </c>
      <c r="E3" s="4">
        <f>3 * POWER($B3, 3) - 2 * POWER($B3, 2)</f>
        <v>0</v>
      </c>
      <c r="F3" s="4">
        <f>4 * POWER(B3, 3) - 3 * POWER(B3, 2)</f>
        <v>0</v>
      </c>
      <c r="G3" s="4">
        <f>1 - (2 * POWER(1 - $B3, 3) - POWER(1 - $B3, 2))</f>
        <v>0</v>
      </c>
      <c r="H3" s="4">
        <f>1 - (3 * POWER(1 - $B3, 3) - 2 * POWER(1 - $B3, 2))</f>
        <v>0</v>
      </c>
      <c r="I3" s="4">
        <f>1 - (4 * POWER(1 - $B3, 3) - 3 * POWER(1 - $B3, 2))</f>
        <v>0</v>
      </c>
      <c r="J3" s="4">
        <f>IF($B3 &lt; 0.5, (2 * POWER($B3 * 2, 3) - POWER($B3 * 2, 2)) * 0.5, 1 - ((2 * POWER((1 - $B3) * 2, 3) - POWER((1 - $B3) * 2, 2)) * 0.5))</f>
        <v>0</v>
      </c>
      <c r="K3" s="4">
        <f>IF($B3 &lt; 0.5, (3 * POWER($B3 * 2, 3) - 2 * POWER($B3 * 2, 2)) * 0.5, 1 - ((3 * POWER((1 - $B3) * 2, 3) - 2 * POWER((1 - $B3) * 2, 2)) * 0.5))</f>
        <v>0</v>
      </c>
      <c r="L3" s="4">
        <f>IF($B3 &lt; 0.5, (4 * POWER($B3 * 2, 3) - 3 * POWER($B3 * 2, 2)) * 0.5, 1 - ((4 * POWER((1 - $B3) * 2, 3) - 3 * POWER((1 - $B3) * 2, 2)) * 0.5))</f>
        <v>0</v>
      </c>
    </row>
    <row r="4" spans="2:25" ht="11" customHeight="1">
      <c r="B4" s="4">
        <v>2.5000000000000001E-2</v>
      </c>
      <c r="C4" s="4">
        <f t="shared" ref="C4:C43" si="0">B4</f>
        <v>2.5000000000000001E-2</v>
      </c>
      <c r="D4" s="4">
        <f t="shared" ref="D4:D43" si="1">2 * POWER($B4, 3) - POWER($B4, 2)</f>
        <v>-5.9375000000000009E-4</v>
      </c>
      <c r="E4" s="4">
        <f t="shared" ref="E4:E43" si="2">3 * POWER($B4, 3) - 2 * POWER($B4, 2)</f>
        <v>-1.2031250000000002E-3</v>
      </c>
      <c r="F4" s="4">
        <f t="shared" ref="F4:F43" si="3">4 * POWER(B4, 3) - 3 * POWER(B4, 2)</f>
        <v>-1.8125000000000003E-3</v>
      </c>
      <c r="G4" s="4">
        <f t="shared" ref="G4:G43" si="4">1 - (2 * POWER(1 - $B4, 3) - POWER(1 - $B4, 2))</f>
        <v>9.6906250000000083E-2</v>
      </c>
      <c r="H4" s="4">
        <f t="shared" ref="H4:H43" si="5">1 - (3 * POWER(1 - $B4, 3) - 2 * POWER(1 - $B4, 2))</f>
        <v>0.12067187499999998</v>
      </c>
      <c r="I4" s="4">
        <f t="shared" ref="I4:I43" si="6">1 - (4 * POWER(1 - $B4, 3) - 3 * POWER(1 - $B4, 2))</f>
        <v>0.1444375</v>
      </c>
      <c r="J4" s="4">
        <f t="shared" ref="J4:J43" si="7">IF($B4 &lt; 0.5, (2 * POWER($B4 * 2, 3) - POWER($B4 * 2, 2)) * 0.5, 1 - ((2 * POWER((1 - $B4) * 2, 3) - POWER((1 - $B4) * 2, 2)) * 0.5))</f>
        <v>-1.1250000000000001E-3</v>
      </c>
      <c r="K4" s="4">
        <f t="shared" ref="K4:K43" si="8">IF($B4 &lt; 0.5, (3 * POWER($B4 * 2, 3) - 2 * POWER($B4 * 2, 2)) * 0.5, 1 - ((3 * POWER((1 - $B4) * 2, 3) - 2 * POWER((1 - $B4) * 2, 2)) * 0.5))</f>
        <v>-2.3125000000000003E-3</v>
      </c>
      <c r="L4" s="4">
        <f t="shared" ref="L4:L43" si="9">IF($B4 &lt; 0.5, (4 * POWER($B4 * 2, 3) - 3 * POWER($B4 * 2, 2)) * 0.5, 1 - ((4 * POWER((1 - $B4) * 2, 3) - 3 * POWER((1 - $B4) * 2, 2)) * 0.5))</f>
        <v>-3.5000000000000005E-3</v>
      </c>
    </row>
    <row r="5" spans="2:25" ht="11" customHeight="1">
      <c r="B5" s="4">
        <v>0.05</v>
      </c>
      <c r="C5" s="4">
        <f t="shared" si="0"/>
        <v>0.05</v>
      </c>
      <c r="D5" s="4">
        <f t="shared" si="1"/>
        <v>-2.2500000000000003E-3</v>
      </c>
      <c r="E5" s="4">
        <f t="shared" si="2"/>
        <v>-4.6250000000000006E-3</v>
      </c>
      <c r="F5" s="4">
        <f t="shared" si="3"/>
        <v>-7.000000000000001E-3</v>
      </c>
      <c r="G5" s="4">
        <f t="shared" si="4"/>
        <v>0.18775000000000019</v>
      </c>
      <c r="H5" s="4">
        <f t="shared" si="5"/>
        <v>0.23287500000000017</v>
      </c>
      <c r="I5" s="4">
        <f t="shared" si="6"/>
        <v>0.27800000000000047</v>
      </c>
      <c r="J5" s="4">
        <f t="shared" si="7"/>
        <v>-4.000000000000001E-3</v>
      </c>
      <c r="K5" s="4">
        <f t="shared" si="8"/>
        <v>-8.5000000000000006E-3</v>
      </c>
      <c r="L5" s="4">
        <f t="shared" si="9"/>
        <v>-1.3000000000000003E-2</v>
      </c>
      <c r="Y5" s="4"/>
    </row>
    <row r="6" spans="2:25" ht="11" customHeight="1">
      <c r="B6" s="4">
        <v>7.4999999999999997E-2</v>
      </c>
      <c r="C6" s="4">
        <f t="shared" si="0"/>
        <v>7.4999999999999997E-2</v>
      </c>
      <c r="D6" s="4">
        <f t="shared" si="1"/>
        <v>-4.7812499999999999E-3</v>
      </c>
      <c r="E6" s="4">
        <f t="shared" si="2"/>
        <v>-9.9843750000000002E-3</v>
      </c>
      <c r="F6" s="4">
        <f t="shared" si="3"/>
        <v>-1.5187500000000001E-2</v>
      </c>
      <c r="G6" s="4">
        <f t="shared" si="4"/>
        <v>0.2727187499999999</v>
      </c>
      <c r="H6" s="4">
        <f t="shared" si="5"/>
        <v>0.33689062500000011</v>
      </c>
      <c r="I6" s="4">
        <f t="shared" si="6"/>
        <v>0.4010625000000001</v>
      </c>
      <c r="J6" s="4">
        <f t="shared" si="7"/>
        <v>-7.8750000000000001E-3</v>
      </c>
      <c r="K6" s="4">
        <f t="shared" si="8"/>
        <v>-1.7437499999999998E-2</v>
      </c>
      <c r="L6" s="4">
        <f t="shared" si="9"/>
        <v>-2.7000000000000003E-2</v>
      </c>
    </row>
    <row r="7" spans="2:25" ht="11" customHeight="1">
      <c r="B7" s="4">
        <v>0.1</v>
      </c>
      <c r="C7" s="4">
        <f t="shared" si="0"/>
        <v>0.1</v>
      </c>
      <c r="D7" s="4">
        <f t="shared" si="1"/>
        <v>-8.0000000000000019E-3</v>
      </c>
      <c r="E7" s="4">
        <f t="shared" si="2"/>
        <v>-1.7000000000000001E-2</v>
      </c>
      <c r="F7" s="4">
        <f t="shared" si="3"/>
        <v>-2.6000000000000006E-2</v>
      </c>
      <c r="G7" s="4">
        <f t="shared" si="4"/>
        <v>0.35199999999999987</v>
      </c>
      <c r="H7" s="4">
        <f t="shared" si="5"/>
        <v>0.43299999999999983</v>
      </c>
      <c r="I7" s="4">
        <f t="shared" si="6"/>
        <v>0.51399999999999979</v>
      </c>
      <c r="J7" s="4">
        <f t="shared" si="7"/>
        <v>-1.2000000000000002E-2</v>
      </c>
      <c r="K7" s="4">
        <f t="shared" si="8"/>
        <v>-2.8000000000000004E-2</v>
      </c>
      <c r="L7" s="4">
        <f t="shared" si="9"/>
        <v>-4.4000000000000011E-2</v>
      </c>
    </row>
    <row r="8" spans="2:25" ht="11" customHeight="1">
      <c r="B8" s="4">
        <v>0.125</v>
      </c>
      <c r="C8" s="4">
        <f t="shared" si="0"/>
        <v>0.125</v>
      </c>
      <c r="D8" s="4">
        <f t="shared" si="1"/>
        <v>-1.171875E-2</v>
      </c>
      <c r="E8" s="4">
        <f t="shared" si="2"/>
        <v>-2.5390625E-2</v>
      </c>
      <c r="F8" s="4">
        <f t="shared" si="3"/>
        <v>-3.90625E-2</v>
      </c>
      <c r="G8" s="4">
        <f t="shared" si="4"/>
        <v>0.42578125</v>
      </c>
      <c r="H8" s="4">
        <f t="shared" si="5"/>
        <v>0.521484375</v>
      </c>
      <c r="I8" s="4">
        <f t="shared" si="6"/>
        <v>0.6171875</v>
      </c>
      <c r="J8" s="4">
        <f t="shared" si="7"/>
        <v>-1.5625E-2</v>
      </c>
      <c r="K8" s="4">
        <f t="shared" si="8"/>
        <v>-3.90625E-2</v>
      </c>
      <c r="L8" s="4">
        <f t="shared" si="9"/>
        <v>-6.25E-2</v>
      </c>
    </row>
    <row r="9" spans="2:25" ht="11" customHeight="1">
      <c r="B9" s="4">
        <v>0.15</v>
      </c>
      <c r="C9" s="4">
        <f t="shared" si="0"/>
        <v>0.15</v>
      </c>
      <c r="D9" s="4">
        <f t="shared" si="1"/>
        <v>-1.575E-2</v>
      </c>
      <c r="E9" s="4">
        <f t="shared" si="2"/>
        <v>-3.4874999999999996E-2</v>
      </c>
      <c r="F9" s="4">
        <f t="shared" si="3"/>
        <v>-5.4000000000000006E-2</v>
      </c>
      <c r="G9" s="4">
        <f t="shared" si="4"/>
        <v>0.49425000000000008</v>
      </c>
      <c r="H9" s="4">
        <f t="shared" si="5"/>
        <v>0.60262500000000019</v>
      </c>
      <c r="I9" s="4">
        <f t="shared" si="6"/>
        <v>0.71099999999999985</v>
      </c>
      <c r="J9" s="4">
        <f t="shared" si="7"/>
        <v>-1.7999999999999999E-2</v>
      </c>
      <c r="K9" s="4">
        <f t="shared" si="8"/>
        <v>-4.9499999999999995E-2</v>
      </c>
      <c r="L9" s="4">
        <f t="shared" si="9"/>
        <v>-8.1000000000000016E-2</v>
      </c>
    </row>
    <row r="10" spans="2:25" ht="11" customHeight="1">
      <c r="B10" s="4">
        <v>0.17499999999999999</v>
      </c>
      <c r="C10" s="4">
        <f t="shared" si="0"/>
        <v>0.17499999999999999</v>
      </c>
      <c r="D10" s="4">
        <f t="shared" si="1"/>
        <v>-1.990625E-2</v>
      </c>
      <c r="E10" s="4">
        <f t="shared" si="2"/>
        <v>-4.5171875E-2</v>
      </c>
      <c r="F10" s="4">
        <f t="shared" si="3"/>
        <v>-7.0437499999999986E-2</v>
      </c>
      <c r="G10" s="4">
        <f t="shared" si="4"/>
        <v>0.55759375</v>
      </c>
      <c r="H10" s="4">
        <f t="shared" si="5"/>
        <v>0.67670312499999996</v>
      </c>
      <c r="I10" s="4">
        <f t="shared" si="6"/>
        <v>0.79581249999999981</v>
      </c>
      <c r="J10" s="4">
        <f t="shared" si="7"/>
        <v>-1.8375000000000002E-2</v>
      </c>
      <c r="K10" s="4">
        <f t="shared" si="8"/>
        <v>-5.8187500000000003E-2</v>
      </c>
      <c r="L10" s="4">
        <f t="shared" si="9"/>
        <v>-9.799999999999999E-2</v>
      </c>
    </row>
    <row r="11" spans="2:25" ht="11" customHeight="1">
      <c r="B11" s="4">
        <v>0.2</v>
      </c>
      <c r="C11" s="4">
        <f t="shared" si="0"/>
        <v>0.2</v>
      </c>
      <c r="D11" s="4">
        <f t="shared" si="1"/>
        <v>-2.4000000000000004E-2</v>
      </c>
      <c r="E11" s="4">
        <f t="shared" si="2"/>
        <v>-5.6000000000000008E-2</v>
      </c>
      <c r="F11" s="4">
        <f t="shared" si="3"/>
        <v>-8.8000000000000023E-2</v>
      </c>
      <c r="G11" s="4">
        <f t="shared" si="4"/>
        <v>0.61599999999999988</v>
      </c>
      <c r="H11" s="4">
        <f t="shared" si="5"/>
        <v>0.74399999999999977</v>
      </c>
      <c r="I11" s="4">
        <f t="shared" si="6"/>
        <v>0.87199999999999989</v>
      </c>
      <c r="J11" s="4">
        <f t="shared" si="7"/>
        <v>-1.6E-2</v>
      </c>
      <c r="K11" s="4">
        <f t="shared" si="8"/>
        <v>-6.4000000000000001E-2</v>
      </c>
      <c r="L11" s="4">
        <f t="shared" si="9"/>
        <v>-0.11200000000000002</v>
      </c>
    </row>
    <row r="12" spans="2:25" ht="11" customHeight="1">
      <c r="B12" s="4">
        <v>0.22500000000000001</v>
      </c>
      <c r="C12" s="4">
        <f t="shared" si="0"/>
        <v>0.22500000000000001</v>
      </c>
      <c r="D12" s="4">
        <f t="shared" si="1"/>
        <v>-2.784375E-2</v>
      </c>
      <c r="E12" s="4">
        <f t="shared" si="2"/>
        <v>-6.7078125000000002E-2</v>
      </c>
      <c r="F12" s="4">
        <f t="shared" si="3"/>
        <v>-0.1063125</v>
      </c>
      <c r="G12" s="4">
        <f t="shared" si="4"/>
        <v>0.66965624999999995</v>
      </c>
      <c r="H12" s="4">
        <f t="shared" si="5"/>
        <v>0.80479687499999986</v>
      </c>
      <c r="I12" s="4">
        <f t="shared" si="6"/>
        <v>0.93993750000000009</v>
      </c>
      <c r="J12" s="4">
        <f t="shared" si="7"/>
        <v>-1.0124999999999995E-2</v>
      </c>
      <c r="K12" s="4">
        <f t="shared" si="8"/>
        <v>-6.5812499999999996E-2</v>
      </c>
      <c r="L12" s="4">
        <f t="shared" si="9"/>
        <v>-0.1215</v>
      </c>
    </row>
    <row r="13" spans="2:25" ht="11" customHeight="1">
      <c r="B13" s="4">
        <v>0.25</v>
      </c>
      <c r="C13" s="4">
        <f t="shared" si="0"/>
        <v>0.25</v>
      </c>
      <c r="D13" s="4">
        <f t="shared" si="1"/>
        <v>-3.125E-2</v>
      </c>
      <c r="E13" s="4">
        <f t="shared" si="2"/>
        <v>-7.8125E-2</v>
      </c>
      <c r="F13" s="4">
        <f t="shared" si="3"/>
        <v>-0.125</v>
      </c>
      <c r="G13" s="4">
        <f t="shared" si="4"/>
        <v>0.71875</v>
      </c>
      <c r="H13" s="4">
        <f t="shared" si="5"/>
        <v>0.859375</v>
      </c>
      <c r="I13" s="4">
        <f t="shared" si="6"/>
        <v>1</v>
      </c>
      <c r="J13" s="4">
        <f t="shared" si="7"/>
        <v>0</v>
      </c>
      <c r="K13" s="4">
        <f t="shared" si="8"/>
        <v>-6.25E-2</v>
      </c>
      <c r="L13" s="4">
        <f t="shared" si="9"/>
        <v>-0.125</v>
      </c>
    </row>
    <row r="14" spans="2:25" ht="11" customHeight="1">
      <c r="B14" s="4">
        <v>0.27500000000000002</v>
      </c>
      <c r="C14" s="4">
        <f t="shared" si="0"/>
        <v>0.27500000000000002</v>
      </c>
      <c r="D14" s="4">
        <f t="shared" si="1"/>
        <v>-3.4031249999999999E-2</v>
      </c>
      <c r="E14" s="4">
        <f t="shared" si="2"/>
        <v>-8.8859375000000004E-2</v>
      </c>
      <c r="F14" s="4">
        <f t="shared" si="3"/>
        <v>-0.14368750000000002</v>
      </c>
      <c r="G14" s="4">
        <f t="shared" si="4"/>
        <v>0.76346875000000003</v>
      </c>
      <c r="H14" s="4">
        <f t="shared" si="5"/>
        <v>0.90801562499999999</v>
      </c>
      <c r="I14" s="4">
        <f t="shared" si="6"/>
        <v>1.0525625000000001</v>
      </c>
      <c r="J14" s="4">
        <f t="shared" si="7"/>
        <v>1.5125000000000027E-2</v>
      </c>
      <c r="K14" s="4">
        <f t="shared" si="8"/>
        <v>-5.2937499999999971E-2</v>
      </c>
      <c r="L14" s="4">
        <f t="shared" si="9"/>
        <v>-0.121</v>
      </c>
    </row>
    <row r="15" spans="2:25" ht="11" customHeight="1">
      <c r="B15" s="4">
        <v>0.3</v>
      </c>
      <c r="C15" s="4">
        <f t="shared" si="0"/>
        <v>0.3</v>
      </c>
      <c r="D15" s="4">
        <f t="shared" si="1"/>
        <v>-3.5999999999999997E-2</v>
      </c>
      <c r="E15" s="4">
        <f t="shared" si="2"/>
        <v>-9.8999999999999991E-2</v>
      </c>
      <c r="F15" s="4">
        <f t="shared" si="3"/>
        <v>-0.16200000000000003</v>
      </c>
      <c r="G15" s="4">
        <f t="shared" si="4"/>
        <v>0.80400000000000005</v>
      </c>
      <c r="H15" s="4">
        <f t="shared" si="5"/>
        <v>0.95100000000000018</v>
      </c>
      <c r="I15" s="4">
        <f t="shared" si="6"/>
        <v>1.0980000000000001</v>
      </c>
      <c r="J15" s="4">
        <f t="shared" si="7"/>
        <v>3.6000000000000004E-2</v>
      </c>
      <c r="K15" s="4">
        <f t="shared" si="8"/>
        <v>-3.5999999999999976E-2</v>
      </c>
      <c r="L15" s="4">
        <f t="shared" si="9"/>
        <v>-0.10800000000000004</v>
      </c>
    </row>
    <row r="16" spans="2:25" ht="11" customHeight="1">
      <c r="B16" s="4">
        <v>0.32500000000000001</v>
      </c>
      <c r="C16" s="4">
        <f t="shared" si="0"/>
        <v>0.32500000000000001</v>
      </c>
      <c r="D16" s="4">
        <f t="shared" si="1"/>
        <v>-3.6968749999999995E-2</v>
      </c>
      <c r="E16" s="4">
        <f t="shared" si="2"/>
        <v>-0.108265625</v>
      </c>
      <c r="F16" s="4">
        <f t="shared" si="3"/>
        <v>-0.17956249999999999</v>
      </c>
      <c r="G16" s="4">
        <f t="shared" si="4"/>
        <v>0.84053124999999995</v>
      </c>
      <c r="H16" s="4">
        <f t="shared" si="5"/>
        <v>0.98860937500000001</v>
      </c>
      <c r="I16" s="4">
        <f t="shared" si="6"/>
        <v>1.1366875000000001</v>
      </c>
      <c r="J16" s="4">
        <f t="shared" si="7"/>
        <v>6.3375000000000042E-2</v>
      </c>
      <c r="K16" s="4">
        <f t="shared" si="8"/>
        <v>-1.0562499999999975E-2</v>
      </c>
      <c r="L16" s="4">
        <f t="shared" si="9"/>
        <v>-8.4499999999999909E-2</v>
      </c>
    </row>
    <row r="17" spans="2:12" ht="11" customHeight="1">
      <c r="B17" s="4">
        <v>0.35</v>
      </c>
      <c r="C17" s="4">
        <f t="shared" si="0"/>
        <v>0.35</v>
      </c>
      <c r="D17" s="4">
        <f t="shared" si="1"/>
        <v>-3.6750000000000005E-2</v>
      </c>
      <c r="E17" s="4">
        <f t="shared" si="2"/>
        <v>-0.11637500000000001</v>
      </c>
      <c r="F17" s="4">
        <f t="shared" si="3"/>
        <v>-0.19599999999999998</v>
      </c>
      <c r="G17" s="4">
        <f t="shared" si="4"/>
        <v>0.87324999999999986</v>
      </c>
      <c r="H17" s="4">
        <f t="shared" si="5"/>
        <v>1.0211250000000001</v>
      </c>
      <c r="I17" s="4">
        <f t="shared" si="6"/>
        <v>1.1689999999999998</v>
      </c>
      <c r="J17" s="4">
        <f t="shared" si="7"/>
        <v>9.7999999999999948E-2</v>
      </c>
      <c r="K17" s="4">
        <f t="shared" si="8"/>
        <v>2.4499999999999911E-2</v>
      </c>
      <c r="L17" s="4">
        <f t="shared" si="9"/>
        <v>-4.9000000000000044E-2</v>
      </c>
    </row>
    <row r="18" spans="2:12" ht="11" customHeight="1">
      <c r="B18" s="4">
        <v>0.375</v>
      </c>
      <c r="C18" s="4">
        <f t="shared" si="0"/>
        <v>0.375</v>
      </c>
      <c r="D18" s="4">
        <f t="shared" si="1"/>
        <v>-3.515625E-2</v>
      </c>
      <c r="E18" s="4">
        <f t="shared" si="2"/>
        <v>-0.123046875</v>
      </c>
      <c r="F18" s="4">
        <f t="shared" si="3"/>
        <v>-0.2109375</v>
      </c>
      <c r="G18" s="4">
        <f t="shared" si="4"/>
        <v>0.90234375</v>
      </c>
      <c r="H18" s="4">
        <f t="shared" si="5"/>
        <v>1.048828125</v>
      </c>
      <c r="I18" s="4">
        <f t="shared" si="6"/>
        <v>1.1953125</v>
      </c>
      <c r="J18" s="4">
        <f t="shared" si="7"/>
        <v>0.140625</v>
      </c>
      <c r="K18" s="4">
        <f t="shared" si="8"/>
        <v>7.03125E-2</v>
      </c>
      <c r="L18" s="4">
        <f t="shared" si="9"/>
        <v>0</v>
      </c>
    </row>
    <row r="19" spans="2:12" ht="11" customHeight="1">
      <c r="B19" s="4">
        <v>0.4</v>
      </c>
      <c r="C19" s="4">
        <f t="shared" si="0"/>
        <v>0.4</v>
      </c>
      <c r="D19" s="4">
        <f t="shared" si="1"/>
        <v>-3.2000000000000001E-2</v>
      </c>
      <c r="E19" s="4">
        <f t="shared" si="2"/>
        <v>-0.128</v>
      </c>
      <c r="F19" s="4">
        <f t="shared" si="3"/>
        <v>-0.22400000000000003</v>
      </c>
      <c r="G19" s="4">
        <f t="shared" si="4"/>
        <v>0.92799999999999994</v>
      </c>
      <c r="H19" s="4">
        <f t="shared" si="5"/>
        <v>1.0720000000000001</v>
      </c>
      <c r="I19" s="4">
        <f t="shared" si="6"/>
        <v>1.2160000000000002</v>
      </c>
      <c r="J19" s="4">
        <f t="shared" si="7"/>
        <v>0.19200000000000006</v>
      </c>
      <c r="K19" s="4">
        <f t="shared" si="8"/>
        <v>0.12800000000000011</v>
      </c>
      <c r="L19" s="4">
        <f t="shared" si="9"/>
        <v>6.4000000000000057E-2</v>
      </c>
    </row>
    <row r="20" spans="2:12" ht="11" customHeight="1">
      <c r="B20" s="4">
        <v>0.42499999999999999</v>
      </c>
      <c r="C20" s="4">
        <f t="shared" si="0"/>
        <v>0.42499999999999999</v>
      </c>
      <c r="D20" s="4">
        <f t="shared" si="1"/>
        <v>-2.709375E-2</v>
      </c>
      <c r="E20" s="4">
        <f t="shared" si="2"/>
        <v>-0.130953125</v>
      </c>
      <c r="F20" s="4">
        <f t="shared" si="3"/>
        <v>-0.23481249999999992</v>
      </c>
      <c r="G20" s="4">
        <f t="shared" si="4"/>
        <v>0.95040625000000012</v>
      </c>
      <c r="H20" s="4">
        <f t="shared" si="5"/>
        <v>1.090921875</v>
      </c>
      <c r="I20" s="4">
        <f t="shared" si="6"/>
        <v>1.2314375000000002</v>
      </c>
      <c r="J20" s="4">
        <f t="shared" si="7"/>
        <v>0.25287499999999996</v>
      </c>
      <c r="K20" s="4">
        <f t="shared" si="8"/>
        <v>0.19868749999999991</v>
      </c>
      <c r="L20" s="4">
        <f t="shared" si="9"/>
        <v>0.14450000000000007</v>
      </c>
    </row>
    <row r="21" spans="2:12" ht="11" customHeight="1">
      <c r="B21" s="4">
        <v>0.45</v>
      </c>
      <c r="C21" s="4">
        <f t="shared" si="0"/>
        <v>0.45</v>
      </c>
      <c r="D21" s="4">
        <f t="shared" si="1"/>
        <v>-2.024999999999999E-2</v>
      </c>
      <c r="E21" s="4">
        <f t="shared" si="2"/>
        <v>-0.13162499999999999</v>
      </c>
      <c r="F21" s="4">
        <f t="shared" si="3"/>
        <v>-0.24299999999999999</v>
      </c>
      <c r="G21" s="4">
        <f t="shared" si="4"/>
        <v>0.96974999999999989</v>
      </c>
      <c r="H21" s="4">
        <f t="shared" si="5"/>
        <v>1.1058749999999999</v>
      </c>
      <c r="I21" s="4">
        <f t="shared" si="6"/>
        <v>1.242</v>
      </c>
      <c r="J21" s="4">
        <f t="shared" si="7"/>
        <v>0.32400000000000007</v>
      </c>
      <c r="K21" s="4">
        <f t="shared" si="8"/>
        <v>0.28350000000000009</v>
      </c>
      <c r="L21" s="4">
        <f t="shared" si="9"/>
        <v>0.2430000000000001</v>
      </c>
    </row>
    <row r="22" spans="2:12" ht="11" customHeight="1">
      <c r="B22" s="4">
        <v>0.47499999999999998</v>
      </c>
      <c r="C22" s="4">
        <f t="shared" si="0"/>
        <v>0.47499999999999998</v>
      </c>
      <c r="D22" s="4">
        <f t="shared" si="1"/>
        <v>-1.128125000000002E-2</v>
      </c>
      <c r="E22" s="4">
        <f t="shared" si="2"/>
        <v>-0.12973437500000001</v>
      </c>
      <c r="F22" s="4">
        <f t="shared" si="3"/>
        <v>-0.24818750000000006</v>
      </c>
      <c r="G22" s="4">
        <f t="shared" si="4"/>
        <v>0.98621874999999992</v>
      </c>
      <c r="H22" s="4">
        <f t="shared" si="5"/>
        <v>1.117140625</v>
      </c>
      <c r="I22" s="4">
        <f t="shared" si="6"/>
        <v>1.2480625000000001</v>
      </c>
      <c r="J22" s="4">
        <f t="shared" si="7"/>
        <v>0.4061249999999999</v>
      </c>
      <c r="K22" s="4">
        <f t="shared" si="8"/>
        <v>0.38356249999999992</v>
      </c>
      <c r="L22" s="4">
        <f t="shared" si="9"/>
        <v>0.36099999999999977</v>
      </c>
    </row>
    <row r="23" spans="2:12" ht="11" customHeight="1">
      <c r="B23" s="4">
        <v>0.5</v>
      </c>
      <c r="C23" s="4">
        <f t="shared" si="0"/>
        <v>0.5</v>
      </c>
      <c r="D23" s="4">
        <f t="shared" si="1"/>
        <v>0</v>
      </c>
      <c r="E23" s="4">
        <f t="shared" si="2"/>
        <v>-0.125</v>
      </c>
      <c r="F23" s="4">
        <f t="shared" si="3"/>
        <v>-0.25</v>
      </c>
      <c r="G23" s="4">
        <f t="shared" si="4"/>
        <v>1</v>
      </c>
      <c r="H23" s="4">
        <f t="shared" si="5"/>
        <v>1.125</v>
      </c>
      <c r="I23" s="4">
        <f t="shared" si="6"/>
        <v>1.25</v>
      </c>
      <c r="J23" s="4">
        <f t="shared" si="7"/>
        <v>0.5</v>
      </c>
      <c r="K23" s="4">
        <f t="shared" si="8"/>
        <v>0.5</v>
      </c>
      <c r="L23" s="4">
        <f t="shared" si="9"/>
        <v>0.5</v>
      </c>
    </row>
    <row r="24" spans="2:12" ht="11" customHeight="1">
      <c r="B24" s="4">
        <v>0.52500000000000002</v>
      </c>
      <c r="C24" s="4">
        <f t="shared" si="0"/>
        <v>0.52500000000000002</v>
      </c>
      <c r="D24" s="4">
        <f t="shared" si="1"/>
        <v>1.3781250000000023E-2</v>
      </c>
      <c r="E24" s="4">
        <f t="shared" si="2"/>
        <v>-0.117140625</v>
      </c>
      <c r="F24" s="4">
        <f t="shared" si="3"/>
        <v>-0.24806249999999996</v>
      </c>
      <c r="G24" s="4">
        <f t="shared" si="4"/>
        <v>1.0112812500000001</v>
      </c>
      <c r="H24" s="4">
        <f t="shared" si="5"/>
        <v>1.129734375</v>
      </c>
      <c r="I24" s="4">
        <f t="shared" si="6"/>
        <v>1.2481875</v>
      </c>
      <c r="J24" s="4">
        <f t="shared" si="7"/>
        <v>0.59387500000000015</v>
      </c>
      <c r="K24" s="4">
        <f t="shared" si="8"/>
        <v>0.61643750000000008</v>
      </c>
      <c r="L24" s="4">
        <f t="shared" si="9"/>
        <v>0.63900000000000023</v>
      </c>
    </row>
    <row r="25" spans="2:12" ht="11" customHeight="1">
      <c r="B25" s="4">
        <v>0.55000000000000004</v>
      </c>
      <c r="C25" s="4">
        <f t="shared" si="0"/>
        <v>0.55000000000000004</v>
      </c>
      <c r="D25" s="4">
        <f t="shared" si="1"/>
        <v>3.0250000000000055E-2</v>
      </c>
      <c r="E25" s="4">
        <f t="shared" si="2"/>
        <v>-0.10587499999999994</v>
      </c>
      <c r="F25" s="4">
        <f t="shared" si="3"/>
        <v>-0.24199999999999999</v>
      </c>
      <c r="G25" s="4">
        <f t="shared" si="4"/>
        <v>1.0202500000000001</v>
      </c>
      <c r="H25" s="4">
        <f t="shared" si="5"/>
        <v>1.1316250000000001</v>
      </c>
      <c r="I25" s="4">
        <f t="shared" si="6"/>
        <v>1.2430000000000001</v>
      </c>
      <c r="J25" s="4">
        <f t="shared" si="7"/>
        <v>0.67600000000000016</v>
      </c>
      <c r="K25" s="4">
        <f t="shared" si="8"/>
        <v>0.71650000000000014</v>
      </c>
      <c r="L25" s="4">
        <f t="shared" si="9"/>
        <v>0.75700000000000034</v>
      </c>
    </row>
    <row r="26" spans="2:12" ht="11" customHeight="1">
      <c r="B26" s="4">
        <v>0.57499999999999996</v>
      </c>
      <c r="C26" s="4">
        <f t="shared" si="0"/>
        <v>0.57499999999999996</v>
      </c>
      <c r="D26" s="4">
        <f t="shared" si="1"/>
        <v>4.9593749999999936E-2</v>
      </c>
      <c r="E26" s="4">
        <f t="shared" si="2"/>
        <v>-9.0921875000000041E-2</v>
      </c>
      <c r="F26" s="4">
        <f t="shared" si="3"/>
        <v>-0.23143750000000007</v>
      </c>
      <c r="G26" s="4">
        <f t="shared" si="4"/>
        <v>1.0270937499999999</v>
      </c>
      <c r="H26" s="4">
        <f t="shared" si="5"/>
        <v>1.130953125</v>
      </c>
      <c r="I26" s="4">
        <f t="shared" si="6"/>
        <v>1.2348125000000001</v>
      </c>
      <c r="J26" s="4">
        <f t="shared" si="7"/>
        <v>0.74712499999999993</v>
      </c>
      <c r="K26" s="4">
        <f t="shared" si="8"/>
        <v>0.80131249999999987</v>
      </c>
      <c r="L26" s="4">
        <f t="shared" si="9"/>
        <v>0.85549999999999993</v>
      </c>
    </row>
    <row r="27" spans="2:12" ht="11" customHeight="1">
      <c r="B27" s="4">
        <v>0.6</v>
      </c>
      <c r="C27" s="4">
        <f t="shared" si="0"/>
        <v>0.6</v>
      </c>
      <c r="D27" s="4">
        <f t="shared" si="1"/>
        <v>7.2000000000000008E-2</v>
      </c>
      <c r="E27" s="4">
        <f t="shared" si="2"/>
        <v>-7.1999999999999953E-2</v>
      </c>
      <c r="F27" s="4">
        <f t="shared" si="3"/>
        <v>-0.21600000000000008</v>
      </c>
      <c r="G27" s="4">
        <f t="shared" si="4"/>
        <v>1.032</v>
      </c>
      <c r="H27" s="4">
        <f t="shared" si="5"/>
        <v>1.1280000000000001</v>
      </c>
      <c r="I27" s="4">
        <f t="shared" si="6"/>
        <v>1.224</v>
      </c>
      <c r="J27" s="4">
        <f t="shared" si="7"/>
        <v>0.80799999999999994</v>
      </c>
      <c r="K27" s="4">
        <f t="shared" si="8"/>
        <v>0.87199999999999989</v>
      </c>
      <c r="L27" s="4">
        <f t="shared" si="9"/>
        <v>0.93599999999999994</v>
      </c>
    </row>
    <row r="28" spans="2:12" ht="11" customHeight="1">
      <c r="B28" s="4">
        <v>0.625</v>
      </c>
      <c r="C28" s="4">
        <f t="shared" si="0"/>
        <v>0.625</v>
      </c>
      <c r="D28" s="4">
        <f t="shared" si="1"/>
        <v>9.765625E-2</v>
      </c>
      <c r="E28" s="4">
        <f t="shared" si="2"/>
        <v>-4.8828125E-2</v>
      </c>
      <c r="F28" s="4">
        <f t="shared" si="3"/>
        <v>-0.1953125</v>
      </c>
      <c r="G28" s="4">
        <f t="shared" si="4"/>
        <v>1.03515625</v>
      </c>
      <c r="H28" s="4">
        <f t="shared" si="5"/>
        <v>1.123046875</v>
      </c>
      <c r="I28" s="4">
        <f t="shared" si="6"/>
        <v>1.2109375</v>
      </c>
      <c r="J28" s="4">
        <f t="shared" si="7"/>
        <v>0.859375</v>
      </c>
      <c r="K28" s="4">
        <f t="shared" si="8"/>
        <v>0.9296875</v>
      </c>
      <c r="L28" s="4">
        <f t="shared" si="9"/>
        <v>1</v>
      </c>
    </row>
    <row r="29" spans="2:12" ht="11" customHeight="1">
      <c r="B29" s="4">
        <v>0.65</v>
      </c>
      <c r="C29" s="4">
        <f t="shared" si="0"/>
        <v>0.65</v>
      </c>
      <c r="D29" s="4">
        <f t="shared" si="1"/>
        <v>0.12675000000000008</v>
      </c>
      <c r="E29" s="4">
        <f t="shared" si="2"/>
        <v>-2.1124999999999949E-2</v>
      </c>
      <c r="F29" s="4">
        <f t="shared" si="3"/>
        <v>-0.16899999999999982</v>
      </c>
      <c r="G29" s="4">
        <f t="shared" si="4"/>
        <v>1.0367500000000001</v>
      </c>
      <c r="H29" s="4">
        <f t="shared" si="5"/>
        <v>1.1163750000000001</v>
      </c>
      <c r="I29" s="4">
        <f t="shared" si="6"/>
        <v>1.196</v>
      </c>
      <c r="J29" s="4">
        <f t="shared" si="7"/>
        <v>0.90200000000000002</v>
      </c>
      <c r="K29" s="4">
        <f t="shared" si="8"/>
        <v>0.97550000000000003</v>
      </c>
      <c r="L29" s="4">
        <f t="shared" si="9"/>
        <v>1.0489999999999999</v>
      </c>
    </row>
    <row r="30" spans="2:12" ht="11" customHeight="1">
      <c r="B30" s="4">
        <v>0.67500000000000004</v>
      </c>
      <c r="C30" s="4">
        <f t="shared" si="0"/>
        <v>0.67500000000000004</v>
      </c>
      <c r="D30" s="4">
        <f t="shared" si="1"/>
        <v>0.15946875000000005</v>
      </c>
      <c r="E30" s="4">
        <f t="shared" si="2"/>
        <v>1.1390624999999988E-2</v>
      </c>
      <c r="F30" s="4">
        <f t="shared" si="3"/>
        <v>-0.13668750000000007</v>
      </c>
      <c r="G30" s="4">
        <f t="shared" si="4"/>
        <v>1.03696875</v>
      </c>
      <c r="H30" s="4">
        <f t="shared" si="5"/>
        <v>1.108265625</v>
      </c>
      <c r="I30" s="4">
        <f t="shared" si="6"/>
        <v>1.1795624999999998</v>
      </c>
      <c r="J30" s="4">
        <f t="shared" si="7"/>
        <v>0.93662500000000004</v>
      </c>
      <c r="K30" s="4">
        <f t="shared" si="8"/>
        <v>1.0105625</v>
      </c>
      <c r="L30" s="4">
        <f t="shared" si="9"/>
        <v>1.0845</v>
      </c>
    </row>
    <row r="31" spans="2:12" ht="11" customHeight="1">
      <c r="B31" s="4">
        <v>0.7</v>
      </c>
      <c r="C31" s="4">
        <f t="shared" si="0"/>
        <v>0.7</v>
      </c>
      <c r="D31" s="4">
        <f t="shared" si="1"/>
        <v>0.1959999999999999</v>
      </c>
      <c r="E31" s="4">
        <f t="shared" si="2"/>
        <v>4.8999999999999821E-2</v>
      </c>
      <c r="F31" s="4">
        <f t="shared" si="3"/>
        <v>-9.8000000000000087E-2</v>
      </c>
      <c r="G31" s="4">
        <f t="shared" si="4"/>
        <v>1.036</v>
      </c>
      <c r="H31" s="4">
        <f t="shared" si="5"/>
        <v>1.099</v>
      </c>
      <c r="I31" s="4">
        <f t="shared" si="6"/>
        <v>1.1619999999999999</v>
      </c>
      <c r="J31" s="4">
        <f t="shared" si="7"/>
        <v>0.96399999999999997</v>
      </c>
      <c r="K31" s="4">
        <f t="shared" si="8"/>
        <v>1.036</v>
      </c>
      <c r="L31" s="4">
        <f t="shared" si="9"/>
        <v>1.1080000000000001</v>
      </c>
    </row>
    <row r="32" spans="2:12" ht="11" customHeight="1">
      <c r="B32" s="4">
        <v>0.72499999999999998</v>
      </c>
      <c r="C32" s="4">
        <f t="shared" si="0"/>
        <v>0.72499999999999998</v>
      </c>
      <c r="D32" s="4">
        <f t="shared" si="1"/>
        <v>0.23653124999999997</v>
      </c>
      <c r="E32" s="4">
        <f t="shared" si="2"/>
        <v>9.1984375000000007E-2</v>
      </c>
      <c r="F32" s="4">
        <f t="shared" si="3"/>
        <v>-5.2562500000000068E-2</v>
      </c>
      <c r="G32" s="4">
        <f t="shared" si="4"/>
        <v>1.03403125</v>
      </c>
      <c r="H32" s="4">
        <f t="shared" si="5"/>
        <v>1.088859375</v>
      </c>
      <c r="I32" s="4">
        <f t="shared" si="6"/>
        <v>1.1436875</v>
      </c>
      <c r="J32" s="4">
        <f t="shared" si="7"/>
        <v>0.98487499999999994</v>
      </c>
      <c r="K32" s="4">
        <f t="shared" si="8"/>
        <v>1.0529375000000001</v>
      </c>
      <c r="L32" s="4">
        <f t="shared" si="9"/>
        <v>1.121</v>
      </c>
    </row>
    <row r="33" spans="2:12" ht="11" customHeight="1">
      <c r="B33" s="4">
        <v>0.75</v>
      </c>
      <c r="C33" s="4">
        <f t="shared" si="0"/>
        <v>0.75</v>
      </c>
      <c r="D33" s="4">
        <f t="shared" si="1"/>
        <v>0.28125</v>
      </c>
      <c r="E33" s="4">
        <f t="shared" si="2"/>
        <v>0.140625</v>
      </c>
      <c r="F33" s="4">
        <f t="shared" si="3"/>
        <v>0</v>
      </c>
      <c r="G33" s="4">
        <f t="shared" si="4"/>
        <v>1.03125</v>
      </c>
      <c r="H33" s="4">
        <f t="shared" si="5"/>
        <v>1.078125</v>
      </c>
      <c r="I33" s="4">
        <f t="shared" si="6"/>
        <v>1.125</v>
      </c>
      <c r="J33" s="4">
        <f t="shared" si="7"/>
        <v>1</v>
      </c>
      <c r="K33" s="4">
        <f t="shared" si="8"/>
        <v>1.0625</v>
      </c>
      <c r="L33" s="4">
        <f t="shared" si="9"/>
        <v>1.125</v>
      </c>
    </row>
    <row r="34" spans="2:12" ht="11" customHeight="1">
      <c r="B34" s="4">
        <v>0.77500000000000002</v>
      </c>
      <c r="C34" s="4">
        <f t="shared" si="0"/>
        <v>0.77500000000000002</v>
      </c>
      <c r="D34" s="4">
        <f t="shared" si="1"/>
        <v>0.33034375000000005</v>
      </c>
      <c r="E34" s="4">
        <f t="shared" si="2"/>
        <v>0.19520312500000014</v>
      </c>
      <c r="F34" s="4">
        <f t="shared" si="3"/>
        <v>6.0062499999999908E-2</v>
      </c>
      <c r="G34" s="4">
        <f t="shared" si="4"/>
        <v>1.0278437499999999</v>
      </c>
      <c r="H34" s="4">
        <f t="shared" si="5"/>
        <v>1.0670781250000001</v>
      </c>
      <c r="I34" s="4">
        <f t="shared" si="6"/>
        <v>1.1063125</v>
      </c>
      <c r="J34" s="4">
        <f t="shared" si="7"/>
        <v>1.0101249999999999</v>
      </c>
      <c r="K34" s="4">
        <f t="shared" si="8"/>
        <v>1.0658125000000001</v>
      </c>
      <c r="L34" s="4">
        <f t="shared" si="9"/>
        <v>1.1214999999999999</v>
      </c>
    </row>
    <row r="35" spans="2:12" ht="11" customHeight="1">
      <c r="B35" s="4">
        <v>0.8</v>
      </c>
      <c r="C35" s="4">
        <f t="shared" si="0"/>
        <v>0.8</v>
      </c>
      <c r="D35" s="4">
        <f t="shared" si="1"/>
        <v>0.38400000000000012</v>
      </c>
      <c r="E35" s="4">
        <f t="shared" si="2"/>
        <v>0.25600000000000023</v>
      </c>
      <c r="F35" s="4">
        <f t="shared" si="3"/>
        <v>0.12800000000000011</v>
      </c>
      <c r="G35" s="4">
        <f t="shared" si="4"/>
        <v>1.024</v>
      </c>
      <c r="H35" s="4">
        <f t="shared" si="5"/>
        <v>1.056</v>
      </c>
      <c r="I35" s="4">
        <f t="shared" si="6"/>
        <v>1.0880000000000001</v>
      </c>
      <c r="J35" s="4">
        <f t="shared" si="7"/>
        <v>1.016</v>
      </c>
      <c r="K35" s="4">
        <f t="shared" si="8"/>
        <v>1.0640000000000001</v>
      </c>
      <c r="L35" s="4">
        <f t="shared" si="9"/>
        <v>1.1119999999999999</v>
      </c>
    </row>
    <row r="36" spans="2:12" ht="11" customHeight="1">
      <c r="B36" s="4">
        <v>0.82499999999999996</v>
      </c>
      <c r="C36" s="4">
        <f t="shared" si="0"/>
        <v>0.82499999999999996</v>
      </c>
      <c r="D36" s="4">
        <f t="shared" si="1"/>
        <v>0.44240625</v>
      </c>
      <c r="E36" s="4">
        <f t="shared" si="2"/>
        <v>0.32329687500000004</v>
      </c>
      <c r="F36" s="4">
        <f t="shared" si="3"/>
        <v>0.20418750000000019</v>
      </c>
      <c r="G36" s="4">
        <f t="shared" si="4"/>
        <v>1.01990625</v>
      </c>
      <c r="H36" s="4">
        <f t="shared" si="5"/>
        <v>1.0451718750000001</v>
      </c>
      <c r="I36" s="4">
        <f t="shared" si="6"/>
        <v>1.0704375000000002</v>
      </c>
      <c r="J36" s="4">
        <f t="shared" si="7"/>
        <v>1.018375</v>
      </c>
      <c r="K36" s="4">
        <f t="shared" si="8"/>
        <v>1.0581875000000001</v>
      </c>
      <c r="L36" s="4">
        <f t="shared" si="9"/>
        <v>1.0980000000000001</v>
      </c>
    </row>
    <row r="37" spans="2:12" ht="11" customHeight="1">
      <c r="B37" s="4">
        <v>0.85</v>
      </c>
      <c r="C37" s="4">
        <f t="shared" si="0"/>
        <v>0.85</v>
      </c>
      <c r="D37" s="4">
        <f t="shared" si="1"/>
        <v>0.50574999999999992</v>
      </c>
      <c r="E37" s="4">
        <f t="shared" si="2"/>
        <v>0.39737499999999981</v>
      </c>
      <c r="F37" s="4">
        <f t="shared" si="3"/>
        <v>0.28900000000000015</v>
      </c>
      <c r="G37" s="4">
        <f t="shared" si="4"/>
        <v>1.0157499999999999</v>
      </c>
      <c r="H37" s="4">
        <f t="shared" si="5"/>
        <v>1.034875</v>
      </c>
      <c r="I37" s="4">
        <f t="shared" si="6"/>
        <v>1.054</v>
      </c>
      <c r="J37" s="4">
        <f t="shared" si="7"/>
        <v>1.018</v>
      </c>
      <c r="K37" s="4">
        <f t="shared" si="8"/>
        <v>1.0495000000000001</v>
      </c>
      <c r="L37" s="4">
        <f t="shared" si="9"/>
        <v>1.081</v>
      </c>
    </row>
    <row r="38" spans="2:12" ht="11" customHeight="1">
      <c r="B38" s="4">
        <v>0.875</v>
      </c>
      <c r="C38" s="4">
        <f t="shared" si="0"/>
        <v>0.875</v>
      </c>
      <c r="D38" s="4">
        <f t="shared" si="1"/>
        <v>0.57421875</v>
      </c>
      <c r="E38" s="4">
        <f t="shared" si="2"/>
        <v>0.478515625</v>
      </c>
      <c r="F38" s="4">
        <f t="shared" si="3"/>
        <v>0.3828125</v>
      </c>
      <c r="G38" s="4">
        <f t="shared" si="4"/>
        <v>1.01171875</v>
      </c>
      <c r="H38" s="4">
        <f t="shared" si="5"/>
        <v>1.025390625</v>
      </c>
      <c r="I38" s="4">
        <f t="shared" si="6"/>
        <v>1.0390625</v>
      </c>
      <c r="J38" s="4">
        <f t="shared" si="7"/>
        <v>1.015625</v>
      </c>
      <c r="K38" s="4">
        <f t="shared" si="8"/>
        <v>1.0390625</v>
      </c>
      <c r="L38" s="4">
        <f t="shared" si="9"/>
        <v>1.0625</v>
      </c>
    </row>
    <row r="39" spans="2:12" ht="11" customHeight="1">
      <c r="B39" s="4">
        <v>0.9</v>
      </c>
      <c r="C39" s="4">
        <f t="shared" si="0"/>
        <v>0.9</v>
      </c>
      <c r="D39" s="4">
        <f t="shared" si="1"/>
        <v>0.64800000000000013</v>
      </c>
      <c r="E39" s="4">
        <f t="shared" si="2"/>
        <v>0.56700000000000017</v>
      </c>
      <c r="F39" s="4">
        <f t="shared" si="3"/>
        <v>0.48600000000000021</v>
      </c>
      <c r="G39" s="4">
        <f t="shared" si="4"/>
        <v>1.008</v>
      </c>
      <c r="H39" s="4">
        <f t="shared" si="5"/>
        <v>1.0169999999999999</v>
      </c>
      <c r="I39" s="4">
        <f t="shared" si="6"/>
        <v>1.026</v>
      </c>
      <c r="J39" s="4">
        <f t="shared" si="7"/>
        <v>1.012</v>
      </c>
      <c r="K39" s="4">
        <f t="shared" si="8"/>
        <v>1.028</v>
      </c>
      <c r="L39" s="4">
        <f t="shared" si="9"/>
        <v>1.044</v>
      </c>
    </row>
    <row r="40" spans="2:12" ht="11" customHeight="1">
      <c r="B40" s="4">
        <v>0.92500000000000004</v>
      </c>
      <c r="C40" s="4">
        <f t="shared" si="0"/>
        <v>0.92500000000000004</v>
      </c>
      <c r="D40" s="4">
        <f t="shared" si="1"/>
        <v>0.7272812500000001</v>
      </c>
      <c r="E40" s="4">
        <f t="shared" si="2"/>
        <v>0.66310937499999989</v>
      </c>
      <c r="F40" s="4">
        <f t="shared" si="3"/>
        <v>0.5989374999999999</v>
      </c>
      <c r="G40" s="4">
        <f t="shared" si="4"/>
        <v>1.00478125</v>
      </c>
      <c r="H40" s="4">
        <f t="shared" si="5"/>
        <v>1.0099843749999999</v>
      </c>
      <c r="I40" s="4">
        <f t="shared" si="6"/>
        <v>1.0151874999999999</v>
      </c>
      <c r="J40" s="4">
        <f t="shared" si="7"/>
        <v>1.0078750000000001</v>
      </c>
      <c r="K40" s="4">
        <f t="shared" si="8"/>
        <v>1.0174375</v>
      </c>
      <c r="L40" s="4">
        <f t="shared" si="9"/>
        <v>1.0269999999999999</v>
      </c>
    </row>
    <row r="41" spans="2:12" ht="11" customHeight="1">
      <c r="B41" s="4">
        <v>0.95</v>
      </c>
      <c r="C41" s="4">
        <f t="shared" si="0"/>
        <v>0.95</v>
      </c>
      <c r="D41" s="4">
        <f t="shared" si="1"/>
        <v>0.81224999999999981</v>
      </c>
      <c r="E41" s="4">
        <f t="shared" si="2"/>
        <v>0.76712499999999983</v>
      </c>
      <c r="F41" s="4">
        <f t="shared" si="3"/>
        <v>0.72199999999999953</v>
      </c>
      <c r="G41" s="4">
        <f t="shared" si="4"/>
        <v>1.0022500000000001</v>
      </c>
      <c r="H41" s="4">
        <f t="shared" si="5"/>
        <v>1.0046250000000001</v>
      </c>
      <c r="I41" s="4">
        <f t="shared" si="6"/>
        <v>1.0070000000000001</v>
      </c>
      <c r="J41" s="4">
        <f t="shared" si="7"/>
        <v>1.004</v>
      </c>
      <c r="K41" s="4">
        <f t="shared" si="8"/>
        <v>1.0085</v>
      </c>
      <c r="L41" s="4">
        <f t="shared" si="9"/>
        <v>1.0130000000000001</v>
      </c>
    </row>
    <row r="42" spans="2:12" ht="11" customHeight="1">
      <c r="B42" s="4">
        <v>0.97499999999999998</v>
      </c>
      <c r="C42" s="4">
        <f t="shared" si="0"/>
        <v>0.97499999999999998</v>
      </c>
      <c r="D42" s="4">
        <f t="shared" si="1"/>
        <v>0.90309374999999992</v>
      </c>
      <c r="E42" s="4">
        <f t="shared" si="2"/>
        <v>0.87932812500000002</v>
      </c>
      <c r="F42" s="4">
        <f t="shared" si="3"/>
        <v>0.8555625</v>
      </c>
      <c r="G42" s="4">
        <f t="shared" si="4"/>
        <v>1.0005937499999999</v>
      </c>
      <c r="H42" s="4">
        <f t="shared" si="5"/>
        <v>1.001203125</v>
      </c>
      <c r="I42" s="4">
        <f t="shared" si="6"/>
        <v>1.0018125</v>
      </c>
      <c r="J42" s="4">
        <f t="shared" si="7"/>
        <v>1.001125</v>
      </c>
      <c r="K42" s="4">
        <f t="shared" si="8"/>
        <v>1.0023124999999999</v>
      </c>
      <c r="L42" s="4">
        <f t="shared" si="9"/>
        <v>1.0035000000000001</v>
      </c>
    </row>
    <row r="43" spans="2:12" ht="11" customHeight="1">
      <c r="B43" s="4">
        <v>1</v>
      </c>
      <c r="C43" s="4">
        <f t="shared" si="0"/>
        <v>1</v>
      </c>
      <c r="D43" s="4">
        <f t="shared" si="1"/>
        <v>1</v>
      </c>
      <c r="E43" s="4">
        <f t="shared" si="2"/>
        <v>1</v>
      </c>
      <c r="F43" s="4">
        <f t="shared" si="3"/>
        <v>1</v>
      </c>
      <c r="G43" s="4">
        <f t="shared" si="4"/>
        <v>1</v>
      </c>
      <c r="H43" s="4">
        <f t="shared" si="5"/>
        <v>1</v>
      </c>
      <c r="I43" s="4">
        <f t="shared" si="6"/>
        <v>1</v>
      </c>
      <c r="J43" s="4">
        <f t="shared" si="7"/>
        <v>1</v>
      </c>
      <c r="K43" s="4">
        <f t="shared" si="8"/>
        <v>1</v>
      </c>
      <c r="L43" s="4">
        <f t="shared" si="9"/>
        <v>1</v>
      </c>
    </row>
    <row r="44" spans="2:12" ht="11" customHeight="1">
      <c r="F44" s="4"/>
      <c r="I44" s="4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Linear</vt:lpstr>
      <vt:lpstr>Cubic</vt:lpstr>
      <vt:lpstr>Sinusoidal</vt:lpstr>
      <vt:lpstr>Circular</vt:lpstr>
      <vt:lpstr>Bounce</vt:lpstr>
    </vt:vector>
  </TitlesOfParts>
  <Company>Carnation Zrt.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Borbás Geri</dc:creator>
  <cp:lastModifiedBy>Gardrobe</cp:lastModifiedBy>
  <dcterms:created xsi:type="dcterms:W3CDTF">2014-11-28T18:08:44Z</dcterms:created>
  <dcterms:modified xsi:type="dcterms:W3CDTF">2014-12-01T02:39:14Z</dcterms:modified>
</cp:coreProperties>
</file>