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PP 2018" sheetId="4" r:id="rId1"/>
    <sheet name="DPP 2019" sheetId="1" r:id="rId2"/>
    <sheet name="DPP 2020" sheetId="3" r:id="rId3"/>
    <sheet name="DPP 2021" sheetId="2" r:id="rId4"/>
    <sheet name="Summary" sheetId="5" r:id="rId5"/>
  </sheets>
  <calcPr calcId="125725"/>
</workbook>
</file>

<file path=xl/calcChain.xml><?xml version="1.0" encoding="utf-8"?>
<calcChain xmlns="http://schemas.openxmlformats.org/spreadsheetml/2006/main">
  <c r="H11" i="4"/>
  <c r="H12"/>
  <c r="H10"/>
  <c r="H9"/>
  <c r="H8"/>
  <c r="C5" i="5"/>
  <c r="B5"/>
  <c r="C4"/>
  <c r="B4"/>
  <c r="C3"/>
  <c r="B3"/>
  <c r="G30" i="4"/>
  <c r="B2" i="5" s="1"/>
  <c r="H7" i="4"/>
  <c r="H6"/>
  <c r="H5"/>
  <c r="H4"/>
  <c r="H3"/>
  <c r="H2"/>
  <c r="H23"/>
  <c r="H22"/>
  <c r="H21"/>
  <c r="H20"/>
  <c r="H19"/>
  <c r="H18"/>
  <c r="H17"/>
  <c r="H16"/>
  <c r="H15"/>
  <c r="H14"/>
  <c r="H13"/>
  <c r="K26" i="2"/>
  <c r="J26"/>
  <c r="K25"/>
  <c r="J25"/>
  <c r="J39" i="3"/>
  <c r="K29"/>
  <c r="K24"/>
  <c r="K22"/>
  <c r="J38"/>
  <c r="K27"/>
  <c r="J27"/>
  <c r="K33"/>
  <c r="J33"/>
  <c r="J29"/>
  <c r="J24"/>
  <c r="J22"/>
  <c r="J20"/>
  <c r="J17"/>
  <c r="J11"/>
  <c r="K9"/>
  <c r="J9"/>
  <c r="J5"/>
  <c r="K50" i="1"/>
  <c r="J50"/>
  <c r="J46"/>
  <c r="J41"/>
  <c r="J37"/>
  <c r="J33"/>
  <c r="J25"/>
  <c r="J22"/>
  <c r="J17"/>
  <c r="K13"/>
  <c r="J13"/>
  <c r="J10"/>
  <c r="J7"/>
  <c r="G38" i="3"/>
  <c r="H31"/>
  <c r="H28"/>
  <c r="H26"/>
  <c r="K20"/>
  <c r="H16"/>
  <c r="K17"/>
  <c r="H14"/>
  <c r="H12"/>
  <c r="H10"/>
  <c r="K11" s="1"/>
  <c r="H7"/>
  <c r="H4"/>
  <c r="K5"/>
  <c r="K17" i="2"/>
  <c r="J17"/>
  <c r="H25"/>
  <c r="G25"/>
  <c r="K14"/>
  <c r="J14"/>
  <c r="K11"/>
  <c r="J11"/>
  <c r="K7"/>
  <c r="J7"/>
  <c r="H13"/>
  <c r="H16"/>
  <c r="H15"/>
  <c r="H12"/>
  <c r="H8"/>
  <c r="H10"/>
  <c r="H9"/>
  <c r="H2"/>
  <c r="H4"/>
  <c r="H6"/>
  <c r="G61" i="1"/>
  <c r="H24"/>
  <c r="H26"/>
  <c r="H28"/>
  <c r="H30"/>
  <c r="H31"/>
  <c r="H35"/>
  <c r="H36"/>
  <c r="H38"/>
  <c r="G56"/>
  <c r="G57" s="1"/>
  <c r="H23"/>
  <c r="H39"/>
  <c r="H45"/>
  <c r="K46" s="1"/>
  <c r="H15"/>
  <c r="K17" s="1"/>
  <c r="H16"/>
  <c r="H6"/>
  <c r="K7" s="1"/>
  <c r="H8"/>
  <c r="H9"/>
  <c r="H20"/>
  <c r="H18"/>
  <c r="H21"/>
  <c r="H30" i="4" l="1"/>
  <c r="C2" i="5" s="1"/>
  <c r="K41" i="1"/>
  <c r="K37"/>
  <c r="J56"/>
  <c r="K25"/>
  <c r="K33"/>
  <c r="J57"/>
  <c r="K22"/>
  <c r="K10"/>
  <c r="K38" i="3"/>
  <c r="H38"/>
  <c r="H56" i="1"/>
  <c r="K39" i="3" l="1"/>
  <c r="K56" i="1"/>
  <c r="K57" s="1"/>
</calcChain>
</file>

<file path=xl/sharedStrings.xml><?xml version="1.0" encoding="utf-8"?>
<sst xmlns="http://schemas.openxmlformats.org/spreadsheetml/2006/main" count="593" uniqueCount="127">
  <si>
    <t>Faktur Pajak</t>
  </si>
  <si>
    <t>010.003.19.23329575</t>
  </si>
  <si>
    <t>Pengusaha Kena Pajak</t>
  </si>
  <si>
    <t>LILI SOMANTRY</t>
  </si>
  <si>
    <t>04.007.621.8-445.000</t>
  </si>
  <si>
    <t>Tanggal</t>
  </si>
  <si>
    <t>NPWP PKP</t>
  </si>
  <si>
    <t>Pembeli BKP</t>
  </si>
  <si>
    <t>ANDREAS KODYAT</t>
  </si>
  <si>
    <t>NPWP Pembeli</t>
  </si>
  <si>
    <t>DPP</t>
  </si>
  <si>
    <t>PPN</t>
  </si>
  <si>
    <t>010.003-19.23329433</t>
  </si>
  <si>
    <t>010.003.19.23329251</t>
  </si>
  <si>
    <t>080.003-19.23329249</t>
  </si>
  <si>
    <t>080.003-19.23327925</t>
  </si>
  <si>
    <t>BEBAS PPN</t>
  </si>
  <si>
    <t>STATUS</t>
  </si>
  <si>
    <t>010.003-19.23327468</t>
  </si>
  <si>
    <t>010.003-19.23327871</t>
  </si>
  <si>
    <t>080.003-19-23327420</t>
  </si>
  <si>
    <t>080.003-19.23327390</t>
  </si>
  <si>
    <t>080.003-19.23327304</t>
  </si>
  <si>
    <t>080.003-19.23327110</t>
  </si>
  <si>
    <t>010.003-19.23328993</t>
  </si>
  <si>
    <t>010.003-19.23328944</t>
  </si>
  <si>
    <t>080.003-19.23328304</t>
  </si>
  <si>
    <t>080.003-19.23328113</t>
  </si>
  <si>
    <t>080.003-19.89170745</t>
  </si>
  <si>
    <t>080.003-19.89170774</t>
  </si>
  <si>
    <t>080.004-19.89170483</t>
  </si>
  <si>
    <t>080.004-19.89170376</t>
  </si>
  <si>
    <t>010.004-19.89170382</t>
  </si>
  <si>
    <t>080.004-19.89170166</t>
  </si>
  <si>
    <t>080.004-19.89170093</t>
  </si>
  <si>
    <t>010.004-19.89169804</t>
  </si>
  <si>
    <t>080.003-19.23328656</t>
  </si>
  <si>
    <t>010.003-19.23329721</t>
  </si>
  <si>
    <t>TOTAL</t>
  </si>
  <si>
    <t>080.004-19.89169801</t>
  </si>
  <si>
    <t>010.004-19.89169547</t>
  </si>
  <si>
    <t>080.004-19.89169315</t>
  </si>
  <si>
    <t>080.004-19.89169177</t>
  </si>
  <si>
    <t>080.004-19.89169075</t>
  </si>
  <si>
    <t>080.004-19.89168991</t>
  </si>
  <si>
    <t>010.004-19.89168921</t>
  </si>
  <si>
    <t>010.004-19.89168652</t>
  </si>
  <si>
    <t>080.004-19.89168626</t>
  </si>
  <si>
    <t>010.004-19.89168514</t>
  </si>
  <si>
    <t>010.004-19.89168335</t>
  </si>
  <si>
    <t>080.004-19.89168390</t>
  </si>
  <si>
    <t>010.003.19.23329943</t>
  </si>
  <si>
    <t>DPP FP 000</t>
  </si>
  <si>
    <t>DPP FP WP</t>
  </si>
  <si>
    <t>DIFF:</t>
  </si>
  <si>
    <t>PER TAX OFFICIAL</t>
  </si>
  <si>
    <t>000</t>
  </si>
  <si>
    <t>010.002.21.12631778</t>
  </si>
  <si>
    <t>080.002.21.12631473</t>
  </si>
  <si>
    <t>010.002.21.12631707</t>
  </si>
  <si>
    <t>080.002.21.12631722</t>
  </si>
  <si>
    <t>010.002.21.12631403</t>
  </si>
  <si>
    <t>010.002.21.12632332</t>
  </si>
  <si>
    <t>010.002-21.12632339</t>
  </si>
  <si>
    <t>010.002-21.12632141</t>
  </si>
  <si>
    <t>010.002-21.12633237</t>
  </si>
  <si>
    <t>010.002-21.12633677</t>
  </si>
  <si>
    <t>010.002-21.12633678</t>
  </si>
  <si>
    <t>080.002-21.12633087</t>
  </si>
  <si>
    <t>TOTAL JAN</t>
  </si>
  <si>
    <t>TOTAL FEB</t>
  </si>
  <si>
    <t>TOTAL APR</t>
  </si>
  <si>
    <t>TOTAL MEI</t>
  </si>
  <si>
    <t>080.001-20.77034198</t>
  </si>
  <si>
    <t>080.001-20.77034506</t>
  </si>
  <si>
    <t>080.001-20.77034874</t>
  </si>
  <si>
    <t>080.001-20.77034508</t>
  </si>
  <si>
    <t>010.001-20.77034880</t>
  </si>
  <si>
    <t>080.001-20.77035191</t>
  </si>
  <si>
    <t>080.001-20.77035535</t>
  </si>
  <si>
    <t>010.001-20.77036211</t>
  </si>
  <si>
    <t>080.001-20.77036034</t>
  </si>
  <si>
    <t>010.001-20.77036406</t>
  </si>
  <si>
    <t>080.001-20.77036639</t>
  </si>
  <si>
    <t>010.001-20.77036636</t>
  </si>
  <si>
    <t>080.004-20.99829257</t>
  </si>
  <si>
    <t>080.004.20.99829578</t>
  </si>
  <si>
    <t>080.004-20.99829832</t>
  </si>
  <si>
    <t>080.004-20.99830263</t>
  </si>
  <si>
    <t>080.004-20.99830734</t>
  </si>
  <si>
    <t>010.004-20.99830841</t>
  </si>
  <si>
    <t>080.004-20.99831925</t>
  </si>
  <si>
    <t>080.008-20.74693940</t>
  </si>
  <si>
    <t>010.008-20.74693949</t>
  </si>
  <si>
    <t>080.008-20.74694347</t>
  </si>
  <si>
    <t>TOTAL MAR</t>
  </si>
  <si>
    <t>TOTAL JUN</t>
  </si>
  <si>
    <t>TOTAL JUL</t>
  </si>
  <si>
    <t>TOTAL AGT</t>
  </si>
  <si>
    <t>TOTAL SEP</t>
  </si>
  <si>
    <t>TOTAL OKT</t>
  </si>
  <si>
    <t>TOTAL NOV</t>
  </si>
  <si>
    <t>TOTAL DES</t>
  </si>
  <si>
    <t>010.003-18.80597508</t>
  </si>
  <si>
    <t>080.003-18.80597506</t>
  </si>
  <si>
    <t>080.003-18.80597668</t>
  </si>
  <si>
    <t>010.003-18.80597731</t>
  </si>
  <si>
    <t>010.003-18.80597730</t>
  </si>
  <si>
    <t>080.003-18.80597722</t>
  </si>
  <si>
    <t>080.005-18.74392958</t>
  </si>
  <si>
    <t>010.005-18.74393007</t>
  </si>
  <si>
    <t>010.005-18.74393171</t>
  </si>
  <si>
    <t>010.005-18.74393235</t>
  </si>
  <si>
    <t>080.005-18.73293465</t>
  </si>
  <si>
    <t>Tahun</t>
  </si>
  <si>
    <t>DPP Pembelian</t>
  </si>
  <si>
    <t>PPN Pembelian</t>
  </si>
  <si>
    <t>010.000-18.89294848</t>
  </si>
  <si>
    <t>080.000-18.89294964</t>
  </si>
  <si>
    <t>010.000-18.89294967</t>
  </si>
  <si>
    <t>010.000-18.89294968</t>
  </si>
  <si>
    <t>010.000-18.89295053</t>
  </si>
  <si>
    <t>080.000-18.89295109</t>
  </si>
  <si>
    <t>010.000-18.89295132</t>
  </si>
  <si>
    <t>080.000-18.89295320</t>
  </si>
  <si>
    <t>010.000-18.89295373</t>
  </si>
  <si>
    <t>080.000-18.89295964</t>
  </si>
</sst>
</file>

<file path=xl/styles.xml><?xml version="1.0" encoding="utf-8"?>
<styleSheet xmlns="http://schemas.openxmlformats.org/spreadsheetml/2006/main">
  <numFmts count="2">
    <numFmt numFmtId="164" formatCode="[$-409]d/mmm/yyyy;@"/>
    <numFmt numFmtId="165" formatCode="#,##0;[Red]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3" fontId="0" fillId="0" borderId="0" xfId="0" applyNumberFormat="1" applyFill="1"/>
    <xf numFmtId="0" fontId="1" fillId="0" borderId="0" xfId="0" applyFont="1"/>
    <xf numFmtId="3" fontId="1" fillId="0" borderId="0" xfId="0" applyNumberFormat="1" applyFont="1"/>
    <xf numFmtId="0" fontId="0" fillId="2" borderId="0" xfId="0" quotePrefix="1" applyFill="1"/>
    <xf numFmtId="165" fontId="0" fillId="2" borderId="0" xfId="0" applyNumberFormat="1" applyFill="1"/>
    <xf numFmtId="165" fontId="1" fillId="0" borderId="0" xfId="0" applyNumberFormat="1" applyFont="1"/>
    <xf numFmtId="17" fontId="1" fillId="2" borderId="0" xfId="0" applyNumberFormat="1" applyFont="1" applyFill="1"/>
    <xf numFmtId="165" fontId="1" fillId="2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Summary!$A$1</c:f>
              <c:strCache>
                <c:ptCount val="1"/>
                <c:pt idx="0">
                  <c:v>Tahun</c:v>
                </c:pt>
              </c:strCache>
            </c:strRef>
          </c:tx>
          <c:cat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DPP Pembelian</c:v>
                </c:pt>
              </c:strCache>
            </c:strRef>
          </c:tx>
          <c:cat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Summary!$B$2:$B$5</c:f>
              <c:numCache>
                <c:formatCode>#.##0</c:formatCode>
                <c:ptCount val="4"/>
                <c:pt idx="0">
                  <c:v>781156821</c:v>
                </c:pt>
                <c:pt idx="1">
                  <c:v>685649947</c:v>
                </c:pt>
                <c:pt idx="2">
                  <c:v>372107729</c:v>
                </c:pt>
                <c:pt idx="3">
                  <c:v>128712638</c:v>
                </c:pt>
              </c:numCache>
            </c:numRef>
          </c:val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PPN Pembelian</c:v>
                </c:pt>
              </c:strCache>
            </c:strRef>
          </c:tx>
          <c:cat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Summary!$C$2:$C$5</c:f>
              <c:numCache>
                <c:formatCode>#.##0</c:formatCode>
                <c:ptCount val="4"/>
                <c:pt idx="0">
                  <c:v>78115682.100000009</c:v>
                </c:pt>
                <c:pt idx="1">
                  <c:v>41109594.70000001</c:v>
                </c:pt>
                <c:pt idx="2">
                  <c:v>20639272.900000002</c:v>
                </c:pt>
                <c:pt idx="3">
                  <c:v>11241263.800000003</c:v>
                </c:pt>
              </c:numCache>
            </c:numRef>
          </c:val>
        </c:ser>
        <c:axId val="91643904"/>
        <c:axId val="91645440"/>
      </c:barChart>
      <c:catAx>
        <c:axId val="91643904"/>
        <c:scaling>
          <c:orientation val="minMax"/>
        </c:scaling>
        <c:axPos val="b"/>
        <c:numFmt formatCode="General" sourceLinked="1"/>
        <c:tickLblPos val="nextTo"/>
        <c:crossAx val="91645440"/>
        <c:crosses val="autoZero"/>
        <c:auto val="1"/>
        <c:lblAlgn val="ctr"/>
        <c:lblOffset val="100"/>
      </c:catAx>
      <c:valAx>
        <c:axId val="91645440"/>
        <c:scaling>
          <c:orientation val="minMax"/>
        </c:scaling>
        <c:axPos val="l"/>
        <c:majorGridlines/>
        <c:numFmt formatCode="General" sourceLinked="1"/>
        <c:tickLblPos val="nextTo"/>
        <c:crossAx val="9164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</xdr:row>
      <xdr:rowOff>28575</xdr:rowOff>
    </xdr:from>
    <xdr:to>
      <xdr:col>16</xdr:col>
      <xdr:colOff>600074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/>
  <cols>
    <col min="1" max="1" width="12" style="2" bestFit="1" customWidth="1"/>
    <col min="2" max="2" width="19.140625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3" bestFit="1" customWidth="1"/>
    <col min="8" max="8" width="10.140625" style="3" bestFit="1" customWidth="1"/>
  </cols>
  <sheetData>
    <row r="1" spans="1:9">
      <c r="A1" s="2" t="s">
        <v>5</v>
      </c>
      <c r="B1" t="s">
        <v>0</v>
      </c>
      <c r="C1" t="s">
        <v>2</v>
      </c>
      <c r="D1" t="s">
        <v>6</v>
      </c>
      <c r="E1" t="s">
        <v>7</v>
      </c>
      <c r="F1" t="s">
        <v>9</v>
      </c>
      <c r="G1" s="3" t="s">
        <v>10</v>
      </c>
      <c r="H1" s="3" t="s">
        <v>11</v>
      </c>
      <c r="I1" t="s">
        <v>17</v>
      </c>
    </row>
    <row r="2" spans="1:9">
      <c r="A2" s="2">
        <v>43102</v>
      </c>
      <c r="B2" t="s">
        <v>117</v>
      </c>
      <c r="C2" t="s">
        <v>3</v>
      </c>
      <c r="D2" s="1" t="s">
        <v>4</v>
      </c>
      <c r="E2" t="s">
        <v>8</v>
      </c>
      <c r="F2" s="1" t="s">
        <v>56</v>
      </c>
      <c r="G2" s="3">
        <v>6000000</v>
      </c>
      <c r="H2" s="3">
        <f>G2*0.1</f>
        <v>600000</v>
      </c>
    </row>
    <row r="3" spans="1:9">
      <c r="A3" s="2">
        <v>43108</v>
      </c>
      <c r="B3" t="s">
        <v>118</v>
      </c>
      <c r="C3" t="s">
        <v>3</v>
      </c>
      <c r="D3" s="1" t="s">
        <v>4</v>
      </c>
      <c r="E3" t="s">
        <v>8</v>
      </c>
      <c r="F3" s="1" t="s">
        <v>56</v>
      </c>
      <c r="G3" s="3">
        <v>10500000</v>
      </c>
      <c r="H3" s="3">
        <f>G3*0.1</f>
        <v>1050000</v>
      </c>
      <c r="I3" t="s">
        <v>16</v>
      </c>
    </row>
    <row r="4" spans="1:9">
      <c r="A4" s="2">
        <v>43108</v>
      </c>
      <c r="B4" t="s">
        <v>119</v>
      </c>
      <c r="C4" t="s">
        <v>3</v>
      </c>
      <c r="D4" s="1" t="s">
        <v>4</v>
      </c>
      <c r="E4" t="s">
        <v>8</v>
      </c>
      <c r="F4" s="1" t="s">
        <v>56</v>
      </c>
      <c r="G4" s="3">
        <v>19090909</v>
      </c>
      <c r="H4" s="3">
        <f>G4*0.1</f>
        <v>1909090.9000000001</v>
      </c>
    </row>
    <row r="5" spans="1:9">
      <c r="A5" s="2">
        <v>43108</v>
      </c>
      <c r="B5" t="s">
        <v>120</v>
      </c>
      <c r="C5" t="s">
        <v>3</v>
      </c>
      <c r="D5" s="1" t="s">
        <v>4</v>
      </c>
      <c r="E5" t="s">
        <v>8</v>
      </c>
      <c r="F5" s="1" t="s">
        <v>56</v>
      </c>
      <c r="G5" s="3">
        <v>76818182</v>
      </c>
      <c r="H5" s="3">
        <f>G5*0.1</f>
        <v>7681818.2000000002</v>
      </c>
    </row>
    <row r="6" spans="1:9">
      <c r="A6" s="2">
        <v>43110</v>
      </c>
      <c r="B6" t="s">
        <v>121</v>
      </c>
      <c r="C6" t="s">
        <v>3</v>
      </c>
      <c r="D6" s="1" t="s">
        <v>4</v>
      </c>
      <c r="E6" t="s">
        <v>8</v>
      </c>
      <c r="F6" s="1" t="s">
        <v>56</v>
      </c>
      <c r="G6" s="3">
        <v>74545455</v>
      </c>
      <c r="H6" s="3">
        <f>G6*0.1</f>
        <v>7454545.5</v>
      </c>
    </row>
    <row r="7" spans="1:9">
      <c r="A7" s="2">
        <v>43113</v>
      </c>
      <c r="B7" t="s">
        <v>122</v>
      </c>
      <c r="C7" t="s">
        <v>3</v>
      </c>
      <c r="D7" s="1" t="s">
        <v>4</v>
      </c>
      <c r="E7" t="s">
        <v>8</v>
      </c>
      <c r="F7" s="1" t="s">
        <v>56</v>
      </c>
      <c r="G7" s="3">
        <v>23350000</v>
      </c>
      <c r="H7" s="3">
        <f>G7*0.1</f>
        <v>2335000</v>
      </c>
      <c r="I7" t="s">
        <v>16</v>
      </c>
    </row>
    <row r="8" spans="1:9">
      <c r="A8" s="2">
        <v>43116</v>
      </c>
      <c r="B8" t="s">
        <v>123</v>
      </c>
      <c r="C8" t="s">
        <v>3</v>
      </c>
      <c r="D8" s="1" t="s">
        <v>4</v>
      </c>
      <c r="E8" t="s">
        <v>8</v>
      </c>
      <c r="F8" s="1" t="s">
        <v>56</v>
      </c>
      <c r="G8" s="3">
        <v>69454546</v>
      </c>
      <c r="H8" s="3">
        <f>G8*0.1</f>
        <v>6945454.6000000006</v>
      </c>
    </row>
    <row r="9" spans="1:9">
      <c r="A9" s="2">
        <v>43123</v>
      </c>
      <c r="B9" t="s">
        <v>124</v>
      </c>
      <c r="C9" t="s">
        <v>3</v>
      </c>
      <c r="D9" s="1" t="s">
        <v>4</v>
      </c>
      <c r="E9" t="s">
        <v>8</v>
      </c>
      <c r="F9" s="1" t="s">
        <v>56</v>
      </c>
      <c r="G9" s="3">
        <v>14000000</v>
      </c>
      <c r="H9" s="3">
        <f>G9*0.1</f>
        <v>1400000</v>
      </c>
      <c r="I9" t="s">
        <v>16</v>
      </c>
    </row>
    <row r="10" spans="1:9">
      <c r="A10" s="2">
        <v>43125</v>
      </c>
      <c r="B10" t="s">
        <v>125</v>
      </c>
      <c r="C10" t="s">
        <v>3</v>
      </c>
      <c r="D10" s="1" t="s">
        <v>4</v>
      </c>
      <c r="E10" t="s">
        <v>8</v>
      </c>
      <c r="F10" s="1" t="s">
        <v>56</v>
      </c>
      <c r="G10" s="3">
        <v>12654546</v>
      </c>
      <c r="H10" s="3">
        <f>G10*0.1</f>
        <v>1265454.6000000001</v>
      </c>
    </row>
    <row r="11" spans="1:9">
      <c r="A11" s="2">
        <v>43151</v>
      </c>
      <c r="B11" t="s">
        <v>126</v>
      </c>
      <c r="C11" t="s">
        <v>3</v>
      </c>
      <c r="D11" s="1" t="s">
        <v>4</v>
      </c>
      <c r="E11" t="s">
        <v>8</v>
      </c>
      <c r="F11" s="1" t="s">
        <v>56</v>
      </c>
      <c r="G11" s="3">
        <v>76681818</v>
      </c>
      <c r="H11" s="3">
        <f>G11*0.1</f>
        <v>7668181.8000000007</v>
      </c>
    </row>
    <row r="12" spans="1:9">
      <c r="A12" s="2">
        <v>43152</v>
      </c>
      <c r="B12" t="s">
        <v>126</v>
      </c>
      <c r="C12" t="s">
        <v>3</v>
      </c>
      <c r="D12" s="1" t="s">
        <v>4</v>
      </c>
      <c r="E12" t="s">
        <v>8</v>
      </c>
      <c r="F12" s="1" t="s">
        <v>56</v>
      </c>
      <c r="G12" s="3">
        <v>22350000</v>
      </c>
      <c r="H12" s="3">
        <f>G12*0.1</f>
        <v>2235000</v>
      </c>
      <c r="I12" t="s">
        <v>16</v>
      </c>
    </row>
    <row r="13" spans="1:9">
      <c r="A13" s="2">
        <v>43255</v>
      </c>
      <c r="B13" t="s">
        <v>103</v>
      </c>
      <c r="C13" t="s">
        <v>3</v>
      </c>
      <c r="D13" s="1" t="s">
        <v>4</v>
      </c>
      <c r="E13" t="s">
        <v>8</v>
      </c>
      <c r="F13" s="1" t="s">
        <v>56</v>
      </c>
      <c r="G13" s="3">
        <v>2136364</v>
      </c>
      <c r="H13" s="3">
        <f>G13*0.1</f>
        <v>213636.40000000002</v>
      </c>
    </row>
    <row r="14" spans="1:9">
      <c r="A14" s="2">
        <v>43255</v>
      </c>
      <c r="B14" t="s">
        <v>104</v>
      </c>
      <c r="C14" t="s">
        <v>3</v>
      </c>
      <c r="D14" s="1" t="s">
        <v>4</v>
      </c>
      <c r="E14" t="s">
        <v>8</v>
      </c>
      <c r="F14" s="1" t="s">
        <v>56</v>
      </c>
      <c r="G14" s="3">
        <v>17325000</v>
      </c>
      <c r="H14" s="3">
        <f>G14*0.1</f>
        <v>1732500</v>
      </c>
      <c r="I14" t="s">
        <v>16</v>
      </c>
    </row>
    <row r="15" spans="1:9">
      <c r="A15" s="2">
        <v>43277</v>
      </c>
      <c r="B15" t="s">
        <v>105</v>
      </c>
      <c r="C15" t="s">
        <v>3</v>
      </c>
      <c r="D15" s="1" t="s">
        <v>4</v>
      </c>
      <c r="E15" t="s">
        <v>8</v>
      </c>
      <c r="F15" s="1" t="s">
        <v>56</v>
      </c>
      <c r="G15" s="3">
        <v>5500000</v>
      </c>
      <c r="H15" s="3">
        <f>G15*0.1</f>
        <v>550000</v>
      </c>
      <c r="I15" t="s">
        <v>16</v>
      </c>
    </row>
    <row r="16" spans="1:9">
      <c r="A16" s="2">
        <v>43279</v>
      </c>
      <c r="B16" t="s">
        <v>106</v>
      </c>
      <c r="C16" t="s">
        <v>3</v>
      </c>
      <c r="D16" s="1" t="s">
        <v>4</v>
      </c>
      <c r="E16" t="s">
        <v>8</v>
      </c>
      <c r="F16" s="1" t="s">
        <v>56</v>
      </c>
      <c r="G16" s="3">
        <v>193500000</v>
      </c>
      <c r="H16" s="3">
        <f>G16*0.1</f>
        <v>19350000</v>
      </c>
    </row>
    <row r="17" spans="1:9">
      <c r="A17" s="2">
        <v>43279</v>
      </c>
      <c r="B17" t="s">
        <v>107</v>
      </c>
      <c r="C17" t="s">
        <v>3</v>
      </c>
      <c r="D17" s="1" t="s">
        <v>4</v>
      </c>
      <c r="E17" t="s">
        <v>8</v>
      </c>
      <c r="F17" s="1" t="s">
        <v>56</v>
      </c>
      <c r="G17" s="3">
        <v>41090909</v>
      </c>
      <c r="H17" s="3">
        <f>G17*0.1</f>
        <v>4109090.9000000004</v>
      </c>
    </row>
    <row r="18" spans="1:9">
      <c r="A18" s="2">
        <v>43279</v>
      </c>
      <c r="B18" t="s">
        <v>108</v>
      </c>
      <c r="C18" t="s">
        <v>3</v>
      </c>
      <c r="D18" s="1" t="s">
        <v>4</v>
      </c>
      <c r="E18" t="s">
        <v>8</v>
      </c>
      <c r="F18" s="1" t="s">
        <v>56</v>
      </c>
      <c r="G18" s="3">
        <v>21275000</v>
      </c>
      <c r="H18" s="3">
        <f>G18*0.1</f>
        <v>2127500</v>
      </c>
      <c r="I18" t="s">
        <v>16</v>
      </c>
    </row>
    <row r="19" spans="1:9">
      <c r="A19" s="2">
        <v>43428</v>
      </c>
      <c r="B19" t="s">
        <v>109</v>
      </c>
      <c r="C19" t="s">
        <v>3</v>
      </c>
      <c r="D19" s="1" t="s">
        <v>4</v>
      </c>
      <c r="E19" t="s">
        <v>8</v>
      </c>
      <c r="F19" s="1" t="s">
        <v>56</v>
      </c>
      <c r="G19" s="3">
        <v>22500000</v>
      </c>
      <c r="H19" s="3">
        <f>G19*0.1</f>
        <v>2250000</v>
      </c>
      <c r="I19" t="s">
        <v>16</v>
      </c>
    </row>
    <row r="20" spans="1:9">
      <c r="A20" s="2">
        <v>43431</v>
      </c>
      <c r="B20" t="s">
        <v>110</v>
      </c>
      <c r="C20" t="s">
        <v>3</v>
      </c>
      <c r="D20" s="1" t="s">
        <v>4</v>
      </c>
      <c r="E20" t="s">
        <v>8</v>
      </c>
      <c r="F20" s="1" t="s">
        <v>56</v>
      </c>
      <c r="G20" s="3">
        <v>36245455</v>
      </c>
      <c r="H20" s="3">
        <f>G20*0.1</f>
        <v>3624545.5</v>
      </c>
    </row>
    <row r="21" spans="1:9">
      <c r="A21" s="2">
        <v>43439</v>
      </c>
      <c r="B21" t="s">
        <v>111</v>
      </c>
      <c r="C21" t="s">
        <v>3</v>
      </c>
      <c r="D21" s="1" t="s">
        <v>4</v>
      </c>
      <c r="E21" t="s">
        <v>8</v>
      </c>
      <c r="F21" s="1" t="s">
        <v>56</v>
      </c>
      <c r="G21" s="3">
        <v>15545455</v>
      </c>
      <c r="H21" s="3">
        <f>G21*0.1</f>
        <v>1554545.5</v>
      </c>
    </row>
    <row r="22" spans="1:9">
      <c r="A22" s="2">
        <v>43444</v>
      </c>
      <c r="B22" t="s">
        <v>112</v>
      </c>
      <c r="C22" t="s">
        <v>3</v>
      </c>
      <c r="D22" s="1" t="s">
        <v>4</v>
      </c>
      <c r="E22" t="s">
        <v>8</v>
      </c>
      <c r="F22" s="1" t="s">
        <v>56</v>
      </c>
      <c r="G22" s="3">
        <v>9818182</v>
      </c>
      <c r="H22" s="3">
        <f>G22*0.1</f>
        <v>981818.20000000007</v>
      </c>
    </row>
    <row r="23" spans="1:9">
      <c r="A23" s="2">
        <v>43453</v>
      </c>
      <c r="B23" t="s">
        <v>113</v>
      </c>
      <c r="C23" t="s">
        <v>3</v>
      </c>
      <c r="D23" s="1" t="s">
        <v>4</v>
      </c>
      <c r="E23" t="s">
        <v>8</v>
      </c>
      <c r="F23" s="1" t="s">
        <v>56</v>
      </c>
      <c r="G23" s="3">
        <v>10775000</v>
      </c>
      <c r="H23" s="3">
        <f>G23*0.1</f>
        <v>1077500</v>
      </c>
      <c r="I23" t="s">
        <v>16</v>
      </c>
    </row>
    <row r="24" spans="1:9">
      <c r="D24" s="1"/>
      <c r="F24" s="1"/>
    </row>
    <row r="25" spans="1:9">
      <c r="D25" s="1"/>
      <c r="F25" s="1"/>
    </row>
    <row r="26" spans="1:9">
      <c r="D26" s="1"/>
      <c r="F26" s="1"/>
    </row>
    <row r="30" spans="1:9">
      <c r="A30" s="5"/>
      <c r="B30" s="6"/>
      <c r="C30" s="6"/>
      <c r="D30" s="6"/>
      <c r="E30" s="6"/>
      <c r="F30" s="8" t="s">
        <v>38</v>
      </c>
      <c r="G30" s="21">
        <f>SUM(G2:G29)</f>
        <v>781156821</v>
      </c>
      <c r="H30" s="21">
        <f>SUM(H2:H29)</f>
        <v>78115682.100000009</v>
      </c>
      <c r="I30" s="6"/>
    </row>
  </sheetData>
  <sortState ref="A2:I23">
    <sortCondition ref="A2:A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35" activePane="bottomLeft" state="frozen"/>
      <selection pane="bottomLeft" activeCell="F35" sqref="F35"/>
    </sheetView>
  </sheetViews>
  <sheetFormatPr defaultRowHeight="15"/>
  <cols>
    <col min="1" max="1" width="12.14062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4" bestFit="1" customWidth="1"/>
    <col min="8" max="8" width="11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" t="s">
        <v>5</v>
      </c>
      <c r="B1" t="s">
        <v>0</v>
      </c>
      <c r="C1" t="s">
        <v>2</v>
      </c>
      <c r="D1" t="s">
        <v>6</v>
      </c>
      <c r="E1" t="s">
        <v>7</v>
      </c>
      <c r="F1" t="s">
        <v>9</v>
      </c>
      <c r="G1" s="4" t="s">
        <v>10</v>
      </c>
      <c r="H1" s="3" t="s">
        <v>11</v>
      </c>
      <c r="I1" t="s">
        <v>17</v>
      </c>
    </row>
    <row r="2" spans="1:11">
      <c r="A2" s="2">
        <v>43477</v>
      </c>
      <c r="B2" t="s">
        <v>23</v>
      </c>
      <c r="C2" t="s">
        <v>3</v>
      </c>
      <c r="D2" s="1" t="s">
        <v>4</v>
      </c>
      <c r="E2" t="s">
        <v>8</v>
      </c>
      <c r="F2" s="1" t="s">
        <v>56</v>
      </c>
      <c r="G2" s="4">
        <v>22500000</v>
      </c>
      <c r="H2" s="3">
        <v>0</v>
      </c>
      <c r="I2" t="s">
        <v>16</v>
      </c>
    </row>
    <row r="3" spans="1:11">
      <c r="A3" s="2">
        <v>43479</v>
      </c>
      <c r="B3" t="s">
        <v>22</v>
      </c>
      <c r="C3" t="s">
        <v>3</v>
      </c>
      <c r="D3" s="1" t="s">
        <v>4</v>
      </c>
      <c r="E3" t="s">
        <v>8</v>
      </c>
      <c r="F3" s="1" t="s">
        <v>56</v>
      </c>
      <c r="G3" s="4">
        <v>4500000</v>
      </c>
      <c r="H3" s="3">
        <v>0</v>
      </c>
      <c r="I3" t="s">
        <v>16</v>
      </c>
    </row>
    <row r="4" spans="1:11">
      <c r="A4" s="2">
        <v>43484</v>
      </c>
      <c r="B4" t="s">
        <v>21</v>
      </c>
      <c r="C4" t="s">
        <v>3</v>
      </c>
      <c r="D4" s="1" t="s">
        <v>4</v>
      </c>
      <c r="E4" t="s">
        <v>8</v>
      </c>
      <c r="F4" s="1" t="s">
        <v>56</v>
      </c>
      <c r="G4" s="4">
        <v>15200000</v>
      </c>
      <c r="H4" s="3">
        <v>0</v>
      </c>
      <c r="I4" t="s">
        <v>16</v>
      </c>
    </row>
    <row r="5" spans="1:11">
      <c r="A5" s="2">
        <v>43486</v>
      </c>
      <c r="B5" t="s">
        <v>20</v>
      </c>
      <c r="C5" t="s">
        <v>3</v>
      </c>
      <c r="D5" s="1" t="s">
        <v>4</v>
      </c>
      <c r="E5" t="s">
        <v>8</v>
      </c>
      <c r="F5" s="1" t="s">
        <v>56</v>
      </c>
      <c r="G5" s="4">
        <v>10525000</v>
      </c>
      <c r="H5" s="3">
        <v>0</v>
      </c>
      <c r="I5" t="s">
        <v>16</v>
      </c>
    </row>
    <row r="6" spans="1:11">
      <c r="A6" s="2">
        <v>43487</v>
      </c>
      <c r="B6" t="s">
        <v>18</v>
      </c>
      <c r="C6" t="s">
        <v>3</v>
      </c>
      <c r="D6" s="1" t="s">
        <v>4</v>
      </c>
      <c r="E6" t="s">
        <v>8</v>
      </c>
      <c r="F6" s="1" t="s">
        <v>56</v>
      </c>
      <c r="G6" s="4">
        <v>6422727</v>
      </c>
      <c r="H6" s="3">
        <f t="shared" ref="H6:H45" si="0">G6*0.1</f>
        <v>642272.70000000007</v>
      </c>
    </row>
    <row r="7" spans="1:11">
      <c r="A7" s="5"/>
      <c r="B7" s="6"/>
      <c r="C7" s="6"/>
      <c r="D7" s="17"/>
      <c r="E7" s="6"/>
      <c r="F7" s="17"/>
      <c r="G7" s="7"/>
      <c r="H7" s="18"/>
      <c r="I7" s="8" t="s">
        <v>69</v>
      </c>
      <c r="J7" s="16">
        <f>SUM(G2:G6)</f>
        <v>59147727</v>
      </c>
      <c r="K7" s="16">
        <f>SUM(H2:H6)</f>
        <v>642272.70000000007</v>
      </c>
    </row>
    <row r="8" spans="1:11">
      <c r="A8" s="2">
        <v>43515</v>
      </c>
      <c r="B8" t="s">
        <v>19</v>
      </c>
      <c r="C8" t="s">
        <v>3</v>
      </c>
      <c r="D8" s="1" t="s">
        <v>4</v>
      </c>
      <c r="E8" t="s">
        <v>8</v>
      </c>
      <c r="F8" s="1" t="s">
        <v>56</v>
      </c>
      <c r="G8" s="4">
        <v>7145455</v>
      </c>
      <c r="H8" s="3">
        <f t="shared" si="0"/>
        <v>714545.5</v>
      </c>
    </row>
    <row r="9" spans="1:11">
      <c r="A9" s="2">
        <v>43516</v>
      </c>
      <c r="B9" t="s">
        <v>15</v>
      </c>
      <c r="C9" t="s">
        <v>3</v>
      </c>
      <c r="D9" s="1" t="s">
        <v>4</v>
      </c>
      <c r="E9" t="s">
        <v>8</v>
      </c>
      <c r="F9" s="1" t="s">
        <v>56</v>
      </c>
      <c r="G9" s="4">
        <v>33250000</v>
      </c>
      <c r="H9" s="3">
        <f t="shared" si="0"/>
        <v>3325000</v>
      </c>
    </row>
    <row r="10" spans="1:11">
      <c r="A10" s="5"/>
      <c r="B10" s="6"/>
      <c r="C10" s="6"/>
      <c r="D10" s="17"/>
      <c r="E10" s="6"/>
      <c r="F10" s="17"/>
      <c r="G10" s="7"/>
      <c r="H10" s="18"/>
      <c r="I10" s="8" t="s">
        <v>70</v>
      </c>
      <c r="J10" s="16">
        <f>SUM(G8:G9)</f>
        <v>40395455</v>
      </c>
      <c r="K10" s="16">
        <f>SUM(H8:H9)</f>
        <v>4039545.5</v>
      </c>
    </row>
    <row r="11" spans="1:11">
      <c r="A11" s="2">
        <v>43528</v>
      </c>
      <c r="B11" t="s">
        <v>27</v>
      </c>
      <c r="C11" t="s">
        <v>3</v>
      </c>
      <c r="D11" s="1" t="s">
        <v>4</v>
      </c>
      <c r="E11" t="s">
        <v>8</v>
      </c>
      <c r="F11" s="1" t="s">
        <v>56</v>
      </c>
      <c r="G11" s="4">
        <v>8750000</v>
      </c>
      <c r="H11" s="3">
        <v>0</v>
      </c>
      <c r="I11" t="s">
        <v>16</v>
      </c>
    </row>
    <row r="12" spans="1:11">
      <c r="A12" s="2">
        <v>43539</v>
      </c>
      <c r="B12" t="s">
        <v>26</v>
      </c>
      <c r="C12" t="s">
        <v>3</v>
      </c>
      <c r="D12" s="1" t="s">
        <v>4</v>
      </c>
      <c r="E12" t="s">
        <v>8</v>
      </c>
      <c r="F12" s="1" t="s">
        <v>56</v>
      </c>
      <c r="G12" s="4">
        <v>22500000</v>
      </c>
      <c r="H12" s="3">
        <v>0</v>
      </c>
      <c r="I12" t="s">
        <v>16</v>
      </c>
    </row>
    <row r="13" spans="1:11">
      <c r="A13" s="5"/>
      <c r="B13" s="6"/>
      <c r="C13" s="6"/>
      <c r="D13" s="17"/>
      <c r="E13" s="6"/>
      <c r="F13" s="17"/>
      <c r="G13" s="7"/>
      <c r="H13" s="18"/>
      <c r="I13" s="8" t="s">
        <v>95</v>
      </c>
      <c r="J13" s="16">
        <f>SUM(G11:G12)</f>
        <v>31250000</v>
      </c>
      <c r="K13" s="16">
        <f>SUM(H11:H12)</f>
        <v>0</v>
      </c>
    </row>
    <row r="14" spans="1:11">
      <c r="A14" s="2">
        <v>43559</v>
      </c>
      <c r="B14" t="s">
        <v>36</v>
      </c>
      <c r="C14" t="s">
        <v>3</v>
      </c>
      <c r="D14" s="1" t="s">
        <v>4</v>
      </c>
      <c r="E14" t="s">
        <v>8</v>
      </c>
      <c r="F14" s="1" t="s">
        <v>56</v>
      </c>
      <c r="G14" s="4">
        <v>2979000</v>
      </c>
      <c r="H14" s="3">
        <v>0</v>
      </c>
      <c r="I14" t="s">
        <v>16</v>
      </c>
    </row>
    <row r="15" spans="1:11">
      <c r="A15" s="2">
        <v>43571</v>
      </c>
      <c r="B15" t="s">
        <v>25</v>
      </c>
      <c r="C15" t="s">
        <v>3</v>
      </c>
      <c r="D15" s="1" t="s">
        <v>4</v>
      </c>
      <c r="E15" t="s">
        <v>8</v>
      </c>
      <c r="F15" s="1" t="s">
        <v>56</v>
      </c>
      <c r="G15" s="4">
        <v>6136364</v>
      </c>
      <c r="H15" s="3">
        <f t="shared" si="0"/>
        <v>613636.4</v>
      </c>
    </row>
    <row r="16" spans="1:11">
      <c r="A16" s="2">
        <v>43578</v>
      </c>
      <c r="B16" t="s">
        <v>24</v>
      </c>
      <c r="C16" t="s">
        <v>3</v>
      </c>
      <c r="D16" s="1" t="s">
        <v>4</v>
      </c>
      <c r="E16" t="s">
        <v>8</v>
      </c>
      <c r="F16" s="1" t="s">
        <v>56</v>
      </c>
      <c r="G16" s="4">
        <v>87272727</v>
      </c>
      <c r="H16" s="3">
        <f t="shared" si="0"/>
        <v>8727272.7000000011</v>
      </c>
    </row>
    <row r="17" spans="1:11">
      <c r="A17" s="5"/>
      <c r="B17" s="6"/>
      <c r="C17" s="6"/>
      <c r="D17" s="17"/>
      <c r="E17" s="6"/>
      <c r="F17" s="17"/>
      <c r="G17" s="7"/>
      <c r="H17" s="18"/>
      <c r="I17" s="8" t="s">
        <v>71</v>
      </c>
      <c r="J17" s="16">
        <f>SUM(G14:G16)</f>
        <v>96388091</v>
      </c>
      <c r="K17" s="16">
        <f>SUM(H14:H16)</f>
        <v>9340909.1000000015</v>
      </c>
    </row>
    <row r="18" spans="1:11">
      <c r="A18" s="2">
        <v>43591</v>
      </c>
      <c r="B18" s="1" t="s">
        <v>13</v>
      </c>
      <c r="C18" t="s">
        <v>3</v>
      </c>
      <c r="D18" s="1" t="s">
        <v>4</v>
      </c>
      <c r="E18" t="s">
        <v>8</v>
      </c>
      <c r="F18" s="1" t="s">
        <v>56</v>
      </c>
      <c r="G18" s="4">
        <v>7318182</v>
      </c>
      <c r="H18" s="3">
        <f t="shared" si="0"/>
        <v>731818.20000000007</v>
      </c>
    </row>
    <row r="19" spans="1:11">
      <c r="A19" s="2">
        <v>43591</v>
      </c>
      <c r="B19" t="s">
        <v>14</v>
      </c>
      <c r="C19" t="s">
        <v>3</v>
      </c>
      <c r="D19" s="1" t="s">
        <v>4</v>
      </c>
      <c r="E19" t="s">
        <v>8</v>
      </c>
      <c r="F19" s="1" t="s">
        <v>56</v>
      </c>
      <c r="G19" s="4">
        <v>5500000</v>
      </c>
      <c r="H19" s="3">
        <v>0</v>
      </c>
      <c r="I19" t="s">
        <v>16</v>
      </c>
    </row>
    <row r="20" spans="1:11">
      <c r="A20" s="2">
        <v>43601</v>
      </c>
      <c r="B20" s="1" t="s">
        <v>12</v>
      </c>
      <c r="C20" t="s">
        <v>3</v>
      </c>
      <c r="D20" s="1" t="s">
        <v>4</v>
      </c>
      <c r="E20" t="s">
        <v>8</v>
      </c>
      <c r="F20" s="1" t="s">
        <v>56</v>
      </c>
      <c r="G20" s="4">
        <v>22545455</v>
      </c>
      <c r="H20" s="3">
        <f t="shared" si="0"/>
        <v>2254545.5</v>
      </c>
    </row>
    <row r="21" spans="1:11">
      <c r="A21" s="2">
        <v>43607</v>
      </c>
      <c r="B21" s="1" t="s">
        <v>1</v>
      </c>
      <c r="C21" t="s">
        <v>3</v>
      </c>
      <c r="D21" s="1" t="s">
        <v>4</v>
      </c>
      <c r="E21" t="s">
        <v>8</v>
      </c>
      <c r="F21" s="1" t="s">
        <v>56</v>
      </c>
      <c r="G21" s="4">
        <v>8363636</v>
      </c>
      <c r="H21" s="3">
        <f t="shared" si="0"/>
        <v>836363.60000000009</v>
      </c>
    </row>
    <row r="22" spans="1:11">
      <c r="A22" s="5"/>
      <c r="B22" s="17"/>
      <c r="C22" s="6"/>
      <c r="D22" s="17"/>
      <c r="E22" s="6"/>
      <c r="F22" s="17"/>
      <c r="G22" s="7"/>
      <c r="H22" s="18"/>
      <c r="I22" s="8" t="s">
        <v>72</v>
      </c>
      <c r="J22" s="16">
        <f>SUM(G18:G21)</f>
        <v>43727273</v>
      </c>
      <c r="K22" s="16">
        <f>SUM(H18:H21)</f>
        <v>3822727.3000000003</v>
      </c>
    </row>
    <row r="23" spans="1:11">
      <c r="A23" s="2">
        <v>43630</v>
      </c>
      <c r="B23" t="s">
        <v>37</v>
      </c>
      <c r="C23" t="s">
        <v>3</v>
      </c>
      <c r="D23" s="1" t="s">
        <v>4</v>
      </c>
      <c r="E23" t="s">
        <v>8</v>
      </c>
      <c r="F23" s="1" t="s">
        <v>56</v>
      </c>
      <c r="G23" s="4">
        <v>27509091</v>
      </c>
      <c r="H23" s="3">
        <f t="shared" si="0"/>
        <v>2750909.1</v>
      </c>
    </row>
    <row r="24" spans="1:11">
      <c r="A24" s="2">
        <v>43638</v>
      </c>
      <c r="B24" t="s">
        <v>51</v>
      </c>
      <c r="C24" t="s">
        <v>3</v>
      </c>
      <c r="D24" s="1" t="s">
        <v>4</v>
      </c>
      <c r="E24" t="s">
        <v>8</v>
      </c>
      <c r="F24" s="1" t="s">
        <v>56</v>
      </c>
      <c r="G24" s="4">
        <v>27509091</v>
      </c>
      <c r="H24" s="3">
        <f t="shared" si="0"/>
        <v>2750909.1</v>
      </c>
    </row>
    <row r="25" spans="1:11">
      <c r="A25" s="5"/>
      <c r="B25" s="6"/>
      <c r="C25" s="6"/>
      <c r="D25" s="17"/>
      <c r="E25" s="6"/>
      <c r="F25" s="17"/>
      <c r="G25" s="7"/>
      <c r="H25" s="18"/>
      <c r="I25" s="8" t="s">
        <v>96</v>
      </c>
      <c r="J25" s="16">
        <f>SUM(G23:G24)</f>
        <v>55018182</v>
      </c>
      <c r="K25" s="16">
        <f>SUM(H23:H24)</f>
        <v>5501818.2000000002</v>
      </c>
    </row>
    <row r="26" spans="1:11">
      <c r="A26" s="2">
        <v>43647</v>
      </c>
      <c r="B26" t="s">
        <v>49</v>
      </c>
      <c r="C26" t="s">
        <v>3</v>
      </c>
      <c r="D26" s="1" t="s">
        <v>4</v>
      </c>
      <c r="E26" t="s">
        <v>8</v>
      </c>
      <c r="F26" s="1" t="s">
        <v>56</v>
      </c>
      <c r="G26" s="4">
        <v>23812218</v>
      </c>
      <c r="H26" s="3">
        <f t="shared" si="0"/>
        <v>2381221.8000000003</v>
      </c>
    </row>
    <row r="27" spans="1:11">
      <c r="A27" s="2">
        <v>43648</v>
      </c>
      <c r="B27" t="s">
        <v>50</v>
      </c>
      <c r="C27" t="s">
        <v>3</v>
      </c>
      <c r="D27" s="1" t="s">
        <v>4</v>
      </c>
      <c r="E27" t="s">
        <v>8</v>
      </c>
      <c r="F27" s="1" t="s">
        <v>56</v>
      </c>
      <c r="G27" s="4">
        <v>16025000</v>
      </c>
      <c r="H27" s="3">
        <v>0</v>
      </c>
      <c r="I27" t="s">
        <v>16</v>
      </c>
    </row>
    <row r="28" spans="1:11">
      <c r="A28" s="2">
        <v>43655</v>
      </c>
      <c r="B28" t="s">
        <v>48</v>
      </c>
      <c r="C28" t="s">
        <v>3</v>
      </c>
      <c r="D28" s="1" t="s">
        <v>4</v>
      </c>
      <c r="E28" t="s">
        <v>8</v>
      </c>
      <c r="F28" s="1" t="s">
        <v>56</v>
      </c>
      <c r="G28" s="4">
        <v>29127273</v>
      </c>
      <c r="H28" s="3">
        <f t="shared" si="0"/>
        <v>2912727.3000000003</v>
      </c>
    </row>
    <row r="29" spans="1:11">
      <c r="A29" s="2">
        <v>43659</v>
      </c>
      <c r="B29" t="s">
        <v>47</v>
      </c>
      <c r="C29" t="s">
        <v>3</v>
      </c>
      <c r="D29" s="1" t="s">
        <v>4</v>
      </c>
      <c r="E29" t="s">
        <v>8</v>
      </c>
      <c r="F29" s="1" t="s">
        <v>56</v>
      </c>
      <c r="G29" s="4">
        <v>38200000</v>
      </c>
      <c r="H29" s="3">
        <v>0</v>
      </c>
      <c r="I29" t="s">
        <v>16</v>
      </c>
    </row>
    <row r="30" spans="1:11">
      <c r="A30" s="2">
        <v>43661</v>
      </c>
      <c r="B30" t="s">
        <v>46</v>
      </c>
      <c r="C30" t="s">
        <v>3</v>
      </c>
      <c r="D30" s="1" t="s">
        <v>4</v>
      </c>
      <c r="E30" t="s">
        <v>8</v>
      </c>
      <c r="F30" s="1" t="s">
        <v>56</v>
      </c>
      <c r="G30" s="4">
        <v>29127273</v>
      </c>
      <c r="H30" s="3">
        <f t="shared" si="0"/>
        <v>2912727.3000000003</v>
      </c>
    </row>
    <row r="31" spans="1:11">
      <c r="A31" s="2">
        <v>43670</v>
      </c>
      <c r="B31" t="s">
        <v>45</v>
      </c>
      <c r="C31" t="s">
        <v>3</v>
      </c>
      <c r="D31" s="1" t="s">
        <v>4</v>
      </c>
      <c r="E31" t="s">
        <v>8</v>
      </c>
      <c r="F31" s="1" t="s">
        <v>56</v>
      </c>
      <c r="G31" s="4">
        <v>48545455</v>
      </c>
      <c r="H31" s="3">
        <f t="shared" si="0"/>
        <v>4854545.5</v>
      </c>
    </row>
    <row r="32" spans="1:11">
      <c r="A32" s="2">
        <v>43675</v>
      </c>
      <c r="B32" t="s">
        <v>44</v>
      </c>
      <c r="C32" t="s">
        <v>3</v>
      </c>
      <c r="D32" s="1" t="s">
        <v>4</v>
      </c>
      <c r="E32" t="s">
        <v>8</v>
      </c>
      <c r="F32" s="1" t="s">
        <v>56</v>
      </c>
      <c r="G32" s="4">
        <v>16275000</v>
      </c>
      <c r="H32" s="3">
        <v>0</v>
      </c>
      <c r="I32" t="s">
        <v>16</v>
      </c>
    </row>
    <row r="33" spans="1:11">
      <c r="A33" s="5"/>
      <c r="B33" s="6"/>
      <c r="C33" s="6"/>
      <c r="D33" s="17"/>
      <c r="E33" s="6"/>
      <c r="F33" s="17"/>
      <c r="G33" s="7"/>
      <c r="H33" s="18"/>
      <c r="I33" s="8" t="s">
        <v>97</v>
      </c>
      <c r="J33" s="16">
        <f>SUM(G26:G32)</f>
        <v>201112219</v>
      </c>
      <c r="K33" s="16">
        <f>SUM(H26:H32)</f>
        <v>13061221.9</v>
      </c>
    </row>
    <row r="34" spans="1:11">
      <c r="A34" s="2">
        <v>43682</v>
      </c>
      <c r="B34" t="s">
        <v>43</v>
      </c>
      <c r="C34" t="s">
        <v>3</v>
      </c>
      <c r="D34" s="1" t="s">
        <v>4</v>
      </c>
      <c r="E34" t="s">
        <v>8</v>
      </c>
      <c r="F34" s="1" t="s">
        <v>56</v>
      </c>
      <c r="G34" s="4">
        <v>6275000</v>
      </c>
      <c r="H34" s="3">
        <v>0</v>
      </c>
      <c r="I34" t="s">
        <v>16</v>
      </c>
    </row>
    <row r="35" spans="1:11">
      <c r="A35" s="2">
        <v>43689</v>
      </c>
      <c r="B35" t="s">
        <v>42</v>
      </c>
      <c r="C35" t="s">
        <v>3</v>
      </c>
      <c r="D35" s="1" t="s">
        <v>4</v>
      </c>
      <c r="E35" t="s">
        <v>8</v>
      </c>
      <c r="F35" s="1" t="s">
        <v>56</v>
      </c>
      <c r="G35" s="4">
        <v>8736000</v>
      </c>
      <c r="H35" s="3">
        <f t="shared" si="0"/>
        <v>873600</v>
      </c>
    </row>
    <row r="36" spans="1:11">
      <c r="A36" s="2">
        <v>43700</v>
      </c>
      <c r="B36" t="s">
        <v>41</v>
      </c>
      <c r="C36" t="s">
        <v>3</v>
      </c>
      <c r="D36" s="1" t="s">
        <v>4</v>
      </c>
      <c r="E36" t="s">
        <v>8</v>
      </c>
      <c r="F36" s="1" t="s">
        <v>56</v>
      </c>
      <c r="G36" s="4">
        <v>27775000</v>
      </c>
      <c r="H36" s="3">
        <f t="shared" si="0"/>
        <v>2777500</v>
      </c>
      <c r="I36" t="s">
        <v>16</v>
      </c>
    </row>
    <row r="37" spans="1:11">
      <c r="A37" s="5"/>
      <c r="B37" s="6"/>
      <c r="C37" s="6"/>
      <c r="D37" s="17"/>
      <c r="E37" s="6"/>
      <c r="F37" s="17"/>
      <c r="G37" s="7"/>
      <c r="H37" s="18"/>
      <c r="I37" s="8" t="s">
        <v>98</v>
      </c>
      <c r="J37" s="16">
        <f>SUM(G34:G36)</f>
        <v>42786000</v>
      </c>
      <c r="K37" s="16">
        <f>SUM(H34:H36)</f>
        <v>3651100</v>
      </c>
    </row>
    <row r="38" spans="1:11">
      <c r="A38" s="2">
        <v>43711</v>
      </c>
      <c r="B38" t="s">
        <v>40</v>
      </c>
      <c r="C38" t="s">
        <v>3</v>
      </c>
      <c r="D38" s="1" t="s">
        <v>4</v>
      </c>
      <c r="E38" t="s">
        <v>8</v>
      </c>
      <c r="F38" s="1" t="s">
        <v>56</v>
      </c>
      <c r="G38" s="4">
        <v>1909091</v>
      </c>
      <c r="H38" s="3">
        <f t="shared" si="0"/>
        <v>190909.1</v>
      </c>
    </row>
    <row r="39" spans="1:11">
      <c r="A39" s="2">
        <v>43731</v>
      </c>
      <c r="B39" t="s">
        <v>35</v>
      </c>
      <c r="C39" t="s">
        <v>3</v>
      </c>
      <c r="D39" s="1" t="s">
        <v>4</v>
      </c>
      <c r="E39" t="s">
        <v>8</v>
      </c>
      <c r="F39" s="1" t="s">
        <v>56</v>
      </c>
      <c r="G39" s="4">
        <v>4472727</v>
      </c>
      <c r="H39" s="3">
        <f t="shared" si="0"/>
        <v>447272.7</v>
      </c>
    </row>
    <row r="40" spans="1:11">
      <c r="A40" s="2">
        <v>43731</v>
      </c>
      <c r="B40" t="s">
        <v>39</v>
      </c>
      <c r="C40" t="s">
        <v>3</v>
      </c>
      <c r="D40" s="1" t="s">
        <v>4</v>
      </c>
      <c r="E40" t="s">
        <v>8</v>
      </c>
      <c r="F40" s="1" t="s">
        <v>56</v>
      </c>
      <c r="G40" s="4">
        <v>4700000</v>
      </c>
      <c r="H40" s="3">
        <v>0</v>
      </c>
      <c r="I40" t="s">
        <v>16</v>
      </c>
    </row>
    <row r="41" spans="1:11">
      <c r="A41" s="5"/>
      <c r="B41" s="6"/>
      <c r="C41" s="6"/>
      <c r="D41" s="17"/>
      <c r="E41" s="6"/>
      <c r="F41" s="17"/>
      <c r="G41" s="7"/>
      <c r="H41" s="18"/>
      <c r="I41" s="8" t="s">
        <v>99</v>
      </c>
      <c r="J41" s="16">
        <f>SUM(G38:G40)</f>
        <v>11081818</v>
      </c>
      <c r="K41" s="16">
        <f>SUM(H38:H40)</f>
        <v>638181.80000000005</v>
      </c>
    </row>
    <row r="42" spans="1:11">
      <c r="A42" s="2">
        <v>43752</v>
      </c>
      <c r="B42" t="s">
        <v>34</v>
      </c>
      <c r="C42" t="s">
        <v>3</v>
      </c>
      <c r="D42" s="1" t="s">
        <v>4</v>
      </c>
      <c r="E42" t="s">
        <v>8</v>
      </c>
      <c r="F42" s="1" t="s">
        <v>56</v>
      </c>
      <c r="G42" s="4">
        <v>8750000</v>
      </c>
      <c r="H42" s="3">
        <v>0</v>
      </c>
      <c r="I42" t="s">
        <v>16</v>
      </c>
    </row>
    <row r="43" spans="1:11">
      <c r="A43" s="2">
        <v>43757</v>
      </c>
      <c r="B43" t="s">
        <v>33</v>
      </c>
      <c r="C43" t="s">
        <v>3</v>
      </c>
      <c r="D43" s="1" t="s">
        <v>4</v>
      </c>
      <c r="E43" t="s">
        <v>8</v>
      </c>
      <c r="F43" s="1" t="s">
        <v>56</v>
      </c>
      <c r="G43" s="4">
        <v>27775000</v>
      </c>
      <c r="H43" s="3">
        <v>0</v>
      </c>
      <c r="I43" t="s">
        <v>16</v>
      </c>
    </row>
    <row r="44" spans="1:11">
      <c r="A44" s="2">
        <v>43766</v>
      </c>
      <c r="B44" t="s">
        <v>31</v>
      </c>
      <c r="C44" t="s">
        <v>3</v>
      </c>
      <c r="D44" s="1" t="s">
        <v>4</v>
      </c>
      <c r="E44" t="s">
        <v>8</v>
      </c>
      <c r="F44" s="1" t="s">
        <v>56</v>
      </c>
      <c r="G44" s="4">
        <v>1000000</v>
      </c>
      <c r="H44" s="3">
        <v>0</v>
      </c>
      <c r="I44" t="s">
        <v>16</v>
      </c>
    </row>
    <row r="45" spans="1:11">
      <c r="A45" s="2">
        <v>43766</v>
      </c>
      <c r="B45" t="s">
        <v>32</v>
      </c>
      <c r="C45" t="s">
        <v>3</v>
      </c>
      <c r="D45" s="1" t="s">
        <v>4</v>
      </c>
      <c r="E45" t="s">
        <v>8</v>
      </c>
      <c r="F45" s="1" t="s">
        <v>56</v>
      </c>
      <c r="G45" s="4">
        <v>4118182</v>
      </c>
      <c r="H45" s="3">
        <f t="shared" si="0"/>
        <v>411818.2</v>
      </c>
    </row>
    <row r="46" spans="1:11">
      <c r="A46" s="5"/>
      <c r="B46" s="6"/>
      <c r="C46" s="6"/>
      <c r="D46" s="17"/>
      <c r="E46" s="6"/>
      <c r="F46" s="17"/>
      <c r="G46" s="7"/>
      <c r="H46" s="18"/>
      <c r="I46" s="8" t="s">
        <v>100</v>
      </c>
      <c r="J46" s="16">
        <f>SUM(G42:G45)</f>
        <v>41643182</v>
      </c>
      <c r="K46" s="16">
        <f>SUM(H42:H45)</f>
        <v>411818.2</v>
      </c>
    </row>
    <row r="47" spans="1:11">
      <c r="A47" s="2">
        <v>43774</v>
      </c>
      <c r="B47" t="s">
        <v>30</v>
      </c>
      <c r="C47" t="s">
        <v>3</v>
      </c>
      <c r="D47" s="1" t="s">
        <v>4</v>
      </c>
      <c r="E47" t="s">
        <v>8</v>
      </c>
      <c r="F47" s="1" t="s">
        <v>56</v>
      </c>
      <c r="G47" s="4">
        <v>4700000</v>
      </c>
      <c r="H47" s="3">
        <v>0</v>
      </c>
      <c r="I47" t="s">
        <v>16</v>
      </c>
    </row>
    <row r="48" spans="1:11">
      <c r="A48" s="2">
        <v>43789</v>
      </c>
      <c r="B48" t="s">
        <v>28</v>
      </c>
      <c r="C48" t="s">
        <v>3</v>
      </c>
      <c r="D48" s="1" t="s">
        <v>4</v>
      </c>
      <c r="E48" t="s">
        <v>8</v>
      </c>
      <c r="F48" s="1" t="s">
        <v>56</v>
      </c>
      <c r="G48" s="4">
        <v>36900000</v>
      </c>
      <c r="H48" s="3">
        <v>0</v>
      </c>
      <c r="I48" t="s">
        <v>16</v>
      </c>
    </row>
    <row r="49" spans="1:11">
      <c r="A49" s="2">
        <v>43794</v>
      </c>
      <c r="B49" t="s">
        <v>29</v>
      </c>
      <c r="C49" t="s">
        <v>3</v>
      </c>
      <c r="D49" s="1" t="s">
        <v>4</v>
      </c>
      <c r="E49" t="s">
        <v>8</v>
      </c>
      <c r="F49" s="1" t="s">
        <v>56</v>
      </c>
      <c r="G49" s="4">
        <v>21500000</v>
      </c>
      <c r="H49" s="3">
        <v>0</v>
      </c>
      <c r="I49" t="s">
        <v>16</v>
      </c>
    </row>
    <row r="50" spans="1:11">
      <c r="A50" s="5"/>
      <c r="B50" s="6"/>
      <c r="C50" s="6"/>
      <c r="D50" s="6"/>
      <c r="E50" s="6"/>
      <c r="F50" s="6"/>
      <c r="G50" s="7"/>
      <c r="H50" s="18"/>
      <c r="I50" s="8" t="s">
        <v>101</v>
      </c>
      <c r="J50" s="16">
        <f>SUM(G47:G49)</f>
        <v>63100000</v>
      </c>
      <c r="K50" s="16">
        <f>SUM(H47:H49)</f>
        <v>0</v>
      </c>
    </row>
    <row r="56" spans="1:11">
      <c r="A56" s="5"/>
      <c r="B56" s="6"/>
      <c r="C56" s="6"/>
      <c r="D56" s="6"/>
      <c r="E56" s="6"/>
      <c r="F56" s="8" t="s">
        <v>38</v>
      </c>
      <c r="G56" s="9">
        <f>SUM(G2:G55)</f>
        <v>685649947</v>
      </c>
      <c r="H56" s="9">
        <f>SUM(H2:H55)</f>
        <v>41109594.70000001</v>
      </c>
      <c r="I56" s="6"/>
      <c r="J56" s="9">
        <f t="shared" ref="J56:K56" si="1">SUM(J2:J55)</f>
        <v>685649947</v>
      </c>
      <c r="K56" s="9">
        <f t="shared" si="1"/>
        <v>41109594.700000003</v>
      </c>
    </row>
    <row r="57" spans="1:11" s="11" customFormat="1">
      <c r="A57" s="10"/>
      <c r="F57" s="12" t="s">
        <v>54</v>
      </c>
      <c r="G57" s="13">
        <f>G59-G56</f>
        <v>3763860</v>
      </c>
      <c r="H57" s="13"/>
      <c r="J57" s="14" t="str">
        <f>IF(G56=J56,"Ok!","Re check!")</f>
        <v>Ok!</v>
      </c>
      <c r="K57" s="14" t="str">
        <f>IF(H56=K56,"Ok!","Re check!")</f>
        <v>Ok!</v>
      </c>
    </row>
    <row r="58" spans="1:11" s="11" customFormat="1">
      <c r="A58" s="10"/>
      <c r="F58" s="12"/>
      <c r="G58" s="13"/>
      <c r="H58" s="13"/>
      <c r="J58" s="14"/>
    </row>
    <row r="59" spans="1:11">
      <c r="E59" s="15" t="s">
        <v>55</v>
      </c>
      <c r="F59" s="15" t="s">
        <v>52</v>
      </c>
      <c r="G59" s="16">
        <v>689413807</v>
      </c>
    </row>
    <row r="60" spans="1:11">
      <c r="F60" s="15" t="s">
        <v>53</v>
      </c>
      <c r="G60" s="16">
        <v>4927888</v>
      </c>
    </row>
    <row r="61" spans="1:11">
      <c r="F61" s="15" t="s">
        <v>38</v>
      </c>
      <c r="G61" s="9">
        <f>SUM(G59:G60)</f>
        <v>694341695</v>
      </c>
    </row>
  </sheetData>
  <sortState ref="A2:I39">
    <sortCondition ref="A2:A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pane ySplit="1" topLeftCell="A28" activePane="bottomLeft" state="frozen"/>
      <selection pane="bottomLeft" activeCell="A35" sqref="A35"/>
    </sheetView>
  </sheetViews>
  <sheetFormatPr defaultRowHeight="15"/>
  <cols>
    <col min="1" max="1" width="12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43832</v>
      </c>
      <c r="B2" t="s">
        <v>73</v>
      </c>
      <c r="C2" t="s">
        <v>3</v>
      </c>
      <c r="D2" t="s">
        <v>4</v>
      </c>
      <c r="E2" t="s">
        <v>8</v>
      </c>
      <c r="F2" s="1" t="s">
        <v>56</v>
      </c>
      <c r="G2" s="3">
        <v>12000000</v>
      </c>
      <c r="H2" s="3">
        <v>0</v>
      </c>
      <c r="I2" t="s">
        <v>16</v>
      </c>
    </row>
    <row r="3" spans="1:11">
      <c r="A3" s="2">
        <v>43846</v>
      </c>
      <c r="B3" t="s">
        <v>74</v>
      </c>
      <c r="C3" t="s">
        <v>3</v>
      </c>
      <c r="D3" t="s">
        <v>4</v>
      </c>
      <c r="E3" t="s">
        <v>8</v>
      </c>
      <c r="F3" s="1" t="s">
        <v>56</v>
      </c>
      <c r="G3" s="3">
        <v>34350000</v>
      </c>
      <c r="H3" s="3">
        <v>0</v>
      </c>
      <c r="I3" t="s">
        <v>16</v>
      </c>
    </row>
    <row r="4" spans="1:11">
      <c r="A4" s="2">
        <v>43846</v>
      </c>
      <c r="B4" t="s">
        <v>76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 t="shared" ref="H4:H32" si="0">G4*0.1</f>
        <v>305454.60000000003</v>
      </c>
    </row>
    <row r="5" spans="1:11">
      <c r="A5" s="5"/>
      <c r="B5" s="6"/>
      <c r="C5" s="6"/>
      <c r="D5" s="6"/>
      <c r="E5" s="6"/>
      <c r="F5" s="17"/>
      <c r="G5" s="18"/>
      <c r="H5" s="18"/>
      <c r="I5" s="8" t="s">
        <v>69</v>
      </c>
      <c r="J5" s="19">
        <f>SUM(G2:G4)</f>
        <v>49404546</v>
      </c>
      <c r="K5" s="19">
        <f>SUM(H2:H4)</f>
        <v>305454.60000000003</v>
      </c>
    </row>
    <row r="6" spans="1:11">
      <c r="A6" s="2">
        <v>43864</v>
      </c>
      <c r="B6" t="s">
        <v>75</v>
      </c>
      <c r="C6" t="s">
        <v>3</v>
      </c>
      <c r="D6" t="s">
        <v>4</v>
      </c>
      <c r="E6" t="s">
        <v>8</v>
      </c>
      <c r="F6" s="1" t="s">
        <v>56</v>
      </c>
      <c r="G6" s="3">
        <v>5500000</v>
      </c>
      <c r="H6" s="3">
        <v>0</v>
      </c>
      <c r="I6" t="s">
        <v>16</v>
      </c>
    </row>
    <row r="7" spans="1:11">
      <c r="A7" s="2">
        <v>43864</v>
      </c>
      <c r="B7" t="s">
        <v>77</v>
      </c>
      <c r="C7" t="s">
        <v>3</v>
      </c>
      <c r="D7" t="s">
        <v>4</v>
      </c>
      <c r="E7" t="s">
        <v>8</v>
      </c>
      <c r="F7" s="1" t="s">
        <v>56</v>
      </c>
      <c r="G7" s="3">
        <v>1909091</v>
      </c>
      <c r="H7" s="3">
        <f t="shared" si="0"/>
        <v>190909.1</v>
      </c>
    </row>
    <row r="8" spans="1:11">
      <c r="A8" s="2">
        <v>43879</v>
      </c>
      <c r="B8" t="s">
        <v>78</v>
      </c>
      <c r="C8" t="s">
        <v>3</v>
      </c>
      <c r="D8" t="s">
        <v>4</v>
      </c>
      <c r="E8" t="s">
        <v>8</v>
      </c>
      <c r="F8" s="1" t="s">
        <v>56</v>
      </c>
      <c r="G8" s="3">
        <v>11750000</v>
      </c>
      <c r="H8" s="3">
        <v>0</v>
      </c>
      <c r="I8" t="s">
        <v>16</v>
      </c>
    </row>
    <row r="9" spans="1:11">
      <c r="A9" s="5"/>
      <c r="B9" s="6"/>
      <c r="C9" s="6"/>
      <c r="D9" s="6"/>
      <c r="E9" s="6"/>
      <c r="F9" s="17"/>
      <c r="G9" s="18"/>
      <c r="H9" s="18"/>
      <c r="I9" s="8" t="s">
        <v>70</v>
      </c>
      <c r="J9" s="19">
        <f>SUM(G6:G8)</f>
        <v>19159091</v>
      </c>
      <c r="K9" s="19">
        <f>SUM(H6:H8)</f>
        <v>190909.1</v>
      </c>
    </row>
    <row r="10" spans="1:11">
      <c r="A10" s="2">
        <v>43897</v>
      </c>
      <c r="B10" t="s">
        <v>79</v>
      </c>
      <c r="C10" t="s">
        <v>3</v>
      </c>
      <c r="D10" t="s">
        <v>4</v>
      </c>
      <c r="E10" t="s">
        <v>8</v>
      </c>
      <c r="F10" s="1" t="s">
        <v>56</v>
      </c>
      <c r="G10" s="3">
        <v>36900000</v>
      </c>
      <c r="H10" s="3">
        <f t="shared" si="0"/>
        <v>3690000</v>
      </c>
      <c r="I10" t="s">
        <v>16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95</v>
      </c>
      <c r="J11" s="19">
        <f>G10</f>
        <v>36900000</v>
      </c>
      <c r="K11" s="19">
        <f>H10</f>
        <v>3690000</v>
      </c>
    </row>
    <row r="12" spans="1:11">
      <c r="A12" s="2">
        <v>43922</v>
      </c>
      <c r="B12" t="s">
        <v>80</v>
      </c>
      <c r="C12" t="s">
        <v>3</v>
      </c>
      <c r="D12" t="s">
        <v>4</v>
      </c>
      <c r="E12" t="s">
        <v>8</v>
      </c>
      <c r="F12" s="1" t="s">
        <v>56</v>
      </c>
      <c r="G12" s="3">
        <v>6136364</v>
      </c>
      <c r="H12" s="3">
        <f t="shared" si="0"/>
        <v>613636.4</v>
      </c>
    </row>
    <row r="13" spans="1:11">
      <c r="A13" s="2">
        <v>43922</v>
      </c>
      <c r="B13" t="s">
        <v>81</v>
      </c>
      <c r="C13" t="s">
        <v>3</v>
      </c>
      <c r="D13" t="s">
        <v>4</v>
      </c>
      <c r="E13" t="s">
        <v>8</v>
      </c>
      <c r="F13" s="1" t="s">
        <v>56</v>
      </c>
      <c r="G13" s="3">
        <v>2765000</v>
      </c>
      <c r="H13" s="3">
        <v>0</v>
      </c>
      <c r="I13" t="s">
        <v>16</v>
      </c>
    </row>
    <row r="14" spans="1:11">
      <c r="A14" s="2">
        <v>43934</v>
      </c>
      <c r="B14" t="s">
        <v>82</v>
      </c>
      <c r="C14" t="s">
        <v>3</v>
      </c>
      <c r="D14" t="s">
        <v>4</v>
      </c>
      <c r="E14" t="s">
        <v>8</v>
      </c>
      <c r="F14" s="1" t="s">
        <v>56</v>
      </c>
      <c r="G14" s="3">
        <v>909091</v>
      </c>
      <c r="H14" s="3">
        <f t="shared" si="0"/>
        <v>90909.1</v>
      </c>
    </row>
    <row r="15" spans="1:11">
      <c r="A15" s="2">
        <v>43944</v>
      </c>
      <c r="B15" t="s">
        <v>83</v>
      </c>
      <c r="C15" t="s">
        <v>3</v>
      </c>
      <c r="D15" t="s">
        <v>4</v>
      </c>
      <c r="E15" t="s">
        <v>8</v>
      </c>
      <c r="F15" s="1" t="s">
        <v>56</v>
      </c>
      <c r="G15" s="3">
        <v>5500000</v>
      </c>
      <c r="H15" s="3">
        <v>0</v>
      </c>
      <c r="I15" t="s">
        <v>16</v>
      </c>
    </row>
    <row r="16" spans="1:11">
      <c r="A16" s="2">
        <v>43944</v>
      </c>
      <c r="B16" t="s">
        <v>84</v>
      </c>
      <c r="C16" t="s">
        <v>3</v>
      </c>
      <c r="D16" t="s">
        <v>4</v>
      </c>
      <c r="E16" t="s">
        <v>8</v>
      </c>
      <c r="F16" s="1" t="s">
        <v>56</v>
      </c>
      <c r="G16" s="3">
        <v>6136364</v>
      </c>
      <c r="H16" s="3">
        <f t="shared" si="0"/>
        <v>613636.4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71</v>
      </c>
      <c r="J17" s="19">
        <f>SUM(G12:G16)</f>
        <v>21446819</v>
      </c>
      <c r="K17" s="19">
        <f>SUM(H12:H16)</f>
        <v>1318181.8999999999</v>
      </c>
    </row>
    <row r="18" spans="1:11">
      <c r="A18" s="2">
        <v>43986</v>
      </c>
      <c r="B18" t="s">
        <v>85</v>
      </c>
      <c r="C18" t="s">
        <v>3</v>
      </c>
      <c r="D18" t="s">
        <v>4</v>
      </c>
      <c r="E18" t="s">
        <v>8</v>
      </c>
      <c r="F18" s="1" t="s">
        <v>56</v>
      </c>
      <c r="G18" s="3">
        <v>10550000</v>
      </c>
      <c r="H18" s="3">
        <v>0</v>
      </c>
      <c r="I18" t="s">
        <v>16</v>
      </c>
    </row>
    <row r="19" spans="1:11">
      <c r="A19" s="2">
        <v>44002</v>
      </c>
      <c r="B19" t="s">
        <v>86</v>
      </c>
      <c r="C19" t="s">
        <v>3</v>
      </c>
      <c r="D19" t="s">
        <v>4</v>
      </c>
      <c r="E19" t="s">
        <v>8</v>
      </c>
      <c r="F19" s="1" t="s">
        <v>56</v>
      </c>
      <c r="G19" s="3">
        <v>31000000</v>
      </c>
      <c r="H19" s="3">
        <v>0</v>
      </c>
      <c r="I19" t="s">
        <v>16</v>
      </c>
    </row>
    <row r="20" spans="1:11">
      <c r="A20" s="5"/>
      <c r="B20" s="6"/>
      <c r="C20" s="6"/>
      <c r="D20" s="6"/>
      <c r="E20" s="6"/>
      <c r="F20" s="17"/>
      <c r="G20" s="18"/>
      <c r="H20" s="18"/>
      <c r="I20" s="8" t="s">
        <v>96</v>
      </c>
      <c r="J20" s="19">
        <f>SUM(G18:G19)</f>
        <v>41550000</v>
      </c>
      <c r="K20" s="19">
        <f>SUM(H18:H19)</f>
        <v>0</v>
      </c>
    </row>
    <row r="21" spans="1:11">
      <c r="A21" s="2">
        <v>44014</v>
      </c>
      <c r="B21" t="s">
        <v>87</v>
      </c>
      <c r="C21" t="s">
        <v>3</v>
      </c>
      <c r="D21" t="s">
        <v>4</v>
      </c>
      <c r="E21" t="s">
        <v>8</v>
      </c>
      <c r="F21" s="1" t="s">
        <v>56</v>
      </c>
      <c r="G21" s="3">
        <v>5250000</v>
      </c>
      <c r="H21" s="3">
        <v>0</v>
      </c>
      <c r="I21" t="s">
        <v>16</v>
      </c>
    </row>
    <row r="22" spans="1:11">
      <c r="A22" s="5"/>
      <c r="B22" s="6"/>
      <c r="C22" s="6"/>
      <c r="D22" s="6"/>
      <c r="E22" s="6"/>
      <c r="F22" s="17"/>
      <c r="G22" s="18"/>
      <c r="H22" s="18"/>
      <c r="I22" s="8" t="s">
        <v>97</v>
      </c>
      <c r="J22" s="19">
        <f>G21</f>
        <v>5250000</v>
      </c>
      <c r="K22" s="19">
        <f>H21</f>
        <v>0</v>
      </c>
    </row>
    <row r="23" spans="1:11">
      <c r="A23" s="2">
        <v>44046</v>
      </c>
      <c r="B23" t="s">
        <v>88</v>
      </c>
      <c r="C23" t="s">
        <v>3</v>
      </c>
      <c r="D23" t="s">
        <v>4</v>
      </c>
      <c r="E23" t="s">
        <v>8</v>
      </c>
      <c r="F23" s="1" t="s">
        <v>56</v>
      </c>
      <c r="G23" s="3">
        <v>5500000</v>
      </c>
      <c r="H23" s="3">
        <v>0</v>
      </c>
      <c r="I23" t="s">
        <v>16</v>
      </c>
    </row>
    <row r="24" spans="1:11">
      <c r="A24" s="5"/>
      <c r="B24" s="6"/>
      <c r="C24" s="6"/>
      <c r="D24" s="6"/>
      <c r="E24" s="6"/>
      <c r="F24" s="17"/>
      <c r="G24" s="18"/>
      <c r="H24" s="18"/>
      <c r="I24" s="8" t="s">
        <v>98</v>
      </c>
      <c r="J24" s="19">
        <f>G23</f>
        <v>5500000</v>
      </c>
      <c r="K24" s="19">
        <f>H23</f>
        <v>0</v>
      </c>
    </row>
    <row r="25" spans="1:11">
      <c r="A25" s="2">
        <v>44081</v>
      </c>
      <c r="B25" t="s">
        <v>89</v>
      </c>
      <c r="C25" t="s">
        <v>3</v>
      </c>
      <c r="D25" t="s">
        <v>4</v>
      </c>
      <c r="E25" t="s">
        <v>8</v>
      </c>
      <c r="F25" s="1" t="s">
        <v>56</v>
      </c>
      <c r="G25" s="3">
        <v>10550000</v>
      </c>
      <c r="H25" s="3">
        <v>0</v>
      </c>
      <c r="I25" t="s">
        <v>16</v>
      </c>
    </row>
    <row r="26" spans="1:11">
      <c r="A26" s="2">
        <v>44088</v>
      </c>
      <c r="B26" t="s">
        <v>90</v>
      </c>
      <c r="C26" t="s">
        <v>3</v>
      </c>
      <c r="D26" t="s">
        <v>4</v>
      </c>
      <c r="E26" t="s">
        <v>8</v>
      </c>
      <c r="F26" s="1" t="s">
        <v>56</v>
      </c>
      <c r="G26" s="3">
        <v>1486364</v>
      </c>
      <c r="H26" s="3">
        <f t="shared" si="0"/>
        <v>148636.4</v>
      </c>
    </row>
    <row r="27" spans="1:11">
      <c r="A27" s="5"/>
      <c r="B27" s="6"/>
      <c r="C27" s="6"/>
      <c r="D27" s="6"/>
      <c r="E27" s="6"/>
      <c r="F27" s="17"/>
      <c r="G27" s="18"/>
      <c r="H27" s="18"/>
      <c r="I27" s="8" t="s">
        <v>99</v>
      </c>
      <c r="J27" s="19">
        <f>SUM(G25:G26)</f>
        <v>12036364</v>
      </c>
      <c r="K27" s="19">
        <f>SUM(H25:H26)</f>
        <v>148636.4</v>
      </c>
    </row>
    <row r="28" spans="1:11">
      <c r="A28" s="2">
        <v>44145</v>
      </c>
      <c r="B28" t="s">
        <v>91</v>
      </c>
      <c r="C28" t="s">
        <v>3</v>
      </c>
      <c r="D28" t="s">
        <v>4</v>
      </c>
      <c r="E28" t="s">
        <v>8</v>
      </c>
      <c r="F28" s="1" t="s">
        <v>56</v>
      </c>
      <c r="G28" s="3">
        <v>25500000</v>
      </c>
      <c r="H28" s="3">
        <f t="shared" si="0"/>
        <v>2550000</v>
      </c>
      <c r="I28" t="s">
        <v>16</v>
      </c>
    </row>
    <row r="29" spans="1:11">
      <c r="A29" s="5"/>
      <c r="B29" s="6"/>
      <c r="C29" s="6"/>
      <c r="D29" s="6"/>
      <c r="E29" s="6"/>
      <c r="F29" s="17"/>
      <c r="G29" s="18"/>
      <c r="H29" s="18"/>
      <c r="I29" s="8" t="s">
        <v>101</v>
      </c>
      <c r="J29" s="19">
        <f>G28</f>
        <v>25500000</v>
      </c>
      <c r="K29" s="19">
        <f>H28</f>
        <v>2550000</v>
      </c>
    </row>
    <row r="30" spans="1:11">
      <c r="A30" s="2">
        <v>44167</v>
      </c>
      <c r="B30" t="s">
        <v>92</v>
      </c>
      <c r="C30" t="s">
        <v>3</v>
      </c>
      <c r="D30" t="s">
        <v>4</v>
      </c>
      <c r="E30" t="s">
        <v>8</v>
      </c>
      <c r="F30" s="1" t="s">
        <v>56</v>
      </c>
      <c r="G30" s="3">
        <v>5500000</v>
      </c>
      <c r="H30" s="3">
        <v>0</v>
      </c>
      <c r="I30" t="s">
        <v>16</v>
      </c>
    </row>
    <row r="31" spans="1:11">
      <c r="A31" s="2">
        <v>44168</v>
      </c>
      <c r="B31" t="s">
        <v>93</v>
      </c>
      <c r="C31" t="s">
        <v>3</v>
      </c>
      <c r="D31" t="s">
        <v>4</v>
      </c>
      <c r="E31" t="s">
        <v>8</v>
      </c>
      <c r="F31" s="1" t="s">
        <v>56</v>
      </c>
      <c r="G31" s="3">
        <v>124360909</v>
      </c>
      <c r="H31" s="3">
        <f t="shared" si="0"/>
        <v>12436090.9</v>
      </c>
    </row>
    <row r="32" spans="1:11">
      <c r="A32" s="2">
        <v>44188</v>
      </c>
      <c r="B32" t="s">
        <v>94</v>
      </c>
      <c r="C32" t="s">
        <v>3</v>
      </c>
      <c r="D32" t="s">
        <v>4</v>
      </c>
      <c r="E32" t="s">
        <v>8</v>
      </c>
      <c r="F32" s="1" t="s">
        <v>56</v>
      </c>
      <c r="G32" s="3">
        <v>25500000</v>
      </c>
      <c r="H32" s="3">
        <v>0</v>
      </c>
      <c r="I32" t="s">
        <v>16</v>
      </c>
    </row>
    <row r="33" spans="1:11">
      <c r="A33" s="5"/>
      <c r="B33" s="6"/>
      <c r="C33" s="6"/>
      <c r="D33" s="6"/>
      <c r="E33" s="6"/>
      <c r="F33" s="17"/>
      <c r="G33" s="18"/>
      <c r="H33" s="18"/>
      <c r="I33" s="8" t="s">
        <v>102</v>
      </c>
      <c r="J33" s="19">
        <f>SUM(G30:G32)</f>
        <v>155360909</v>
      </c>
      <c r="K33" s="19">
        <f>SUM(H30:H32)</f>
        <v>12436090.9</v>
      </c>
    </row>
    <row r="34" spans="1:11">
      <c r="F34" s="1"/>
    </row>
    <row r="35" spans="1:11">
      <c r="F35" s="1"/>
    </row>
    <row r="36" spans="1:11">
      <c r="F36" s="1"/>
    </row>
    <row r="38" spans="1:11">
      <c r="A38" s="5"/>
      <c r="B38" s="6"/>
      <c r="C38" s="6"/>
      <c r="D38" s="6"/>
      <c r="E38" s="6"/>
      <c r="F38" s="8" t="s">
        <v>38</v>
      </c>
      <c r="G38" s="21">
        <f>SUM(G2:G37)</f>
        <v>372107729</v>
      </c>
      <c r="H38" s="21">
        <f>SUM(H2:H37)</f>
        <v>20639272.900000002</v>
      </c>
      <c r="I38" s="6"/>
      <c r="J38" s="21">
        <f t="shared" ref="J38:K38" si="1">SUM(J2:J37)</f>
        <v>372107729</v>
      </c>
      <c r="K38" s="21">
        <f t="shared" si="1"/>
        <v>20639272.899999999</v>
      </c>
    </row>
    <row r="39" spans="1:11">
      <c r="G39" s="3" t="s">
        <v>10</v>
      </c>
      <c r="H39" s="3" t="s">
        <v>11</v>
      </c>
      <c r="J39" t="str">
        <f>IF(G38=J38,"OK!","Recheck!")</f>
        <v>OK!</v>
      </c>
      <c r="K39" t="str">
        <f>IF(H38=K38,"OK!","Recheck!")</f>
        <v>OK!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1" topLeftCell="A13" activePane="bottomLeft" state="frozen"/>
      <selection pane="bottomLeft" activeCell="A3" sqref="A3"/>
    </sheetView>
  </sheetViews>
  <sheetFormatPr defaultRowHeight="15"/>
  <cols>
    <col min="1" max="1" width="11.8554687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44200</v>
      </c>
      <c r="B2" t="s">
        <v>61</v>
      </c>
      <c r="C2" t="s">
        <v>3</v>
      </c>
      <c r="D2" t="s">
        <v>4</v>
      </c>
      <c r="E2" t="s">
        <v>8</v>
      </c>
      <c r="F2" s="1" t="s">
        <v>56</v>
      </c>
      <c r="G2" s="3">
        <v>5486364</v>
      </c>
      <c r="H2" s="3">
        <f>G2*0.1</f>
        <v>548636.4</v>
      </c>
    </row>
    <row r="3" spans="1:11">
      <c r="A3" s="2">
        <v>44202</v>
      </c>
      <c r="B3" t="s">
        <v>58</v>
      </c>
      <c r="C3" t="s">
        <v>3</v>
      </c>
      <c r="D3" t="s">
        <v>4</v>
      </c>
      <c r="E3" t="s">
        <v>8</v>
      </c>
      <c r="F3" s="1" t="s">
        <v>56</v>
      </c>
      <c r="G3" s="3">
        <v>11000000</v>
      </c>
      <c r="H3" s="3">
        <v>0</v>
      </c>
      <c r="I3" t="s">
        <v>16</v>
      </c>
    </row>
    <row r="4" spans="1:11">
      <c r="A4" s="2">
        <v>44214</v>
      </c>
      <c r="B4" t="s">
        <v>59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>G4*0.1</f>
        <v>305454.60000000003</v>
      </c>
    </row>
    <row r="5" spans="1:11">
      <c r="A5" s="2">
        <v>44215</v>
      </c>
      <c r="B5" t="s">
        <v>60</v>
      </c>
      <c r="C5" t="s">
        <v>3</v>
      </c>
      <c r="D5" t="s">
        <v>4</v>
      </c>
      <c r="E5" t="s">
        <v>8</v>
      </c>
      <c r="F5" s="1" t="s">
        <v>56</v>
      </c>
      <c r="G5" s="3">
        <v>5300000</v>
      </c>
      <c r="H5" s="3">
        <v>0</v>
      </c>
      <c r="I5" t="s">
        <v>16</v>
      </c>
    </row>
    <row r="6" spans="1:11">
      <c r="A6" s="2">
        <v>44216</v>
      </c>
      <c r="B6" t="s">
        <v>57</v>
      </c>
      <c r="C6" t="s">
        <v>3</v>
      </c>
      <c r="D6" t="s">
        <v>4</v>
      </c>
      <c r="E6" t="s">
        <v>8</v>
      </c>
      <c r="F6" s="1" t="s">
        <v>56</v>
      </c>
      <c r="G6" s="3">
        <v>3793636</v>
      </c>
      <c r="H6" s="3">
        <f>G6*0.1</f>
        <v>379363.60000000003</v>
      </c>
    </row>
    <row r="7" spans="1:11">
      <c r="A7" s="5"/>
      <c r="B7" s="6"/>
      <c r="C7" s="6"/>
      <c r="D7" s="6"/>
      <c r="E7" s="6"/>
      <c r="F7" s="17"/>
      <c r="G7" s="18"/>
      <c r="H7" s="18"/>
      <c r="I7" s="20" t="s">
        <v>69</v>
      </c>
      <c r="J7" s="19">
        <f>SUM(G2:G6)</f>
        <v>28634546</v>
      </c>
      <c r="K7" s="19">
        <f>SUM(H2:H6)</f>
        <v>1233454.6000000001</v>
      </c>
    </row>
    <row r="8" spans="1:11">
      <c r="A8" s="2">
        <v>44235</v>
      </c>
      <c r="B8" t="s">
        <v>64</v>
      </c>
      <c r="C8" t="s">
        <v>3</v>
      </c>
      <c r="D8" t="s">
        <v>4</v>
      </c>
      <c r="E8" t="s">
        <v>8</v>
      </c>
      <c r="F8" s="1" t="s">
        <v>56</v>
      </c>
      <c r="G8" s="3">
        <v>6827273</v>
      </c>
      <c r="H8" s="3">
        <f>G8*0.1</f>
        <v>682727.3</v>
      </c>
    </row>
    <row r="9" spans="1:11">
      <c r="A9" s="2">
        <v>44246</v>
      </c>
      <c r="B9" t="s">
        <v>62</v>
      </c>
      <c r="C9" t="s">
        <v>3</v>
      </c>
      <c r="D9" t="s">
        <v>4</v>
      </c>
      <c r="E9" t="s">
        <v>8</v>
      </c>
      <c r="F9" s="1" t="s">
        <v>56</v>
      </c>
      <c r="G9" s="3">
        <v>2045455</v>
      </c>
      <c r="H9" s="3">
        <f>G9*0.1</f>
        <v>204545.5</v>
      </c>
    </row>
    <row r="10" spans="1:11">
      <c r="A10" s="2">
        <v>44246</v>
      </c>
      <c r="B10" t="s">
        <v>63</v>
      </c>
      <c r="C10" t="s">
        <v>3</v>
      </c>
      <c r="D10" t="s">
        <v>4</v>
      </c>
      <c r="E10" t="s">
        <v>8</v>
      </c>
      <c r="F10" s="1" t="s">
        <v>56</v>
      </c>
      <c r="G10" s="3">
        <v>4872727</v>
      </c>
      <c r="H10" s="3">
        <f>G10*0.1</f>
        <v>487272.7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70</v>
      </c>
      <c r="J11" s="19">
        <f>SUM(G8:G10)</f>
        <v>13745455</v>
      </c>
      <c r="K11" s="19">
        <f>SUM(H8:H10)</f>
        <v>1374545.5</v>
      </c>
    </row>
    <row r="12" spans="1:11">
      <c r="A12" s="2">
        <v>44291</v>
      </c>
      <c r="B12" t="s">
        <v>65</v>
      </c>
      <c r="C12" t="s">
        <v>3</v>
      </c>
      <c r="D12" t="s">
        <v>4</v>
      </c>
      <c r="E12" t="s">
        <v>8</v>
      </c>
      <c r="F12" s="1" t="s">
        <v>56</v>
      </c>
      <c r="G12" s="3">
        <v>81831818</v>
      </c>
      <c r="H12" s="3">
        <f>G12*0.1</f>
        <v>8183181.8000000007</v>
      </c>
    </row>
    <row r="13" spans="1:11">
      <c r="A13" s="2">
        <v>44291</v>
      </c>
      <c r="B13" t="s">
        <v>68</v>
      </c>
      <c r="C13" t="s">
        <v>3</v>
      </c>
      <c r="D13" t="s">
        <v>4</v>
      </c>
      <c r="E13" t="s">
        <v>8</v>
      </c>
      <c r="F13" s="1" t="s">
        <v>56</v>
      </c>
      <c r="G13" s="3">
        <v>1155000</v>
      </c>
      <c r="H13" s="3">
        <f>G13*0.1</f>
        <v>115500</v>
      </c>
    </row>
    <row r="14" spans="1:11">
      <c r="A14" s="5"/>
      <c r="B14" s="6"/>
      <c r="C14" s="6"/>
      <c r="D14" s="6"/>
      <c r="E14" s="6"/>
      <c r="F14" s="17"/>
      <c r="G14" s="18"/>
      <c r="H14" s="18"/>
      <c r="I14" s="8" t="s">
        <v>71</v>
      </c>
      <c r="J14" s="19">
        <f>SUM(G12:G13)</f>
        <v>82986818</v>
      </c>
      <c r="K14" s="19">
        <f>SUM(H12:H13)</f>
        <v>8298681.8000000007</v>
      </c>
    </row>
    <row r="15" spans="1:11">
      <c r="A15" s="2">
        <v>44321</v>
      </c>
      <c r="B15" t="s">
        <v>66</v>
      </c>
      <c r="C15" t="s">
        <v>3</v>
      </c>
      <c r="D15" t="s">
        <v>4</v>
      </c>
      <c r="E15" t="s">
        <v>8</v>
      </c>
      <c r="F15" s="1" t="s">
        <v>56</v>
      </c>
      <c r="G15" s="3">
        <v>2045455</v>
      </c>
      <c r="H15" s="3">
        <f>G15*0.1</f>
        <v>204545.5</v>
      </c>
    </row>
    <row r="16" spans="1:11">
      <c r="A16" s="2">
        <v>44321</v>
      </c>
      <c r="B16" t="s">
        <v>67</v>
      </c>
      <c r="C16" t="s">
        <v>3</v>
      </c>
      <c r="D16" t="s">
        <v>4</v>
      </c>
      <c r="E16" t="s">
        <v>8</v>
      </c>
      <c r="F16" s="1" t="s">
        <v>56</v>
      </c>
      <c r="G16" s="3">
        <v>1300364</v>
      </c>
      <c r="H16" s="3">
        <f>G16*0.1</f>
        <v>130036.40000000001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72</v>
      </c>
      <c r="J17" s="19">
        <f>SUM(G15:G16)</f>
        <v>3345819</v>
      </c>
      <c r="K17" s="19">
        <f>SUM(H15:H16)</f>
        <v>334581.90000000002</v>
      </c>
    </row>
    <row r="18" spans="1:11">
      <c r="F18" s="1"/>
    </row>
    <row r="25" spans="1:11">
      <c r="A25" s="5"/>
      <c r="B25" s="6"/>
      <c r="C25" s="6"/>
      <c r="D25" s="6"/>
      <c r="E25" s="6"/>
      <c r="F25" s="8" t="s">
        <v>38</v>
      </c>
      <c r="G25" s="21">
        <f>SUM(G2:G24)</f>
        <v>128712638</v>
      </c>
      <c r="H25" s="21">
        <f>SUM(H2:H24)</f>
        <v>11241263.800000003</v>
      </c>
      <c r="I25" s="6"/>
      <c r="J25" s="21">
        <f t="shared" ref="J25:K25" si="0">SUM(J2:J24)</f>
        <v>128712638</v>
      </c>
      <c r="K25" s="21">
        <f t="shared" si="0"/>
        <v>11241263.800000001</v>
      </c>
    </row>
    <row r="26" spans="1:11">
      <c r="A26" s="5"/>
      <c r="B26" s="6"/>
      <c r="C26" s="6"/>
      <c r="D26" s="6"/>
      <c r="E26" s="6"/>
      <c r="F26" s="6"/>
      <c r="G26" s="18" t="s">
        <v>10</v>
      </c>
      <c r="H26" s="18" t="s">
        <v>11</v>
      </c>
      <c r="J26" t="str">
        <f>IF(G25=J25,"Ok!","Re check!")</f>
        <v>Ok!</v>
      </c>
      <c r="K26" t="str">
        <f>IF(H25=K25,"Ok!","Re check!")</f>
        <v>Ok!</v>
      </c>
    </row>
  </sheetData>
  <sortState ref="A2:I13">
    <sortCondition ref="A2:A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2" max="2" width="14.7109375" style="4" bestFit="1" customWidth="1"/>
    <col min="3" max="3" width="14.85546875" style="4" bestFit="1" customWidth="1"/>
  </cols>
  <sheetData>
    <row r="1" spans="1:3">
      <c r="A1" t="s">
        <v>114</v>
      </c>
      <c r="B1" s="4" t="s">
        <v>115</v>
      </c>
      <c r="C1" s="4" t="s">
        <v>116</v>
      </c>
    </row>
    <row r="2" spans="1:3">
      <c r="A2">
        <v>2018</v>
      </c>
      <c r="B2" s="4">
        <f>'DPP 2018'!G30</f>
        <v>781156821</v>
      </c>
      <c r="C2" s="4">
        <f>'DPP 2018'!H30</f>
        <v>78115682.100000009</v>
      </c>
    </row>
    <row r="3" spans="1:3">
      <c r="A3">
        <v>2019</v>
      </c>
      <c r="B3" s="4">
        <f>'DPP 2019'!G56</f>
        <v>685649947</v>
      </c>
      <c r="C3" s="4">
        <f>'DPP 2019'!H56</f>
        <v>41109594.70000001</v>
      </c>
    </row>
    <row r="4" spans="1:3">
      <c r="A4">
        <v>2020</v>
      </c>
      <c r="B4" s="4">
        <f>'DPP 2020'!G38</f>
        <v>372107729</v>
      </c>
      <c r="C4" s="4">
        <f>'DPP 2020'!H38</f>
        <v>20639272.900000002</v>
      </c>
    </row>
    <row r="5" spans="1:3">
      <c r="A5">
        <v>2021</v>
      </c>
      <c r="B5" s="4">
        <f>'DPP 2021'!G25</f>
        <v>128712638</v>
      </c>
      <c r="C5" s="4">
        <f>'DPP 2021'!H25</f>
        <v>11241263.800000003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DPP 2018</vt:lpstr>
      <vt:lpstr>DPP 2019</vt:lpstr>
      <vt:lpstr>DPP 2020</vt:lpstr>
      <vt:lpstr>DPP 2021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2021-07-14T09:20:45Z</dcterms:modified>
</cp:coreProperties>
</file>