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rading Pad" sheetId="1" r:id="rId1"/>
    <sheet name="Transa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6" i="1"/>
  <c r="L6" s="1"/>
  <c r="H6"/>
  <c r="I6"/>
  <c r="F6"/>
  <c r="J6" s="1"/>
  <c r="I14"/>
  <c r="K14" s="1"/>
  <c r="L14" s="1"/>
  <c r="F14"/>
  <c r="J14" s="1"/>
  <c r="H14"/>
  <c r="L2" i="2"/>
  <c r="K2"/>
  <c r="J2"/>
  <c r="F18" i="1"/>
  <c r="J18" s="1"/>
  <c r="F17"/>
  <c r="F16"/>
  <c r="F15"/>
  <c r="F13"/>
  <c r="J13" s="1"/>
  <c r="F12"/>
  <c r="F11"/>
  <c r="F10"/>
  <c r="F9"/>
  <c r="J9" s="1"/>
  <c r="F8"/>
  <c r="F7"/>
  <c r="J7" s="1"/>
  <c r="F5"/>
  <c r="F4"/>
  <c r="J4" s="1"/>
  <c r="F3"/>
  <c r="F2"/>
  <c r="J2" s="1"/>
  <c r="I18"/>
  <c r="H18"/>
  <c r="I17"/>
  <c r="H17"/>
  <c r="I16"/>
  <c r="H16"/>
  <c r="I15"/>
  <c r="H15"/>
  <c r="I13"/>
  <c r="H13"/>
  <c r="I12"/>
  <c r="H12"/>
  <c r="I11"/>
  <c r="H11"/>
  <c r="I10"/>
  <c r="H10"/>
  <c r="I9"/>
  <c r="H9"/>
  <c r="I8"/>
  <c r="H8"/>
  <c r="I7"/>
  <c r="H7"/>
  <c r="I5"/>
  <c r="H5"/>
  <c r="I4"/>
  <c r="H4"/>
  <c r="I3"/>
  <c r="H3"/>
  <c r="I2"/>
  <c r="H2"/>
  <c r="M14" l="1"/>
  <c r="K17"/>
  <c r="L17" s="1"/>
  <c r="M6"/>
  <c r="H22"/>
  <c r="I22"/>
  <c r="J3"/>
  <c r="J8"/>
  <c r="J12"/>
  <c r="J17"/>
  <c r="M17" s="1"/>
  <c r="J11"/>
  <c r="J16"/>
  <c r="J5"/>
  <c r="J10"/>
  <c r="M10" s="1"/>
  <c r="J15"/>
  <c r="K3"/>
  <c r="L3" s="1"/>
  <c r="K18"/>
  <c r="L18" s="1"/>
  <c r="M18" s="1"/>
  <c r="K16"/>
  <c r="L16" s="1"/>
  <c r="K15"/>
  <c r="L15" s="1"/>
  <c r="K13"/>
  <c r="L13" s="1"/>
  <c r="M13" s="1"/>
  <c r="K12"/>
  <c r="L12" s="1"/>
  <c r="K11"/>
  <c r="L11" s="1"/>
  <c r="K10"/>
  <c r="L10" s="1"/>
  <c r="K9"/>
  <c r="L9" s="1"/>
  <c r="M9" s="1"/>
  <c r="K8"/>
  <c r="L8" s="1"/>
  <c r="K7"/>
  <c r="L7" s="1"/>
  <c r="M7" s="1"/>
  <c r="K5"/>
  <c r="L5" s="1"/>
  <c r="K4"/>
  <c r="L4" s="1"/>
  <c r="M4" s="1"/>
  <c r="K2"/>
  <c r="L2" s="1"/>
  <c r="M2" s="1"/>
  <c r="M5" l="1"/>
  <c r="M3"/>
  <c r="M12"/>
  <c r="K22"/>
  <c r="L22" s="1"/>
  <c r="M16"/>
  <c r="M15"/>
  <c r="M11"/>
  <c r="M8"/>
</calcChain>
</file>

<file path=xl/sharedStrings.xml><?xml version="1.0" encoding="utf-8"?>
<sst xmlns="http://schemas.openxmlformats.org/spreadsheetml/2006/main" count="46" uniqueCount="39">
  <si>
    <t>ENTRY</t>
  </si>
  <si>
    <t>EXIT</t>
  </si>
  <si>
    <t>P/L</t>
  </si>
  <si>
    <t>SHARES</t>
  </si>
  <si>
    <t>TICKER</t>
  </si>
  <si>
    <t>NET PAID</t>
  </si>
  <si>
    <t>NET RECEIVED</t>
  </si>
  <si>
    <t>AGRO</t>
  </si>
  <si>
    <t>APOL</t>
  </si>
  <si>
    <t>ARTO</t>
  </si>
  <si>
    <t>ASII</t>
  </si>
  <si>
    <t>BBCA</t>
  </si>
  <si>
    <t>DCII</t>
  </si>
  <si>
    <t>KPIG</t>
  </si>
  <si>
    <t>MCAS</t>
  </si>
  <si>
    <t>MLPL</t>
  </si>
  <si>
    <t>NPGF</t>
  </si>
  <si>
    <t>SAME</t>
  </si>
  <si>
    <t>SRTG</t>
  </si>
  <si>
    <t>TBIG</t>
  </si>
  <si>
    <t>TLKM</t>
  </si>
  <si>
    <t>ENTRY-DATE</t>
  </si>
  <si>
    <t>EXIT-DATE</t>
  </si>
  <si>
    <t>TOTAL</t>
  </si>
  <si>
    <t>DAYS</t>
  </si>
  <si>
    <t>PCT</t>
  </si>
  <si>
    <t>ANN.</t>
  </si>
  <si>
    <t>STOCK</t>
  </si>
  <si>
    <t>QTY</t>
  </si>
  <si>
    <t>ENTRY PRICE</t>
  </si>
  <si>
    <t>ENTRY AMOUNT</t>
  </si>
  <si>
    <t>EXIT-PRICE</t>
  </si>
  <si>
    <t>EXIT-AMOUNT</t>
  </si>
  <si>
    <t>NO.</t>
  </si>
  <si>
    <t>PAID</t>
  </si>
  <si>
    <t>RECEIVED</t>
  </si>
  <si>
    <t>ISAT</t>
  </si>
  <si>
    <t>PGAS</t>
  </si>
  <si>
    <t>ASSA</t>
  </si>
</sst>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#,##0;[Red]#,##0"/>
    <numFmt numFmtId="166" formatCode="[$-409]d/mmm/yyyy;@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8F8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8F8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pane ySplit="1" topLeftCell="A2" activePane="bottomLeft" state="frozen"/>
      <selection pane="bottomLeft" activeCell="P20" sqref="P20"/>
    </sheetView>
  </sheetViews>
  <sheetFormatPr defaultRowHeight="15"/>
  <cols>
    <col min="1" max="1" width="4.42578125" bestFit="1" customWidth="1"/>
    <col min="2" max="2" width="7" bestFit="1" customWidth="1"/>
    <col min="3" max="3" width="7.7109375" style="3" bestFit="1" customWidth="1"/>
    <col min="4" max="4" width="11.85546875" style="5" bestFit="1" customWidth="1"/>
    <col min="5" max="5" width="9.140625" style="1" bestFit="1" customWidth="1"/>
    <col min="6" max="6" width="11.42578125" style="5" bestFit="1" customWidth="1"/>
    <col min="7" max="7" width="9.140625" style="1" bestFit="1" customWidth="1"/>
    <col min="8" max="8" width="10.140625" style="2" bestFit="1" customWidth="1"/>
    <col min="9" max="9" width="13.42578125" style="2" bestFit="1" customWidth="1"/>
    <col min="10" max="10" width="5.5703125" style="2" bestFit="1" customWidth="1"/>
    <col min="11" max="11" width="9.140625" style="2"/>
    <col min="12" max="12" width="9.140625" style="4"/>
    <col min="13" max="13" width="10.85546875" style="4" bestFit="1" customWidth="1"/>
  </cols>
  <sheetData>
    <row r="1" spans="1:13">
      <c r="A1" t="s">
        <v>33</v>
      </c>
      <c r="B1" t="s">
        <v>4</v>
      </c>
      <c r="C1" s="3" t="s">
        <v>3</v>
      </c>
      <c r="D1" s="5" t="s">
        <v>21</v>
      </c>
      <c r="E1" s="1" t="s">
        <v>0</v>
      </c>
      <c r="F1" s="5" t="s">
        <v>22</v>
      </c>
      <c r="G1" s="1" t="s">
        <v>1</v>
      </c>
      <c r="H1" s="2" t="s">
        <v>5</v>
      </c>
      <c r="I1" s="2" t="s">
        <v>6</v>
      </c>
      <c r="J1" s="2" t="s">
        <v>24</v>
      </c>
      <c r="K1" s="2" t="s">
        <v>2</v>
      </c>
      <c r="L1" s="4" t="s">
        <v>25</v>
      </c>
      <c r="M1" s="4" t="s">
        <v>26</v>
      </c>
    </row>
    <row r="2" spans="1:13">
      <c r="A2">
        <v>1</v>
      </c>
      <c r="B2" s="9" t="s">
        <v>7</v>
      </c>
      <c r="C2" s="3">
        <v>1000</v>
      </c>
      <c r="D2" s="5">
        <v>44348</v>
      </c>
      <c r="E2" s="1">
        <v>980</v>
      </c>
      <c r="F2" s="5">
        <f ca="1">TODAY()</f>
        <v>44358</v>
      </c>
      <c r="G2" s="8">
        <v>1140</v>
      </c>
      <c r="H2" s="2">
        <f>1.0018*E2*C2</f>
        <v>981764</v>
      </c>
      <c r="I2" s="2">
        <f>0.9972*G2*C2</f>
        <v>1136808</v>
      </c>
      <c r="J2" s="2">
        <f ca="1">F2-D2+1</f>
        <v>11</v>
      </c>
      <c r="K2" s="2">
        <f>I2-H2</f>
        <v>155044</v>
      </c>
      <c r="L2" s="4">
        <f>K2/H2</f>
        <v>0.15792390024486536</v>
      </c>
      <c r="M2" s="4">
        <f ca="1">L2/J2*360</f>
        <v>5.1684185534683209</v>
      </c>
    </row>
    <row r="3" spans="1:13">
      <c r="A3">
        <v>2</v>
      </c>
      <c r="B3" s="10" t="s">
        <v>8</v>
      </c>
      <c r="C3" s="3">
        <v>10000</v>
      </c>
      <c r="D3" s="5">
        <v>44348</v>
      </c>
      <c r="E3" s="1">
        <v>84.21</v>
      </c>
      <c r="F3" s="5">
        <f ca="1">TODAY()</f>
        <v>44358</v>
      </c>
      <c r="G3" s="8">
        <v>50</v>
      </c>
      <c r="H3" s="2">
        <f>1.0018*E3*C3</f>
        <v>843615.77999999991</v>
      </c>
      <c r="I3" s="2">
        <f>0.9972*G3*C3</f>
        <v>498600</v>
      </c>
      <c r="J3" s="2">
        <f ca="1">F3-D3+1</f>
        <v>11</v>
      </c>
      <c r="K3" s="2">
        <f>I3-H3</f>
        <v>-345015.77999999991</v>
      </c>
      <c r="L3" s="4">
        <f>K3/H3</f>
        <v>-0.40897264866240407</v>
      </c>
      <c r="M3" s="4">
        <f ca="1">L3/J3*360</f>
        <v>-13.384559410769588</v>
      </c>
    </row>
    <row r="4" spans="1:13">
      <c r="A4">
        <v>3</v>
      </c>
      <c r="B4" s="9" t="s">
        <v>9</v>
      </c>
      <c r="C4" s="3">
        <v>300</v>
      </c>
      <c r="D4" s="5">
        <v>44348</v>
      </c>
      <c r="E4" s="1">
        <v>11991.67</v>
      </c>
      <c r="F4" s="5">
        <f ca="1">TODAY()</f>
        <v>44358</v>
      </c>
      <c r="G4" s="8">
        <v>12975</v>
      </c>
      <c r="H4" s="2">
        <f>1.0018*E4*C4</f>
        <v>3603976.5018000002</v>
      </c>
      <c r="I4" s="2">
        <f>0.9972*G4*C4</f>
        <v>3881601</v>
      </c>
      <c r="J4" s="2">
        <f ca="1">F4-D4+1</f>
        <v>11</v>
      </c>
      <c r="K4" s="2">
        <f>I4-H4</f>
        <v>277624.4981999998</v>
      </c>
      <c r="L4" s="4">
        <f>K4/H4</f>
        <v>7.7032826951380154E-2</v>
      </c>
      <c r="M4" s="4">
        <f ca="1">L4/J4*360</f>
        <v>2.521074336590623</v>
      </c>
    </row>
    <row r="5" spans="1:13">
      <c r="A5">
        <v>4</v>
      </c>
      <c r="B5" s="10" t="s">
        <v>10</v>
      </c>
      <c r="C5" s="3">
        <v>600</v>
      </c>
      <c r="D5" s="5">
        <v>44348</v>
      </c>
      <c r="E5" s="1">
        <v>6137.5</v>
      </c>
      <c r="F5" s="5">
        <f ca="1">TODAY()</f>
        <v>44358</v>
      </c>
      <c r="G5" s="8">
        <v>5250</v>
      </c>
      <c r="H5" s="2">
        <f>1.0018*E5*C5</f>
        <v>3689128.5000000005</v>
      </c>
      <c r="I5" s="2">
        <f>0.9972*G5*C5</f>
        <v>3141180</v>
      </c>
      <c r="J5" s="2">
        <f ca="1">F5-D5+1</f>
        <v>11</v>
      </c>
      <c r="K5" s="2">
        <f>I5-H5</f>
        <v>-547948.50000000047</v>
      </c>
      <c r="L5" s="4">
        <f>K5/H5</f>
        <v>-0.1485306082452808</v>
      </c>
      <c r="M5" s="4">
        <f ca="1">L5/J5*360</f>
        <v>-4.8610017243910084</v>
      </c>
    </row>
    <row r="6" spans="1:13">
      <c r="A6">
        <v>5</v>
      </c>
      <c r="B6" s="9" t="s">
        <v>38</v>
      </c>
      <c r="C6" s="3">
        <v>500</v>
      </c>
      <c r="D6" s="5">
        <v>44358</v>
      </c>
      <c r="E6" s="1">
        <v>2350</v>
      </c>
      <c r="F6" s="5">
        <f ca="1">TODAY()</f>
        <v>44358</v>
      </c>
      <c r="G6" s="8">
        <v>2370</v>
      </c>
      <c r="H6" s="2">
        <f>1.0018*E6*C6</f>
        <v>1177115</v>
      </c>
      <c r="I6" s="2">
        <f>0.9972*G6*C6</f>
        <v>1181682</v>
      </c>
      <c r="J6" s="2">
        <f ca="1">F6-D6+1</f>
        <v>1</v>
      </c>
      <c r="K6" s="2">
        <f>I6-H6</f>
        <v>4567</v>
      </c>
      <c r="L6" s="4">
        <f>K6/H6</f>
        <v>3.8798248259515849E-3</v>
      </c>
      <c r="M6" s="4">
        <f ca="1">L6/J6*360</f>
        <v>1.3967369373425707</v>
      </c>
    </row>
    <row r="7" spans="1:13">
      <c r="A7">
        <v>6</v>
      </c>
      <c r="B7" s="10" t="s">
        <v>11</v>
      </c>
      <c r="C7" s="3">
        <v>500</v>
      </c>
      <c r="D7" s="5">
        <v>44348</v>
      </c>
      <c r="E7" s="1">
        <v>34295.919999999998</v>
      </c>
      <c r="F7" s="5">
        <f ca="1">TODAY()</f>
        <v>44358</v>
      </c>
      <c r="G7" s="8">
        <v>32300</v>
      </c>
      <c r="H7" s="2">
        <f>1.0018*E7*C7</f>
        <v>17178826.327999998</v>
      </c>
      <c r="I7" s="2">
        <f>0.9972*G7*C7</f>
        <v>16104779.999999998</v>
      </c>
      <c r="J7" s="2">
        <f ca="1">F7-D7+1</f>
        <v>11</v>
      </c>
      <c r="K7" s="2">
        <f>I7-H7</f>
        <v>-1074046.3279999997</v>
      </c>
      <c r="L7" s="4">
        <f>K7/H7</f>
        <v>-6.252151965989651E-2</v>
      </c>
      <c r="M7" s="4">
        <f ca="1">L7/J7*360</f>
        <v>-2.0461588252329768</v>
      </c>
    </row>
    <row r="8" spans="1:13">
      <c r="A8">
        <v>7</v>
      </c>
      <c r="B8" s="9" t="s">
        <v>12</v>
      </c>
      <c r="C8" s="3">
        <v>100</v>
      </c>
      <c r="D8" s="5">
        <v>44357</v>
      </c>
      <c r="E8" s="1">
        <v>41000</v>
      </c>
      <c r="F8" s="5">
        <f ca="1">TODAY()</f>
        <v>44358</v>
      </c>
      <c r="G8" s="8">
        <v>46350</v>
      </c>
      <c r="H8" s="2">
        <f>1.0018*E8*C8</f>
        <v>4107380.0000000005</v>
      </c>
      <c r="I8" s="2">
        <f>0.9972*G8*C8</f>
        <v>4622022</v>
      </c>
      <c r="J8" s="2">
        <f ca="1">F8-D8+1</f>
        <v>2</v>
      </c>
      <c r="K8" s="2">
        <f>I8-H8</f>
        <v>514641.99999999953</v>
      </c>
      <c r="L8" s="4">
        <f>K8/H8</f>
        <v>0.12529690459611711</v>
      </c>
      <c r="M8" s="4">
        <f ca="1">L8/J8*360</f>
        <v>22.55344282730108</v>
      </c>
    </row>
    <row r="9" spans="1:13">
      <c r="A9">
        <v>8</v>
      </c>
      <c r="B9" s="11" t="s">
        <v>36</v>
      </c>
      <c r="C9" s="3">
        <v>200</v>
      </c>
      <c r="D9" s="5">
        <v>44358</v>
      </c>
      <c r="E9" s="1">
        <v>6900</v>
      </c>
      <c r="F9" s="5">
        <f ca="1">TODAY()</f>
        <v>44358</v>
      </c>
      <c r="G9" s="8">
        <v>6800</v>
      </c>
      <c r="H9" s="2">
        <f>1.0018*E9*C9</f>
        <v>1382484</v>
      </c>
      <c r="I9" s="2">
        <f>0.9972*G9*C9</f>
        <v>1356192</v>
      </c>
      <c r="J9" s="2">
        <f ca="1">F9-D9+1</f>
        <v>1</v>
      </c>
      <c r="K9" s="2">
        <f>I9-H9</f>
        <v>-26292</v>
      </c>
      <c r="L9" s="4">
        <f>K9/H9</f>
        <v>-1.9017941618130842E-2</v>
      </c>
      <c r="M9" s="4">
        <f ca="1">L9/J9*360</f>
        <v>-6.8464589825271034</v>
      </c>
    </row>
    <row r="10" spans="1:13">
      <c r="A10">
        <v>9</v>
      </c>
      <c r="B10" s="10" t="s">
        <v>13</v>
      </c>
      <c r="C10" s="3">
        <v>10000</v>
      </c>
      <c r="D10" s="5">
        <v>44357</v>
      </c>
      <c r="E10" s="1">
        <v>154</v>
      </c>
      <c r="F10" s="5">
        <f ca="1">TODAY()</f>
        <v>44358</v>
      </c>
      <c r="G10" s="8">
        <v>135</v>
      </c>
      <c r="H10" s="2">
        <f>1.0018*E10*C10</f>
        <v>1542772</v>
      </c>
      <c r="I10" s="2">
        <f>0.9972*G10*C10</f>
        <v>1346219.9999999998</v>
      </c>
      <c r="J10" s="2">
        <f ca="1">F10-D10+1</f>
        <v>2</v>
      </c>
      <c r="K10" s="2">
        <f>I10-H10</f>
        <v>-196552.00000000023</v>
      </c>
      <c r="L10" s="4">
        <f>K10/H10</f>
        <v>-0.12740184550925232</v>
      </c>
      <c r="M10" s="4">
        <f ca="1">L10/J10*360</f>
        <v>-22.932332191665417</v>
      </c>
    </row>
    <row r="11" spans="1:13">
      <c r="A11">
        <v>10</v>
      </c>
      <c r="B11" s="11" t="s">
        <v>14</v>
      </c>
      <c r="C11" s="3">
        <v>100</v>
      </c>
      <c r="D11" s="5">
        <v>44357</v>
      </c>
      <c r="E11" s="1">
        <v>7000</v>
      </c>
      <c r="F11" s="5">
        <f ca="1">TODAY()</f>
        <v>44358</v>
      </c>
      <c r="G11" s="8">
        <v>6800</v>
      </c>
      <c r="H11" s="2">
        <f>1.0018*E11*C11</f>
        <v>701260</v>
      </c>
      <c r="I11" s="2">
        <f>0.9972*G11*C11</f>
        <v>678096</v>
      </c>
      <c r="J11" s="2">
        <f ca="1">F11-D11+1</f>
        <v>2</v>
      </c>
      <c r="K11" s="2">
        <f>I11-H11</f>
        <v>-23164</v>
      </c>
      <c r="L11" s="4">
        <f>K11/H11</f>
        <v>-3.3031971023586119E-2</v>
      </c>
      <c r="M11" s="4">
        <f ca="1">L11/J11*360</f>
        <v>-5.9457547842455014</v>
      </c>
    </row>
    <row r="12" spans="1:13">
      <c r="A12">
        <v>11</v>
      </c>
      <c r="B12" s="9" t="s">
        <v>15</v>
      </c>
      <c r="C12" s="3">
        <v>5000</v>
      </c>
      <c r="D12" s="5">
        <v>44348</v>
      </c>
      <c r="E12" s="1">
        <v>665</v>
      </c>
      <c r="F12" s="5">
        <f ca="1">TODAY()</f>
        <v>44358</v>
      </c>
      <c r="G12" s="8">
        <v>675</v>
      </c>
      <c r="H12" s="2">
        <f>1.0018*E12*C12</f>
        <v>3330985</v>
      </c>
      <c r="I12" s="2">
        <f>0.9972*G12*C12</f>
        <v>3365550</v>
      </c>
      <c r="J12" s="2">
        <f ca="1">F12-D12+1</f>
        <v>11</v>
      </c>
      <c r="K12" s="2">
        <f>I12-H12</f>
        <v>34565</v>
      </c>
      <c r="L12" s="4">
        <f>K12/H12</f>
        <v>1.0376810462971163E-2</v>
      </c>
      <c r="M12" s="4">
        <f ca="1">L12/J12*360</f>
        <v>0.33960470606087445</v>
      </c>
    </row>
    <row r="13" spans="1:13">
      <c r="A13">
        <v>12</v>
      </c>
      <c r="B13" s="10" t="s">
        <v>16</v>
      </c>
      <c r="C13" s="3">
        <v>10000</v>
      </c>
      <c r="D13" s="5">
        <v>44348</v>
      </c>
      <c r="E13" s="1">
        <v>168</v>
      </c>
      <c r="F13" s="5">
        <f ca="1">TODAY()</f>
        <v>44358</v>
      </c>
      <c r="G13" s="8">
        <v>148</v>
      </c>
      <c r="H13" s="2">
        <f>1.0018*E13*C13</f>
        <v>1683024</v>
      </c>
      <c r="I13" s="2">
        <f>0.9972*G13*C13</f>
        <v>1475856</v>
      </c>
      <c r="J13" s="2">
        <f ca="1">F13-D13+1</f>
        <v>11</v>
      </c>
      <c r="K13" s="2">
        <f>I13-H13</f>
        <v>-207168</v>
      </c>
      <c r="L13" s="4">
        <f>K13/H13</f>
        <v>-0.12309271882040898</v>
      </c>
      <c r="M13" s="4">
        <f ca="1">L13/J13*360</f>
        <v>-4.0284889795770207</v>
      </c>
    </row>
    <row r="14" spans="1:13">
      <c r="A14">
        <v>13</v>
      </c>
      <c r="B14" s="9" t="s">
        <v>37</v>
      </c>
      <c r="C14" s="3">
        <v>1000</v>
      </c>
      <c r="D14" s="5">
        <v>44358</v>
      </c>
      <c r="E14" s="1">
        <v>1185</v>
      </c>
      <c r="F14" s="5">
        <f ca="1">TODAY()</f>
        <v>44358</v>
      </c>
      <c r="G14" s="8">
        <v>1225</v>
      </c>
      <c r="H14" s="2">
        <f>1.0018*E14*C14</f>
        <v>1187133</v>
      </c>
      <c r="I14" s="2">
        <f>0.9972*G14*C14</f>
        <v>1221570</v>
      </c>
      <c r="J14" s="2">
        <f ca="1">F14-D14+1</f>
        <v>1</v>
      </c>
      <c r="K14" s="2">
        <f>I14-H14</f>
        <v>34437</v>
      </c>
      <c r="L14" s="4">
        <f>K14/H14</f>
        <v>2.9008544114265209E-2</v>
      </c>
      <c r="M14" s="4">
        <f ca="1">L14/J14*360</f>
        <v>10.443075881135476</v>
      </c>
    </row>
    <row r="15" spans="1:13">
      <c r="A15">
        <v>14</v>
      </c>
      <c r="B15" s="10" t="s">
        <v>17</v>
      </c>
      <c r="C15" s="3">
        <v>5000</v>
      </c>
      <c r="D15" s="5">
        <v>44348</v>
      </c>
      <c r="E15" s="1">
        <v>545</v>
      </c>
      <c r="F15" s="5">
        <f ca="1">TODAY()</f>
        <v>44358</v>
      </c>
      <c r="G15" s="8">
        <v>520</v>
      </c>
      <c r="H15" s="2">
        <f>1.0018*E15*C15</f>
        <v>2729905</v>
      </c>
      <c r="I15" s="2">
        <f>0.9972*G15*C15</f>
        <v>2592720</v>
      </c>
      <c r="J15" s="2">
        <f ca="1">F15-D15+1</f>
        <v>11</v>
      </c>
      <c r="K15" s="2">
        <f>I15-H15</f>
        <v>-137185</v>
      </c>
      <c r="L15" s="4">
        <f>K15/H15</f>
        <v>-5.0252664470009027E-2</v>
      </c>
      <c r="M15" s="4">
        <f ca="1">L15/J15*360</f>
        <v>-1.6446326553821136</v>
      </c>
    </row>
    <row r="16" spans="1:13">
      <c r="A16">
        <v>15</v>
      </c>
      <c r="B16" s="9" t="s">
        <v>18</v>
      </c>
      <c r="C16" s="3">
        <v>2500</v>
      </c>
      <c r="D16" s="5">
        <v>44348</v>
      </c>
      <c r="E16" s="1">
        <v>1508</v>
      </c>
      <c r="F16" s="5">
        <f ca="1">TODAY()</f>
        <v>44358</v>
      </c>
      <c r="G16" s="8">
        <v>1645</v>
      </c>
      <c r="H16" s="2">
        <f>1.0018*E16*C16</f>
        <v>3776786</v>
      </c>
      <c r="I16" s="2">
        <f>0.9972*G16*C16</f>
        <v>4100985</v>
      </c>
      <c r="J16" s="2">
        <f ca="1">F16-D16+1</f>
        <v>11</v>
      </c>
      <c r="K16" s="2">
        <f>I16-H16</f>
        <v>324199</v>
      </c>
      <c r="L16" s="4">
        <f>K16/H16</f>
        <v>8.583991785608186E-2</v>
      </c>
      <c r="M16" s="4">
        <f ca="1">L16/J16*360</f>
        <v>2.8093064025626791</v>
      </c>
    </row>
    <row r="17" spans="1:13">
      <c r="A17">
        <v>16</v>
      </c>
      <c r="B17" s="9" t="s">
        <v>19</v>
      </c>
      <c r="C17" s="3">
        <v>1000</v>
      </c>
      <c r="D17" s="5">
        <v>44348</v>
      </c>
      <c r="E17" s="1">
        <v>2920</v>
      </c>
      <c r="F17" s="5">
        <f ca="1">TODAY()</f>
        <v>44358</v>
      </c>
      <c r="G17" s="8">
        <v>3030</v>
      </c>
      <c r="H17" s="2">
        <f>1.0018*E17*C17</f>
        <v>2925256</v>
      </c>
      <c r="I17" s="2">
        <f>0.9972*G17*C17</f>
        <v>3021516</v>
      </c>
      <c r="J17" s="2">
        <f ca="1">F17-D17+1</f>
        <v>11</v>
      </c>
      <c r="K17" s="2">
        <f>I17-H17</f>
        <v>96260</v>
      </c>
      <c r="L17" s="4">
        <f>K17/H17</f>
        <v>3.2906521685623413E-2</v>
      </c>
      <c r="M17" s="4">
        <f ca="1">L17/J17*360</f>
        <v>1.0769407097113117</v>
      </c>
    </row>
    <row r="18" spans="1:13">
      <c r="A18">
        <v>17</v>
      </c>
      <c r="B18" s="11" t="s">
        <v>20</v>
      </c>
      <c r="C18" s="3">
        <v>600</v>
      </c>
      <c r="D18" s="5">
        <v>44348</v>
      </c>
      <c r="E18" s="1">
        <v>3470</v>
      </c>
      <c r="F18" s="5">
        <f ca="1">TODAY()</f>
        <v>44358</v>
      </c>
      <c r="G18" s="8">
        <v>3480</v>
      </c>
      <c r="H18" s="2">
        <f>1.0018*E18*C18</f>
        <v>2085747.6</v>
      </c>
      <c r="I18" s="2">
        <f>0.9972*G18*C18</f>
        <v>2082153.5999999999</v>
      </c>
      <c r="J18" s="2">
        <f ca="1">F18-D18+1</f>
        <v>11</v>
      </c>
      <c r="K18" s="2">
        <f>I18-H18</f>
        <v>-3594.0000000002328</v>
      </c>
      <c r="L18" s="4">
        <f>K18/H18</f>
        <v>-1.7231231621698774E-3</v>
      </c>
      <c r="M18" s="4">
        <f ca="1">L18/J18*360</f>
        <v>-5.6393121671014172E-2</v>
      </c>
    </row>
    <row r="22" spans="1:13">
      <c r="G22" s="1" t="s">
        <v>23</v>
      </c>
      <c r="H22" s="6">
        <f>SUM(H2:H21)</f>
        <v>52927158.709799998</v>
      </c>
      <c r="I22" s="6">
        <f>SUM(I2:I21)</f>
        <v>51807531.600000001</v>
      </c>
      <c r="J22" s="6"/>
      <c r="K22" s="6">
        <f>I22-H22</f>
        <v>-1119627.109799996</v>
      </c>
      <c r="L22" s="7">
        <f>K22/H22</f>
        <v>-2.115411325854312E-2</v>
      </c>
    </row>
    <row r="23" spans="1:13">
      <c r="H23" s="2" t="s">
        <v>34</v>
      </c>
      <c r="I23" s="2" t="s">
        <v>35</v>
      </c>
      <c r="K23" s="2" t="s">
        <v>2</v>
      </c>
      <c r="L23" s="4" t="s">
        <v>25</v>
      </c>
    </row>
  </sheetData>
  <sortState ref="B2:M18">
    <sortCondition ref="B2:B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3" max="3" width="11.85546875" bestFit="1" customWidth="1"/>
    <col min="4" max="4" width="12" bestFit="1" customWidth="1"/>
    <col min="5" max="5" width="15.28515625" bestFit="1" customWidth="1"/>
    <col min="6" max="6" width="10" bestFit="1" customWidth="1"/>
    <col min="7" max="7" width="10.42578125" bestFit="1" customWidth="1"/>
    <col min="8" max="8" width="13.7109375" bestFit="1" customWidth="1"/>
  </cols>
  <sheetData>
    <row r="1" spans="1:12">
      <c r="A1" t="s">
        <v>27</v>
      </c>
      <c r="B1" t="s">
        <v>28</v>
      </c>
      <c r="C1" t="s">
        <v>21</v>
      </c>
      <c r="D1" t="s">
        <v>29</v>
      </c>
      <c r="E1" t="s">
        <v>30</v>
      </c>
      <c r="F1" t="s">
        <v>22</v>
      </c>
      <c r="G1" t="s">
        <v>31</v>
      </c>
      <c r="H1" t="s">
        <v>32</v>
      </c>
      <c r="J1" t="s">
        <v>2</v>
      </c>
      <c r="K1" t="s">
        <v>24</v>
      </c>
      <c r="L1" t="s">
        <v>26</v>
      </c>
    </row>
    <row r="2" spans="1:12">
      <c r="J2">
        <f>H2-E2</f>
        <v>0</v>
      </c>
      <c r="K2">
        <f>F2-C2</f>
        <v>0</v>
      </c>
      <c r="L2" t="e">
        <f>J2/K2*360</f>
        <v>#DIV/0!</v>
      </c>
    </row>
  </sheetData>
  <pageMargins left="0.7" right="0.7" top="0.75" bottom="0.75" header="0.3" footer="0.3"/>
  <ignoredErrors>
    <ignoredError sqref="L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Trading Pad</vt:lpstr>
      <vt:lpstr>Transactions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2021-06-10T07:18:58Z</dcterms:created>
  <dcterms:modified xsi:type="dcterms:W3CDTF">2021-06-11T08:04:29Z</dcterms:modified>
</cp:coreProperties>
</file>