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rading Pad" sheetId="1" r:id="rId1"/>
    <sheet name="Transac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2"/>
  <c r="K2"/>
  <c r="J2"/>
  <c r="I20" i="1"/>
  <c r="F16"/>
  <c r="K16" s="1"/>
  <c r="F15"/>
  <c r="F14"/>
  <c r="F13"/>
  <c r="F12"/>
  <c r="K12" s="1"/>
  <c r="F11"/>
  <c r="F10"/>
  <c r="F9"/>
  <c r="F8"/>
  <c r="K8" s="1"/>
  <c r="F7"/>
  <c r="F6"/>
  <c r="K6" s="1"/>
  <c r="F5"/>
  <c r="F4"/>
  <c r="K4" s="1"/>
  <c r="F3"/>
  <c r="F2"/>
  <c r="K2" s="1"/>
  <c r="J16"/>
  <c r="I16"/>
  <c r="J15"/>
  <c r="L15" s="1"/>
  <c r="M15" s="1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20" l="1"/>
  <c r="L20" s="1"/>
  <c r="M20" s="1"/>
  <c r="K3"/>
  <c r="N3" s="1"/>
  <c r="K7"/>
  <c r="K11"/>
  <c r="N11" s="1"/>
  <c r="K15"/>
  <c r="N15" s="1"/>
  <c r="K10"/>
  <c r="K14"/>
  <c r="N4"/>
  <c r="N8"/>
  <c r="N12"/>
  <c r="K5"/>
  <c r="N5" s="1"/>
  <c r="K9"/>
  <c r="N9" s="1"/>
  <c r="K13"/>
  <c r="L3"/>
  <c r="M3" s="1"/>
  <c r="L16"/>
  <c r="M16" s="1"/>
  <c r="N16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N6" s="1"/>
  <c r="L5"/>
  <c r="M5" s="1"/>
  <c r="L4"/>
  <c r="M4" s="1"/>
  <c r="L2"/>
  <c r="M2" s="1"/>
  <c r="N2" s="1"/>
  <c r="N14" l="1"/>
  <c r="N13"/>
  <c r="N10"/>
  <c r="N7"/>
</calcChain>
</file>

<file path=xl/sharedStrings.xml><?xml version="1.0" encoding="utf-8"?>
<sst xmlns="http://schemas.openxmlformats.org/spreadsheetml/2006/main" count="44" uniqueCount="37">
  <si>
    <t>ENTRY</t>
  </si>
  <si>
    <t>EXIT</t>
  </si>
  <si>
    <t>P/L</t>
  </si>
  <si>
    <t>SHARES</t>
  </si>
  <si>
    <t>TICKER</t>
  </si>
  <si>
    <t>NET PAID</t>
  </si>
  <si>
    <t>NET RECEIVED</t>
  </si>
  <si>
    <t>AGRO</t>
  </si>
  <si>
    <t>APOL</t>
  </si>
  <si>
    <t>ARTO</t>
  </si>
  <si>
    <t>ASII</t>
  </si>
  <si>
    <t>BBCA</t>
  </si>
  <si>
    <t>DCII</t>
  </si>
  <si>
    <t>EXCL</t>
  </si>
  <si>
    <t>KPIG</t>
  </si>
  <si>
    <t>MCAS</t>
  </si>
  <si>
    <t>MLPL</t>
  </si>
  <si>
    <t>NPGF</t>
  </si>
  <si>
    <t>SAME</t>
  </si>
  <si>
    <t>SRTG</t>
  </si>
  <si>
    <t>TBIG</t>
  </si>
  <si>
    <t>TLKM</t>
  </si>
  <si>
    <t>ENTRY-DATE</t>
  </si>
  <si>
    <t>EXIT-DATE</t>
  </si>
  <si>
    <t>TOTAL</t>
  </si>
  <si>
    <t>DAYS</t>
  </si>
  <si>
    <t>PCT</t>
  </si>
  <si>
    <t>ANN.</t>
  </si>
  <si>
    <t>STOCK</t>
  </si>
  <si>
    <t>QTY</t>
  </si>
  <si>
    <t>ENTRY PRICE</t>
  </si>
  <si>
    <t>ENTRY AMOUNT</t>
  </si>
  <si>
    <t>EXIT-PRICE</t>
  </si>
  <si>
    <t>EXIT-AMOUNT</t>
  </si>
  <si>
    <t>NO.</t>
  </si>
  <si>
    <t>PAID</t>
  </si>
  <si>
    <t>RECEIVED</t>
  </si>
</sst>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#,##0;[Red]#,##0"/>
    <numFmt numFmtId="167" formatCode="[$-409]d/mmm/yyyy;@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8F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7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8F8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pane ySplit="1" topLeftCell="A2" activePane="bottomLeft" state="frozen"/>
      <selection pane="bottomLeft" activeCell="L19" sqref="L19"/>
    </sheetView>
  </sheetViews>
  <sheetFormatPr defaultRowHeight="15"/>
  <cols>
    <col min="1" max="1" width="4.42578125" bestFit="1" customWidth="1"/>
    <col min="2" max="2" width="7" bestFit="1" customWidth="1"/>
    <col min="3" max="3" width="7.7109375" style="3" bestFit="1" customWidth="1"/>
    <col min="4" max="4" width="11.85546875" style="5" bestFit="1" customWidth="1"/>
    <col min="5" max="5" width="9.140625" style="1" bestFit="1" customWidth="1"/>
    <col min="6" max="6" width="11.42578125" style="5" bestFit="1" customWidth="1"/>
    <col min="7" max="7" width="9.140625" style="1" bestFit="1" customWidth="1"/>
    <col min="8" max="8" width="4.42578125" customWidth="1"/>
    <col min="9" max="9" width="10.140625" style="2" bestFit="1" customWidth="1"/>
    <col min="10" max="10" width="13.42578125" style="2" bestFit="1" customWidth="1"/>
    <col min="11" max="11" width="5.5703125" style="2" bestFit="1" customWidth="1"/>
    <col min="12" max="12" width="9.140625" style="2"/>
    <col min="13" max="13" width="9.140625" style="4"/>
    <col min="14" max="14" width="9.85546875" style="4" bestFit="1" customWidth="1"/>
  </cols>
  <sheetData>
    <row r="1" spans="1:14">
      <c r="A1" t="s">
        <v>34</v>
      </c>
      <c r="B1" t="s">
        <v>4</v>
      </c>
      <c r="C1" s="3" t="s">
        <v>3</v>
      </c>
      <c r="D1" s="5" t="s">
        <v>22</v>
      </c>
      <c r="E1" s="1" t="s">
        <v>0</v>
      </c>
      <c r="F1" s="5" t="s">
        <v>23</v>
      </c>
      <c r="G1" s="1" t="s">
        <v>1</v>
      </c>
      <c r="I1" s="2" t="s">
        <v>5</v>
      </c>
      <c r="J1" s="2" t="s">
        <v>6</v>
      </c>
      <c r="K1" s="2" t="s">
        <v>25</v>
      </c>
      <c r="L1" s="2" t="s">
        <v>2</v>
      </c>
      <c r="M1" s="4" t="s">
        <v>26</v>
      </c>
      <c r="N1" s="4" t="s">
        <v>27</v>
      </c>
    </row>
    <row r="2" spans="1:14">
      <c r="A2">
        <v>1</v>
      </c>
      <c r="B2" s="9" t="s">
        <v>7</v>
      </c>
      <c r="C2" s="3">
        <v>1000</v>
      </c>
      <c r="D2" s="5">
        <v>44348</v>
      </c>
      <c r="E2" s="1">
        <v>980</v>
      </c>
      <c r="F2" s="5">
        <f ca="1">TODAY()</f>
        <v>44357</v>
      </c>
      <c r="G2" s="8">
        <v>1165</v>
      </c>
      <c r="I2" s="2">
        <f>1.0018*E2*C2</f>
        <v>981764</v>
      </c>
      <c r="J2" s="2">
        <f>0.9972*G2*C2</f>
        <v>1161738</v>
      </c>
      <c r="K2" s="2">
        <f ca="1">F2-D2+1</f>
        <v>10</v>
      </c>
      <c r="L2" s="2">
        <f>J2-I2</f>
        <v>179974</v>
      </c>
      <c r="M2" s="4">
        <f>L2/I2</f>
        <v>0.18331696823269136</v>
      </c>
      <c r="N2" s="4">
        <f ca="1">M2/K2*360</f>
        <v>6.5994108563768883</v>
      </c>
    </row>
    <row r="3" spans="1:14">
      <c r="A3">
        <v>2</v>
      </c>
      <c r="B3" t="s">
        <v>8</v>
      </c>
      <c r="C3" s="3">
        <v>10000</v>
      </c>
      <c r="D3" s="5">
        <v>44348</v>
      </c>
      <c r="E3" s="1">
        <v>84.21</v>
      </c>
      <c r="F3" s="5">
        <f t="shared" ref="F3:F16" ca="1" si="0">TODAY()</f>
        <v>44357</v>
      </c>
      <c r="G3" s="8">
        <v>50</v>
      </c>
      <c r="I3" s="2">
        <f t="shared" ref="I3:I15" si="1">1.0018*E3*C3</f>
        <v>843615.77999999991</v>
      </c>
      <c r="J3" s="2">
        <f t="shared" ref="J3:J15" si="2">0.9972*G3*C3</f>
        <v>498600</v>
      </c>
      <c r="K3" s="2">
        <f t="shared" ref="K3:K16" ca="1" si="3">F3-D3+1</f>
        <v>10</v>
      </c>
      <c r="L3" s="2">
        <f t="shared" ref="L3:L15" si="4">J3-I3</f>
        <v>-345015.77999999991</v>
      </c>
      <c r="M3" s="4">
        <f>L3/I3</f>
        <v>-0.40897264866240407</v>
      </c>
      <c r="N3" s="4">
        <f t="shared" ref="N3:N16" ca="1" si="5">M3/K3*360</f>
        <v>-14.723015351846547</v>
      </c>
    </row>
    <row r="4" spans="1:14">
      <c r="A4">
        <v>3</v>
      </c>
      <c r="B4" s="9" t="s">
        <v>9</v>
      </c>
      <c r="C4" s="3">
        <v>300</v>
      </c>
      <c r="D4" s="5">
        <v>44348</v>
      </c>
      <c r="E4" s="1">
        <v>11991.67</v>
      </c>
      <c r="F4" s="5">
        <f t="shared" ca="1" si="0"/>
        <v>44357</v>
      </c>
      <c r="G4" s="8">
        <v>12900</v>
      </c>
      <c r="I4" s="2">
        <f t="shared" si="1"/>
        <v>3603976.5018000002</v>
      </c>
      <c r="J4" s="2">
        <f t="shared" si="2"/>
        <v>3859163.9999999995</v>
      </c>
      <c r="K4" s="2">
        <f t="shared" ca="1" si="3"/>
        <v>10</v>
      </c>
      <c r="L4" s="2">
        <f t="shared" si="4"/>
        <v>255187.49819999933</v>
      </c>
      <c r="M4" s="4">
        <f>L4/I4</f>
        <v>7.0807203674204414E-2</v>
      </c>
      <c r="N4" s="4">
        <f t="shared" ca="1" si="5"/>
        <v>2.5490593322713591</v>
      </c>
    </row>
    <row r="5" spans="1:14">
      <c r="A5">
        <v>4</v>
      </c>
      <c r="B5" t="s">
        <v>10</v>
      </c>
      <c r="C5" s="3">
        <v>600</v>
      </c>
      <c r="D5" s="5">
        <v>44348</v>
      </c>
      <c r="E5" s="1">
        <v>6137.5</v>
      </c>
      <c r="F5" s="5">
        <f t="shared" ca="1" si="0"/>
        <v>44357</v>
      </c>
      <c r="G5" s="8">
        <v>5400</v>
      </c>
      <c r="I5" s="2">
        <f t="shared" si="1"/>
        <v>3689128.5000000005</v>
      </c>
      <c r="J5" s="2">
        <f t="shared" si="2"/>
        <v>3230928</v>
      </c>
      <c r="K5" s="2">
        <f t="shared" ca="1" si="3"/>
        <v>10</v>
      </c>
      <c r="L5" s="2">
        <f t="shared" si="4"/>
        <v>-458200.50000000047</v>
      </c>
      <c r="M5" s="4">
        <f>L5/I5</f>
        <v>-0.12420291133800311</v>
      </c>
      <c r="N5" s="4">
        <f t="shared" ca="1" si="5"/>
        <v>-4.4713048081681119</v>
      </c>
    </row>
    <row r="6" spans="1:14">
      <c r="A6">
        <v>5</v>
      </c>
      <c r="B6" t="s">
        <v>11</v>
      </c>
      <c r="C6" s="3">
        <v>600</v>
      </c>
      <c r="D6" s="5">
        <v>44348</v>
      </c>
      <c r="E6" s="1">
        <v>34295.919999999998</v>
      </c>
      <c r="F6" s="5">
        <f t="shared" ca="1" si="0"/>
        <v>44357</v>
      </c>
      <c r="G6" s="8">
        <v>33100</v>
      </c>
      <c r="I6" s="2">
        <f t="shared" si="1"/>
        <v>20614591.593599997</v>
      </c>
      <c r="J6" s="2">
        <f t="shared" si="2"/>
        <v>19804392</v>
      </c>
      <c r="K6" s="2">
        <f t="shared" ca="1" si="3"/>
        <v>10</v>
      </c>
      <c r="L6" s="2">
        <f t="shared" si="4"/>
        <v>-810199.59359999746</v>
      </c>
      <c r="M6" s="4">
        <f>L6/I6</f>
        <v>-3.9302238413082696E-2</v>
      </c>
      <c r="N6" s="4">
        <f t="shared" ca="1" si="5"/>
        <v>-1.414880582870977</v>
      </c>
    </row>
    <row r="7" spans="1:14">
      <c r="A7">
        <v>6</v>
      </c>
      <c r="B7" t="s">
        <v>12</v>
      </c>
      <c r="C7" s="3">
        <v>100</v>
      </c>
      <c r="D7" s="5">
        <v>44357</v>
      </c>
      <c r="E7" s="1">
        <v>41000</v>
      </c>
      <c r="F7" s="5">
        <f t="shared" ca="1" si="0"/>
        <v>44357</v>
      </c>
      <c r="G7" s="8">
        <v>41000</v>
      </c>
      <c r="I7" s="2">
        <f t="shared" si="1"/>
        <v>4107380.0000000005</v>
      </c>
      <c r="J7" s="2">
        <f t="shared" si="2"/>
        <v>4088519.9999999995</v>
      </c>
      <c r="K7" s="2">
        <f t="shared" ca="1" si="3"/>
        <v>1</v>
      </c>
      <c r="L7" s="2">
        <f t="shared" si="4"/>
        <v>-18860.000000000931</v>
      </c>
      <c r="M7" s="4">
        <f>L7/I7</f>
        <v>-4.591734877221228E-3</v>
      </c>
      <c r="N7" s="4">
        <f t="shared" ca="1" si="5"/>
        <v>-1.6530245557996421</v>
      </c>
    </row>
    <row r="8" spans="1:14">
      <c r="A8">
        <v>7</v>
      </c>
      <c r="B8" s="9" t="s">
        <v>13</v>
      </c>
      <c r="C8" s="3">
        <v>1000</v>
      </c>
      <c r="D8" s="5">
        <v>44348</v>
      </c>
      <c r="E8" s="1">
        <v>2480</v>
      </c>
      <c r="F8" s="5">
        <f t="shared" ca="1" si="0"/>
        <v>44357</v>
      </c>
      <c r="G8" s="8">
        <v>2570</v>
      </c>
      <c r="I8" s="2">
        <f t="shared" si="1"/>
        <v>2484464</v>
      </c>
      <c r="J8" s="2">
        <f t="shared" si="2"/>
        <v>2562804</v>
      </c>
      <c r="K8" s="2">
        <f t="shared" ca="1" si="3"/>
        <v>10</v>
      </c>
      <c r="L8" s="2">
        <f t="shared" si="4"/>
        <v>78340</v>
      </c>
      <c r="M8" s="4">
        <f>L8/I8</f>
        <v>3.1531952163525008E-2</v>
      </c>
      <c r="N8" s="4">
        <f t="shared" ca="1" si="5"/>
        <v>1.1351502778869003</v>
      </c>
    </row>
    <row r="9" spans="1:14">
      <c r="A9">
        <v>8</v>
      </c>
      <c r="B9" t="s">
        <v>14</v>
      </c>
      <c r="C9" s="3">
        <v>10000</v>
      </c>
      <c r="D9" s="5">
        <v>44357</v>
      </c>
      <c r="E9" s="1">
        <v>154</v>
      </c>
      <c r="F9" s="5">
        <f t="shared" ca="1" si="0"/>
        <v>44357</v>
      </c>
      <c r="G9" s="8">
        <v>143</v>
      </c>
      <c r="I9" s="2">
        <f t="shared" si="1"/>
        <v>1542772</v>
      </c>
      <c r="J9" s="2">
        <f t="shared" si="2"/>
        <v>1425996</v>
      </c>
      <c r="K9" s="2">
        <f t="shared" ca="1" si="3"/>
        <v>1</v>
      </c>
      <c r="L9" s="2">
        <f t="shared" si="4"/>
        <v>-116776</v>
      </c>
      <c r="M9" s="4">
        <f>L9/I9</f>
        <v>-7.5692325243133782E-2</v>
      </c>
      <c r="N9" s="4">
        <f t="shared" ca="1" si="5"/>
        <v>-27.249237087528162</v>
      </c>
    </row>
    <row r="10" spans="1:14">
      <c r="A10">
        <v>9</v>
      </c>
      <c r="B10" s="9" t="s">
        <v>15</v>
      </c>
      <c r="C10" s="3">
        <v>100</v>
      </c>
      <c r="D10" s="5">
        <v>44357</v>
      </c>
      <c r="E10" s="1">
        <v>7000</v>
      </c>
      <c r="F10" s="5">
        <f t="shared" ca="1" si="0"/>
        <v>44357</v>
      </c>
      <c r="G10" s="8">
        <v>7125</v>
      </c>
      <c r="I10" s="2">
        <f t="shared" si="1"/>
        <v>701260</v>
      </c>
      <c r="J10" s="2">
        <f t="shared" si="2"/>
        <v>710505</v>
      </c>
      <c r="K10" s="2">
        <f t="shared" ca="1" si="3"/>
        <v>1</v>
      </c>
      <c r="L10" s="2">
        <f t="shared" si="4"/>
        <v>9245</v>
      </c>
      <c r="M10" s="4">
        <f>L10/I10</f>
        <v>1.3183412714257194E-2</v>
      </c>
      <c r="N10" s="4">
        <f t="shared" ca="1" si="5"/>
        <v>4.7460285771325896</v>
      </c>
    </row>
    <row r="11" spans="1:14">
      <c r="A11">
        <v>10</v>
      </c>
      <c r="B11" s="9" t="s">
        <v>16</v>
      </c>
      <c r="C11" s="3">
        <v>5000</v>
      </c>
      <c r="D11" s="5">
        <v>44348</v>
      </c>
      <c r="E11" s="1">
        <v>665</v>
      </c>
      <c r="F11" s="5">
        <f t="shared" ca="1" si="0"/>
        <v>44357</v>
      </c>
      <c r="G11" s="8">
        <v>675</v>
      </c>
      <c r="I11" s="2">
        <f t="shared" si="1"/>
        <v>3330985</v>
      </c>
      <c r="J11" s="2">
        <f t="shared" si="2"/>
        <v>3365550</v>
      </c>
      <c r="K11" s="2">
        <f t="shared" ca="1" si="3"/>
        <v>10</v>
      </c>
      <c r="L11" s="2">
        <f t="shared" si="4"/>
        <v>34565</v>
      </c>
      <c r="M11" s="4">
        <f>L11/I11</f>
        <v>1.0376810462971163E-2</v>
      </c>
      <c r="N11" s="4">
        <f t="shared" ca="1" si="5"/>
        <v>0.37356517666696187</v>
      </c>
    </row>
    <row r="12" spans="1:14">
      <c r="A12">
        <v>11</v>
      </c>
      <c r="B12" t="s">
        <v>17</v>
      </c>
      <c r="C12" s="3">
        <v>10000</v>
      </c>
      <c r="D12" s="5">
        <v>44348</v>
      </c>
      <c r="E12" s="1">
        <v>168</v>
      </c>
      <c r="F12" s="5">
        <f t="shared" ca="1" si="0"/>
        <v>44357</v>
      </c>
      <c r="G12" s="8">
        <v>148</v>
      </c>
      <c r="I12" s="2">
        <f t="shared" si="1"/>
        <v>1683024</v>
      </c>
      <c r="J12" s="2">
        <f t="shared" si="2"/>
        <v>1475856</v>
      </c>
      <c r="K12" s="2">
        <f t="shared" ca="1" si="3"/>
        <v>10</v>
      </c>
      <c r="L12" s="2">
        <f t="shared" si="4"/>
        <v>-207168</v>
      </c>
      <c r="M12" s="4">
        <f>L12/I12</f>
        <v>-0.12309271882040898</v>
      </c>
      <c r="N12" s="4">
        <f t="shared" ca="1" si="5"/>
        <v>-4.4313378775347232</v>
      </c>
    </row>
    <row r="13" spans="1:14">
      <c r="A13">
        <v>12</v>
      </c>
      <c r="B13" t="s">
        <v>18</v>
      </c>
      <c r="C13" s="3">
        <v>5000</v>
      </c>
      <c r="D13" s="5">
        <v>44348</v>
      </c>
      <c r="E13" s="1">
        <v>545</v>
      </c>
      <c r="F13" s="5">
        <f t="shared" ca="1" si="0"/>
        <v>44357</v>
      </c>
      <c r="G13" s="8">
        <v>525</v>
      </c>
      <c r="I13" s="2">
        <f t="shared" si="1"/>
        <v>2729905</v>
      </c>
      <c r="J13" s="2">
        <f t="shared" si="2"/>
        <v>2617650</v>
      </c>
      <c r="K13" s="2">
        <f t="shared" ca="1" si="3"/>
        <v>10</v>
      </c>
      <c r="L13" s="2">
        <f t="shared" si="4"/>
        <v>-112255</v>
      </c>
      <c r="M13" s="4">
        <f>L13/I13</f>
        <v>-4.1120478551451421E-2</v>
      </c>
      <c r="N13" s="4">
        <f t="shared" ca="1" si="5"/>
        <v>-1.4803372278522511</v>
      </c>
    </row>
    <row r="14" spans="1:14">
      <c r="A14">
        <v>13</v>
      </c>
      <c r="B14" s="9" t="s">
        <v>19</v>
      </c>
      <c r="C14" s="3">
        <v>2000</v>
      </c>
      <c r="D14" s="5">
        <v>44348</v>
      </c>
      <c r="E14" s="1">
        <v>1475</v>
      </c>
      <c r="F14" s="5">
        <f t="shared" ca="1" si="0"/>
        <v>44357</v>
      </c>
      <c r="G14" s="8">
        <v>1665</v>
      </c>
      <c r="I14" s="2">
        <f t="shared" si="1"/>
        <v>2955310</v>
      </c>
      <c r="J14" s="2">
        <f t="shared" si="2"/>
        <v>3320676</v>
      </c>
      <c r="K14" s="2">
        <f t="shared" ca="1" si="3"/>
        <v>10</v>
      </c>
      <c r="L14" s="2">
        <f t="shared" si="4"/>
        <v>365366</v>
      </c>
      <c r="M14" s="4">
        <f>L14/I14</f>
        <v>0.12363034673181493</v>
      </c>
      <c r="N14" s="4">
        <f t="shared" ca="1" si="5"/>
        <v>4.450692482345338</v>
      </c>
    </row>
    <row r="15" spans="1:14">
      <c r="A15">
        <v>14</v>
      </c>
      <c r="B15" s="9" t="s">
        <v>20</v>
      </c>
      <c r="C15" s="3">
        <v>1000</v>
      </c>
      <c r="D15" s="5">
        <v>44348</v>
      </c>
      <c r="E15" s="1">
        <v>2920</v>
      </c>
      <c r="F15" s="5">
        <f t="shared" ca="1" si="0"/>
        <v>44357</v>
      </c>
      <c r="G15" s="8">
        <v>3070</v>
      </c>
      <c r="I15" s="2">
        <f t="shared" si="1"/>
        <v>2925256</v>
      </c>
      <c r="J15" s="2">
        <f t="shared" si="2"/>
        <v>3061404</v>
      </c>
      <c r="K15" s="2">
        <f t="shared" ca="1" si="3"/>
        <v>10</v>
      </c>
      <c r="L15" s="2">
        <f t="shared" si="4"/>
        <v>136148</v>
      </c>
      <c r="M15" s="4">
        <f>L15/I15</f>
        <v>4.6542251344839559E-2</v>
      </c>
      <c r="N15" s="4">
        <f t="shared" ca="1" si="5"/>
        <v>1.675521048414224</v>
      </c>
    </row>
    <row r="16" spans="1:14">
      <c r="A16">
        <v>15</v>
      </c>
      <c r="B16" t="s">
        <v>21</v>
      </c>
      <c r="C16" s="3">
        <v>600</v>
      </c>
      <c r="D16" s="5">
        <v>44348</v>
      </c>
      <c r="E16" s="1">
        <v>3470</v>
      </c>
      <c r="F16" s="5">
        <f t="shared" ca="1" si="0"/>
        <v>44357</v>
      </c>
      <c r="G16" s="8">
        <v>3480</v>
      </c>
      <c r="I16" s="2">
        <f t="shared" ref="I16" si="6">1.0018*E16*C16</f>
        <v>2085747.6</v>
      </c>
      <c r="J16" s="2">
        <f t="shared" ref="J16" si="7">0.9972*G16*C16</f>
        <v>2082153.5999999999</v>
      </c>
      <c r="K16" s="2">
        <f t="shared" ca="1" si="3"/>
        <v>10</v>
      </c>
      <c r="L16" s="2">
        <f t="shared" ref="L16" si="8">J16-I16</f>
        <v>-3594.0000000002328</v>
      </c>
      <c r="M16" s="4">
        <f>L16/I16</f>
        <v>-1.7231231621698774E-3</v>
      </c>
      <c r="N16" s="4">
        <f t="shared" ca="1" si="5"/>
        <v>-6.2032433838115589E-2</v>
      </c>
    </row>
    <row r="20" spans="7:13">
      <c r="G20" s="1" t="s">
        <v>24</v>
      </c>
      <c r="I20" s="6">
        <f>SUM(I2:I19)</f>
        <v>54279179.975400001</v>
      </c>
      <c r="J20" s="6">
        <f>SUM(J2:J19)</f>
        <v>53265936.600000001</v>
      </c>
      <c r="K20" s="6"/>
      <c r="L20" s="6">
        <f>J20-I20</f>
        <v>-1013243.3753999993</v>
      </c>
      <c r="M20" s="7">
        <f>L20/I20</f>
        <v>-1.8667256503492016E-2</v>
      </c>
    </row>
    <row r="21" spans="7:13">
      <c r="I21" s="2" t="s">
        <v>35</v>
      </c>
      <c r="J21" s="2" t="s">
        <v>36</v>
      </c>
      <c r="L21" s="2" t="s">
        <v>2</v>
      </c>
      <c r="M21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1" topLeftCell="A2" activePane="bottomLeft" state="frozen"/>
      <selection pane="bottomLeft" activeCell="A3" sqref="A3"/>
    </sheetView>
  </sheetViews>
  <sheetFormatPr defaultRowHeight="15"/>
  <cols>
    <col min="3" max="3" width="11.85546875" bestFit="1" customWidth="1"/>
    <col min="4" max="4" width="12" bestFit="1" customWidth="1"/>
    <col min="5" max="5" width="15.28515625" bestFit="1" customWidth="1"/>
    <col min="6" max="6" width="10" bestFit="1" customWidth="1"/>
    <col min="7" max="7" width="10.42578125" bestFit="1" customWidth="1"/>
    <col min="8" max="8" width="13.7109375" bestFit="1" customWidth="1"/>
  </cols>
  <sheetData>
    <row r="1" spans="1:12">
      <c r="A1" t="s">
        <v>28</v>
      </c>
      <c r="B1" t="s">
        <v>29</v>
      </c>
      <c r="C1" t="s">
        <v>22</v>
      </c>
      <c r="D1" t="s">
        <v>30</v>
      </c>
      <c r="E1" t="s">
        <v>31</v>
      </c>
      <c r="F1" t="s">
        <v>23</v>
      </c>
      <c r="G1" t="s">
        <v>32</v>
      </c>
      <c r="H1" t="s">
        <v>33</v>
      </c>
      <c r="J1" t="s">
        <v>2</v>
      </c>
      <c r="K1" t="s">
        <v>25</v>
      </c>
      <c r="L1" t="s">
        <v>27</v>
      </c>
    </row>
    <row r="2" spans="1:12">
      <c r="J2">
        <f>H2-E2</f>
        <v>0</v>
      </c>
      <c r="K2">
        <f>F2-C2</f>
        <v>0</v>
      </c>
      <c r="L2" t="e">
        <f>J2/K2*360</f>
        <v>#DIV/0!</v>
      </c>
    </row>
  </sheetData>
  <pageMargins left="0.7" right="0.7" top="0.75" bottom="0.75" header="0.3" footer="0.3"/>
  <ignoredErrors>
    <ignoredError sqref="L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Trading Pad</vt:lpstr>
      <vt:lpstr>Transactions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2021-06-10T07:18:58Z</dcterms:created>
  <dcterms:modified xsi:type="dcterms:W3CDTF">2021-06-10T08:29:38Z</dcterms:modified>
</cp:coreProperties>
</file>