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41" i="1"/>
  <c r="C43"/>
  <c r="D40"/>
  <c r="D42"/>
  <c r="C32"/>
  <c r="C37"/>
  <c r="C28"/>
  <c r="C24"/>
  <c r="C18"/>
  <c r="C16"/>
  <c r="D33"/>
  <c r="D31"/>
  <c r="D36"/>
  <c r="D34"/>
  <c r="D30"/>
  <c r="D21"/>
  <c r="D22"/>
  <c r="D27"/>
  <c r="D26"/>
  <c r="D25"/>
  <c r="D23"/>
  <c r="D14"/>
  <c r="D17"/>
  <c r="D15"/>
  <c r="C9"/>
  <c r="C8"/>
  <c r="D3"/>
  <c r="D10"/>
  <c r="D4"/>
  <c r="D6"/>
  <c r="D5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<sst xmlns="http://schemas.openxmlformats.org/spreadsheetml/2006/main" count="126" uniqueCount="77">
  <si>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</si>
  <si>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</si>
  <si>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</si>
  <si>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</si>
  <si>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</si>
  <si>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</si>
  <si>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</si>
  <si>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</si>
  <si>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</si>
  <si>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</si>
  <si>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</si>
  <si>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</si>
  <si>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</si>
  <si>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</si>
  <si>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</si>
  <si>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</si>
  <si>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</si>
  <si>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</si>
  <si>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</si>
  <si>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</si>
  <si>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</si>
  <si>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</si>
  <si>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</si>
  <si>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</si>
  <si>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</si>
  <si>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</si>
  <si>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</si>
  <si>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</si>
  <si>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</si>
  <si>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</si>
  <si>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</si>
  <si>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</si>
  <si>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</si>
  <si>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</si>
  <si>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</si>
  <si>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</si>
  <si>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</si>
  <si>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</si>
  <si>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</si>
  <si>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</si>
  <si>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</si>
  <si>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</si>
  <si>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</si>
  <si>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</si>
  <si>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</si>
  <si>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</si>
  <si>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</si>
  <si>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</si>
  <si>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</si>
  <si>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</si>
  <si>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</si>
  <si>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</si>
  <si>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</si>
  <si>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</si>
  <si>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</si>
  <si>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</si>
  <si>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</si>
  <si>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</si>
  <si>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</si>
  <si>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</si>
  <si>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TAX - P.Tata</t>
  </si>
  <si>
    <t>TAX - Iuran ARIESTA</t>
  </si>
  <si>
    <t>prive</t>
  </si>
  <si>
    <t>SALES - cash/retail</t>
  </si>
  <si>
    <t>A/R</t>
  </si>
  <si>
    <t>TRANSFER BCA AA</t>
  </si>
  <si>
    <t>SELISIH - lebih</t>
  </si>
  <si>
    <t>SETOR KE BANK</t>
  </si>
  <si>
    <t>SOLAR - kijang</t>
  </si>
  <si>
    <t>FREIGHT OUT</t>
  </si>
  <si>
    <t>SELISIH - kurang</t>
  </si>
  <si>
    <t>Undangan - RITA</t>
  </si>
  <si>
    <t>BELI kresek</t>
  </si>
  <si>
    <t>PLN - Astar 214</t>
  </si>
  <si>
    <t>PLN - Astar 165</t>
  </si>
  <si>
    <t>Telpon - 5224823</t>
  </si>
  <si>
    <t>prive - andreas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</si>
</sst>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45" activePane="bottomLeft" state="frozen"/>
      <selection pane="bottomLeft" activeCell="C45" sqref="C45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604525</v>
      </c>
    </row>
    <row r="3" spans="1:6">
      <c r="A3" s="2">
        <v>44207</v>
      </c>
      <c r="B3" t="s">
        <v>25</v>
      </c>
      <c r="D3" s="1">
        <f>45000+405000</f>
        <v>450000</v>
      </c>
      <c r="E3" s="1">
        <f t="shared" ref="E3:E34" si="0">E2+C3-D3</f>
        <v>154525</v>
      </c>
    </row>
    <row r="4" spans="1:6">
      <c r="B4" t="s">
        <v>59</v>
      </c>
      <c r="D4" s="1">
        <f>8510000+12950000+540000+1385000+975000+800000+140000+6118000</f>
        <v>31418000</v>
      </c>
      <c r="E4" s="1">
        <f t="shared" si="0"/>
        <v>-31263475</v>
      </c>
    </row>
    <row r="5" spans="1:6">
      <c r="B5" t="s">
        <v>60</v>
      </c>
      <c r="D5" s="1">
        <f>200000</f>
        <v>200000</v>
      </c>
      <c r="E5" s="1">
        <f t="shared" si="0"/>
        <v>-31463475</v>
      </c>
    </row>
    <row r="6" spans="1:6">
      <c r="B6" t="s">
        <v>61</v>
      </c>
      <c r="D6" s="1">
        <f>660000</f>
        <v>660000</v>
      </c>
      <c r="E6" s="1">
        <f t="shared" si="0"/>
        <v>-32123475</v>
      </c>
    </row>
    <row r="7" spans="1:6">
      <c r="B7" t="s">
        <v>62</v>
      </c>
      <c r="D7" s="1">
        <v>2000000</v>
      </c>
      <c r="E7" s="1">
        <f t="shared" si="0"/>
        <v>-34123475</v>
      </c>
      <c r="F7" s="1"/>
    </row>
    <row r="8" spans="1:6">
      <c r="B8" t="s">
        <v>63</v>
      </c>
      <c r="C8" s="1">
        <f>27600475+23611525+8510000-50104000</f>
        <v>9618000</v>
      </c>
      <c r="E8" s="1">
        <f t="shared" si="0"/>
        <v>-24505475</v>
      </c>
    </row>
    <row r="9" spans="1:6">
      <c r="B9" t="s">
        <v>64</v>
      </c>
      <c r="C9" s="1">
        <f>3280000+2838000+27571000+37195000+50104000</f>
        <v>120988000</v>
      </c>
      <c r="E9" s="1">
        <f t="shared" si="0"/>
        <v>96482525</v>
      </c>
    </row>
    <row r="10" spans="1:6">
      <c r="B10" t="s">
        <v>65</v>
      </c>
      <c r="D10" s="1">
        <f>64855000</f>
        <v>64855000</v>
      </c>
      <c r="E10" s="1">
        <f t="shared" si="0"/>
        <v>31627525</v>
      </c>
    </row>
    <row r="11" spans="1:6">
      <c r="B11" t="s">
        <v>66</v>
      </c>
      <c r="C11" s="1">
        <v>80000</v>
      </c>
      <c r="E11" s="1">
        <f t="shared" si="0"/>
        <v>31707525</v>
      </c>
    </row>
    <row r="12" spans="1:6">
      <c r="B12" t="s">
        <v>67</v>
      </c>
      <c r="D12" s="1">
        <v>31000000</v>
      </c>
      <c r="E12" s="1">
        <f t="shared" si="0"/>
        <v>707525</v>
      </c>
    </row>
    <row r="13" spans="1:6">
      <c r="B13" t="s">
        <v>68</v>
      </c>
      <c r="D13" s="1">
        <v>300000</v>
      </c>
      <c r="E13" s="1">
        <f t="shared" si="0"/>
        <v>407525</v>
      </c>
    </row>
    <row r="14" spans="1:6">
      <c r="A14" s="2">
        <v>44208</v>
      </c>
      <c r="B14" t="s">
        <v>25</v>
      </c>
      <c r="D14" s="1">
        <f>45000+210000</f>
        <v>255000</v>
      </c>
      <c r="E14" s="1">
        <f t="shared" si="0"/>
        <v>152525</v>
      </c>
    </row>
    <row r="15" spans="1:6">
      <c r="B15" t="s">
        <v>59</v>
      </c>
      <c r="D15" s="1">
        <f>855000+3210000+445000+120000+2223000+45705000+100000+2200000+155000+3207000+336000</f>
        <v>58556000</v>
      </c>
      <c r="E15" s="1">
        <f t="shared" si="0"/>
        <v>-58403475</v>
      </c>
    </row>
    <row r="16" spans="1:6">
      <c r="B16" t="s">
        <v>64</v>
      </c>
      <c r="C16" s="1">
        <f>45705000+25212000</f>
        <v>70917000</v>
      </c>
      <c r="E16" s="1">
        <f t="shared" si="0"/>
        <v>12513525</v>
      </c>
    </row>
    <row r="17" spans="1:5">
      <c r="B17" t="s">
        <v>69</v>
      </c>
      <c r="D17" s="1">
        <f>204000</f>
        <v>204000</v>
      </c>
      <c r="E17" s="1">
        <f t="shared" si="0"/>
        <v>12309525</v>
      </c>
    </row>
    <row r="18" spans="1:5">
      <c r="B18" t="s">
        <v>63</v>
      </c>
      <c r="C18" s="1">
        <f>12692475+22178525-25212000</f>
        <v>9659000</v>
      </c>
      <c r="E18" s="1">
        <f t="shared" si="0"/>
        <v>21968525</v>
      </c>
    </row>
    <row r="19" spans="1:5">
      <c r="B19" t="s">
        <v>70</v>
      </c>
      <c r="D19" s="1">
        <v>81000</v>
      </c>
      <c r="E19" s="1">
        <f t="shared" si="0"/>
        <v>21887525</v>
      </c>
    </row>
    <row r="20" spans="1:5">
      <c r="B20" t="s">
        <v>67</v>
      </c>
      <c r="D20" s="1">
        <v>21000000</v>
      </c>
      <c r="E20" s="1">
        <f t="shared" si="0"/>
        <v>887525</v>
      </c>
    </row>
    <row r="21" spans="1:5">
      <c r="A21" s="2">
        <v>44209</v>
      </c>
      <c r="B21" t="s">
        <v>25</v>
      </c>
      <c r="D21" s="1">
        <f>45000+255000</f>
        <v>300000</v>
      </c>
      <c r="E21" s="1">
        <f t="shared" si="0"/>
        <v>587525</v>
      </c>
    </row>
    <row r="22" spans="1:5">
      <c r="B22" t="s">
        <v>59</v>
      </c>
      <c r="D22" s="1">
        <f>36000000+12000000+285000+320000+757000+9775000+3850000+3247000+34200000+937500+715000</f>
        <v>102086500</v>
      </c>
      <c r="E22" s="1">
        <f t="shared" si="0"/>
        <v>-101498975</v>
      </c>
    </row>
    <row r="23" spans="1:5">
      <c r="B23" t="s">
        <v>69</v>
      </c>
      <c r="D23" s="1">
        <f>56000+56000+28000</f>
        <v>140000</v>
      </c>
      <c r="E23" s="1">
        <f t="shared" si="0"/>
        <v>-101638975</v>
      </c>
    </row>
    <row r="24" spans="1:5">
      <c r="B24" t="s">
        <v>64</v>
      </c>
      <c r="C24" s="1">
        <f>12000000+52700000+34200000+78056500</f>
        <v>176956500</v>
      </c>
      <c r="E24" s="1">
        <f t="shared" si="0"/>
        <v>75317525</v>
      </c>
    </row>
    <row r="25" spans="1:5">
      <c r="B25" t="s">
        <v>71</v>
      </c>
      <c r="D25" s="1">
        <f>5000000</f>
        <v>5000000</v>
      </c>
      <c r="E25" s="1">
        <f t="shared" si="0"/>
        <v>70317525</v>
      </c>
    </row>
    <row r="26" spans="1:5">
      <c r="B26" t="s">
        <v>72</v>
      </c>
      <c r="D26" s="1">
        <f>50000</f>
        <v>50000</v>
      </c>
      <c r="E26" s="1">
        <f t="shared" si="0"/>
        <v>70267525</v>
      </c>
    </row>
    <row r="27" spans="1:5">
      <c r="B27" t="s">
        <v>73</v>
      </c>
      <c r="D27" s="1">
        <f>103000</f>
        <v>103000</v>
      </c>
      <c r="E27" s="1">
        <f t="shared" si="0"/>
        <v>70164525</v>
      </c>
    </row>
    <row r="28" spans="1:5">
      <c r="B28" t="s">
        <v>63</v>
      </c>
      <c r="C28" s="1">
        <f>7636975+76158025-78056500</f>
        <v>5738500</v>
      </c>
      <c r="E28" s="1">
        <f t="shared" si="0"/>
        <v>75903025</v>
      </c>
    </row>
    <row r="29" spans="1:5">
      <c r="B29" t="s">
        <v>66</v>
      </c>
      <c r="C29" s="1">
        <v>48000</v>
      </c>
      <c r="E29" s="1">
        <f t="shared" si="0"/>
        <v>75951025</v>
      </c>
    </row>
    <row r="30" spans="1:5">
      <c r="B30" t="s">
        <v>67</v>
      </c>
      <c r="D30" s="1">
        <f>75000000</f>
        <v>75000000</v>
      </c>
      <c r="E30" s="1">
        <f t="shared" si="0"/>
        <v>951025</v>
      </c>
    </row>
    <row r="31" spans="1:5">
      <c r="A31" s="2">
        <v>44210</v>
      </c>
      <c r="B31" t="s">
        <v>25</v>
      </c>
      <c r="D31" s="1">
        <f>45000+270000</f>
        <v>315000</v>
      </c>
      <c r="E31" s="1">
        <f t="shared" si="0"/>
        <v>636025</v>
      </c>
    </row>
    <row r="32" spans="1:5">
      <c r="B32" t="s">
        <v>64</v>
      </c>
      <c r="C32" s="1">
        <f>20000000+8197500+2000000+39483000</f>
        <v>69680500</v>
      </c>
      <c r="E32" s="1">
        <f t="shared" si="0"/>
        <v>70316525</v>
      </c>
    </row>
    <row r="33" spans="1:6">
      <c r="B33" t="s">
        <v>59</v>
      </c>
      <c r="D33" s="1">
        <f>1225000+7721000+839000+100000</f>
        <v>9885000</v>
      </c>
      <c r="E33" s="1">
        <f t="shared" si="0"/>
        <v>60431525</v>
      </c>
    </row>
    <row r="34" spans="1:6">
      <c r="B34" t="s">
        <v>74</v>
      </c>
      <c r="D34" s="1">
        <f>815000</f>
        <v>815000</v>
      </c>
      <c r="E34" s="1">
        <f t="shared" si="0"/>
        <v>59616525</v>
      </c>
    </row>
    <row r="35" spans="1:6">
      <c r="B35" t="s">
        <v>75</v>
      </c>
      <c r="D35" s="1">
        <v>252000</v>
      </c>
      <c r="E35" s="1">
        <f t="shared" ref="E35:E66" si="1">E34+C35-D35</f>
        <v>59364525</v>
      </c>
    </row>
    <row r="36" spans="1:6">
      <c r="B36" t="s">
        <v>76</v>
      </c>
      <c r="D36" s="1">
        <f>5000000</f>
        <v>5000000</v>
      </c>
      <c r="E36" s="1">
        <f t="shared" si="1"/>
        <v>54364525</v>
      </c>
    </row>
    <row r="37" spans="1:6">
      <c r="B37" t="s">
        <v>63</v>
      </c>
      <c r="C37" s="1">
        <f>63341525-15251525-39483000</f>
        <v>8607000</v>
      </c>
      <c r="E37" s="1">
        <f t="shared" si="1"/>
        <v>62971525</v>
      </c>
    </row>
    <row r="38" spans="1:6">
      <c r="B38" t="s">
        <v>70</v>
      </c>
      <c r="D38" s="1">
        <v>60000</v>
      </c>
      <c r="E38" s="1">
        <f t="shared" si="1"/>
        <v>62911525</v>
      </c>
    </row>
    <row r="39" spans="1:6">
      <c r="B39" t="s">
        <v>67</v>
      </c>
      <c r="D39" s="1">
        <v>62000000</v>
      </c>
      <c r="E39" s="1">
        <f t="shared" si="1"/>
        <v>911525</v>
      </c>
    </row>
    <row r="40" spans="1:6">
      <c r="A40" s="2">
        <v>44211</v>
      </c>
      <c r="B40" t="s">
        <v>25</v>
      </c>
      <c r="D40" s="1">
        <f>45000+225000</f>
        <v>270000</v>
      </c>
      <c r="E40" s="1">
        <f t="shared" si="1"/>
        <v>641525</v>
      </c>
      <c r="F40" s="1"/>
    </row>
    <row r="41" spans="1:6">
      <c r="B41" t="s">
        <v>64</v>
      </c>
      <c r="C41" s="1">
        <f>37292000+2308000+15000000+59269000</f>
        <v>113869000</v>
      </c>
      <c r="E41" s="1">
        <f t="shared" si="1"/>
        <v>114510525</v>
      </c>
    </row>
    <row r="42" spans="1:6">
      <c r="B42" t="s">
        <v>59</v>
      </c>
      <c r="D42" s="1">
        <f>39600000+4800000+1266000+3915000+1935000+1014000+15000000+2100000</f>
        <v>69630000</v>
      </c>
      <c r="E42" s="1">
        <f t="shared" si="1"/>
        <v>44880525</v>
      </c>
    </row>
    <row r="43" spans="1:6">
      <c r="B43" t="s">
        <v>63</v>
      </c>
      <c r="C43" s="1">
        <f>55531525+14163475-59269000</f>
        <v>10426000</v>
      </c>
      <c r="E43" s="1">
        <f t="shared" si="1"/>
        <v>55306525</v>
      </c>
    </row>
    <row r="44" spans="1:6">
      <c r="B44" t="s">
        <v>66</v>
      </c>
      <c r="C44" s="1">
        <v>23000</v>
      </c>
      <c r="E44" s="1">
        <f t="shared" si="1"/>
        <v>55329525</v>
      </c>
    </row>
    <row r="45" spans="1:6">
      <c r="B45" t="s">
        <v>67</v>
      </c>
      <c r="D45" s="1">
        <v>55000000</v>
      </c>
      <c r="E45" s="1">
        <f t="shared" si="1"/>
        <v>329525</v>
      </c>
    </row>
    <row r="46" spans="1:6">
      <c r="A46" s="2">
        <v>44212</v>
      </c>
      <c r="B46" t="s">
        <v>25</v>
      </c>
      <c r="E46" s="1">
        <f t="shared" si="1"/>
        <v>329525</v>
      </c>
    </row>
    <row r="47" spans="1:6">
      <c r="E47" s="1">
        <f t="shared" si="1"/>
        <v>329525</v>
      </c>
    </row>
    <row r="48" spans="1:6">
      <c r="E48" s="1">
        <f t="shared" si="1"/>
        <v>329525</v>
      </c>
    </row>
    <row r="49" spans="5:6">
      <c r="E49" s="1">
        <f t="shared" si="1"/>
        <v>329525</v>
      </c>
    </row>
    <row r="50" spans="5:6">
      <c r="E50" s="1">
        <f t="shared" si="1"/>
        <v>329525</v>
      </c>
    </row>
    <row r="51" spans="5:6">
      <c r="E51" s="1">
        <f t="shared" si="1"/>
        <v>329525</v>
      </c>
      <c r="F51" s="1"/>
    </row>
    <row r="52" spans="5:6">
      <c r="E52" s="1">
        <f t="shared" si="1"/>
        <v>329525</v>
      </c>
    </row>
    <row r="53" spans="5:6">
      <c r="E53" s="1">
        <f t="shared" si="1"/>
        <v>329525</v>
      </c>
    </row>
    <row r="54" spans="5:6">
      <c r="E54" s="1">
        <f t="shared" si="1"/>
        <v>329525</v>
      </c>
    </row>
    <row r="55" spans="5:6">
      <c r="E55" s="1">
        <f t="shared" si="1"/>
        <v>329525</v>
      </c>
    </row>
    <row r="56" spans="5:6">
      <c r="E56" s="1">
        <f t="shared" si="1"/>
        <v>329525</v>
      </c>
    </row>
    <row r="57" spans="5:6">
      <c r="E57" s="1">
        <f t="shared" si="1"/>
        <v>329525</v>
      </c>
    </row>
    <row r="58" spans="5:6">
      <c r="E58" s="1">
        <f t="shared" si="1"/>
        <v>329525</v>
      </c>
    </row>
    <row r="59" spans="5:6">
      <c r="E59" s="1">
        <f t="shared" si="1"/>
        <v>329525</v>
      </c>
    </row>
    <row r="60" spans="5:6">
      <c r="E60" s="1">
        <f t="shared" si="1"/>
        <v>329525</v>
      </c>
    </row>
    <row r="61" spans="5:6">
      <c r="E61" s="1">
        <f t="shared" si="1"/>
        <v>329525</v>
      </c>
    </row>
    <row r="62" spans="5:6">
      <c r="E62" s="1">
        <f t="shared" si="1"/>
        <v>329525</v>
      </c>
    </row>
    <row r="63" spans="5:6">
      <c r="E63" s="1">
        <f t="shared" si="1"/>
        <v>329525</v>
      </c>
    </row>
    <row r="64" spans="5:6">
      <c r="E64" s="1">
        <f t="shared" si="1"/>
        <v>329525</v>
      </c>
    </row>
    <row r="65" spans="5:7">
      <c r="E65" s="1">
        <f t="shared" si="1"/>
        <v>329525</v>
      </c>
    </row>
    <row r="66" spans="5:7">
      <c r="E66" s="1">
        <f t="shared" si="1"/>
        <v>329525</v>
      </c>
    </row>
    <row r="67" spans="5:7">
      <c r="E67" s="1">
        <f t="shared" ref="E67:E98" si="2">E66+C67-D67</f>
        <v>329525</v>
      </c>
    </row>
    <row r="68" spans="5:7">
      <c r="E68" s="1">
        <f t="shared" si="2"/>
        <v>329525</v>
      </c>
    </row>
    <row r="69" spans="5:7">
      <c r="E69" s="1">
        <f t="shared" si="2"/>
        <v>329525</v>
      </c>
    </row>
    <row r="70" spans="5:7">
      <c r="E70" s="1">
        <f t="shared" si="2"/>
        <v>329525</v>
      </c>
    </row>
    <row r="71" spans="5:7">
      <c r="E71" s="1">
        <f t="shared" si="2"/>
        <v>329525</v>
      </c>
    </row>
    <row r="72" spans="5:7">
      <c r="E72" s="1">
        <f t="shared" si="2"/>
        <v>329525</v>
      </c>
    </row>
    <row r="73" spans="5:7">
      <c r="E73" s="1">
        <f t="shared" si="2"/>
        <v>329525</v>
      </c>
    </row>
    <row r="74" spans="5:7">
      <c r="E74" s="1">
        <f t="shared" si="2"/>
        <v>329525</v>
      </c>
    </row>
    <row r="75" spans="5:7">
      <c r="E75" s="1">
        <f t="shared" si="2"/>
        <v>329525</v>
      </c>
    </row>
    <row r="76" spans="5:7">
      <c r="E76" s="1">
        <f t="shared" si="2"/>
        <v>329525</v>
      </c>
    </row>
    <row r="77" spans="5:7">
      <c r="E77" s="1">
        <f t="shared" si="2"/>
        <v>329525</v>
      </c>
    </row>
    <row r="78" spans="5:7">
      <c r="E78" s="1">
        <f t="shared" si="2"/>
        <v>329525</v>
      </c>
    </row>
    <row r="79" spans="5:7">
      <c r="E79" s="1">
        <f t="shared" si="2"/>
        <v>329525</v>
      </c>
      <c r="G79" s="1"/>
    </row>
    <row r="80" spans="5:7">
      <c r="E80" s="1">
        <f t="shared" si="2"/>
        <v>329525</v>
      </c>
    </row>
    <row r="81" spans="5:5">
      <c r="E81" s="1">
        <f t="shared" si="2"/>
        <v>329525</v>
      </c>
    </row>
    <row r="82" spans="5:5">
      <c r="E82" s="1">
        <f t="shared" si="2"/>
        <v>329525</v>
      </c>
    </row>
    <row r="83" spans="5:5">
      <c r="E83" s="1">
        <f t="shared" si="2"/>
        <v>329525</v>
      </c>
    </row>
    <row r="84" spans="5:5">
      <c r="E84" s="1">
        <f t="shared" si="2"/>
        <v>329525</v>
      </c>
    </row>
    <row r="85" spans="5:5">
      <c r="E85" s="1">
        <f t="shared" si="2"/>
        <v>329525</v>
      </c>
    </row>
    <row r="86" spans="5:5">
      <c r="E86" s="1">
        <f t="shared" si="2"/>
        <v>329525</v>
      </c>
    </row>
    <row r="87" spans="5:5">
      <c r="E87" s="1">
        <f t="shared" si="2"/>
        <v>329525</v>
      </c>
    </row>
    <row r="88" spans="5:5">
      <c r="E88" s="1">
        <f t="shared" si="2"/>
        <v>329525</v>
      </c>
    </row>
    <row r="89" spans="5:5">
      <c r="E89" s="1">
        <f t="shared" si="2"/>
        <v>329525</v>
      </c>
    </row>
    <row r="90" spans="5:5">
      <c r="E90" s="1">
        <f t="shared" si="2"/>
        <v>329525</v>
      </c>
    </row>
    <row r="91" spans="5:5">
      <c r="E91" s="1">
        <f t="shared" si="2"/>
        <v>329525</v>
      </c>
    </row>
    <row r="92" spans="5:5">
      <c r="E92" s="1">
        <f t="shared" si="2"/>
        <v>329525</v>
      </c>
    </row>
    <row r="93" spans="5:5">
      <c r="E93" s="1">
        <f t="shared" si="2"/>
        <v>329525</v>
      </c>
    </row>
    <row r="94" spans="5:5">
      <c r="E94" s="1">
        <f t="shared" si="2"/>
        <v>329525</v>
      </c>
    </row>
    <row r="95" spans="5:5">
      <c r="E95" s="1">
        <f t="shared" si="2"/>
        <v>329525</v>
      </c>
    </row>
    <row r="96" spans="5:5">
      <c r="E96" s="1">
        <f t="shared" si="2"/>
        <v>329525</v>
      </c>
    </row>
    <row r="97" spans="5:5">
      <c r="E97" s="1">
        <f t="shared" si="2"/>
        <v>329525</v>
      </c>
    </row>
    <row r="98" spans="5:5">
      <c r="E98" s="1">
        <f t="shared" si="2"/>
        <v>329525</v>
      </c>
    </row>
    <row r="99" spans="5:5">
      <c r="E99" s="1">
        <f t="shared" ref="E99:E113" si="3">E98+C99-D99</f>
        <v>329525</v>
      </c>
    </row>
    <row r="100" spans="5:5">
      <c r="E100" s="1">
        <f t="shared" si="3"/>
        <v>329525</v>
      </c>
    </row>
    <row r="101" spans="5:5">
      <c r="E101" s="1">
        <f t="shared" si="3"/>
        <v>329525</v>
      </c>
    </row>
    <row r="102" spans="5:5">
      <c r="E102" s="1">
        <f t="shared" si="3"/>
        <v>329525</v>
      </c>
    </row>
    <row r="103" spans="5:5">
      <c r="E103" s="1">
        <f t="shared" si="3"/>
        <v>329525</v>
      </c>
    </row>
    <row r="104" spans="5:5">
      <c r="E104" s="1">
        <f t="shared" si="3"/>
        <v>329525</v>
      </c>
    </row>
    <row r="105" spans="5:5">
      <c r="E105" s="1">
        <f t="shared" si="3"/>
        <v>329525</v>
      </c>
    </row>
    <row r="106" spans="5:5">
      <c r="E106" s="1">
        <f t="shared" si="3"/>
        <v>329525</v>
      </c>
    </row>
    <row r="107" spans="5:5">
      <c r="E107" s="1">
        <f t="shared" si="3"/>
        <v>329525</v>
      </c>
    </row>
    <row r="108" spans="5:5">
      <c r="E108" s="1">
        <f t="shared" si="3"/>
        <v>329525</v>
      </c>
    </row>
    <row r="109" spans="5:5">
      <c r="E109" s="1">
        <f t="shared" si="3"/>
        <v>329525</v>
      </c>
    </row>
    <row r="110" spans="5:5">
      <c r="E110" s="1">
        <f t="shared" si="3"/>
        <v>329525</v>
      </c>
    </row>
    <row r="111" spans="5:5">
      <c r="E111" s="1">
        <f t="shared" si="3"/>
        <v>329525</v>
      </c>
    </row>
    <row r="112" spans="5:5">
      <c r="E112" s="1">
        <f t="shared" si="3"/>
        <v>329525</v>
      </c>
    </row>
    <row r="113" spans="5:5">
      <c r="E113" s="1">
        <f t="shared" si="3"/>
        <v>329525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2021-01-16T05:43:08Z</dcterms:modified>
</cp:coreProperties>
</file>