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0" windowWidth="13800" windowHeight="7305" tabRatio="782" activeTab="1"/>
  </bookViews>
  <sheets>
    <sheet name="Vejledning" sheetId="1" r:id="rId1"/>
    <sheet name="Senge" sheetId="3" r:id="rId2"/>
    <sheet name="Evaluering" sheetId="12" state="hidden" r:id="rId3"/>
    <sheet name="Ark2" sheetId="5" state="hidden" r:id="rId4"/>
    <sheet name="Pris" sheetId="13" r:id="rId5"/>
  </sheets>
  <definedNames>
    <definedName name="_Ref325441959" localSheetId="0">Vejledning!$B$2</definedName>
    <definedName name="Tekst149" localSheetId="1">Senge!#REF!</definedName>
    <definedName name="Tekst150" localSheetId="1">Senge!#REF!</definedName>
    <definedName name="Tekst151" localSheetId="1">Senge!#REF!</definedName>
    <definedName name="Tekst153" localSheetId="1">Senge!#REF!</definedName>
    <definedName name="Tekst156" localSheetId="1">Senge!#REF!</definedName>
  </definedNames>
  <calcPr calcId="125725"/>
</workbook>
</file>

<file path=xl/calcChain.xml><?xml version="1.0" encoding="utf-8"?>
<calcChain xmlns="http://schemas.openxmlformats.org/spreadsheetml/2006/main">
  <c r="I37" i="13"/>
  <c r="I36"/>
  <c r="H36"/>
  <c r="H13"/>
  <c r="H37" s="1"/>
  <c r="H11"/>
  <c r="H15"/>
  <c r="H16"/>
  <c r="H17"/>
  <c r="H18"/>
  <c r="H19"/>
  <c r="H20"/>
  <c r="H21"/>
  <c r="H22"/>
  <c r="H23"/>
  <c r="H24"/>
  <c r="H25"/>
  <c r="H26"/>
  <c r="H27"/>
  <c r="H28"/>
  <c r="H29"/>
  <c r="H30"/>
  <c r="H31"/>
  <c r="H32"/>
  <c r="H33"/>
  <c r="H34"/>
  <c r="H6"/>
  <c r="J37" l="1"/>
  <c r="O29" i="12"/>
  <c r="O30" s="1"/>
  <c r="N29"/>
  <c r="N30" s="1"/>
  <c r="M29"/>
  <c r="L29"/>
  <c r="K29"/>
  <c r="K30" s="1"/>
  <c r="J29"/>
  <c r="J30" s="1"/>
  <c r="I29"/>
  <c r="H29"/>
  <c r="G29"/>
  <c r="G30" s="1"/>
  <c r="F29"/>
  <c r="F30" s="1"/>
  <c r="C24"/>
  <c r="C23"/>
  <c r="C22"/>
  <c r="C21"/>
  <c r="F24" l="1"/>
  <c r="G24"/>
  <c r="H24"/>
  <c r="I24"/>
  <c r="J24"/>
  <c r="K24"/>
  <c r="L24"/>
  <c r="M24"/>
  <c r="N24"/>
  <c r="O24"/>
  <c r="I30"/>
  <c r="I31" s="1"/>
  <c r="M30"/>
  <c r="M31" s="1"/>
  <c r="G31"/>
  <c r="K31"/>
  <c r="O31"/>
  <c r="H30"/>
  <c r="H31" s="1"/>
  <c r="L30"/>
  <c r="L31" s="1"/>
  <c r="F31"/>
  <c r="J31"/>
  <c r="N31"/>
  <c r="C18"/>
  <c r="I17"/>
  <c r="O17"/>
  <c r="F17"/>
  <c r="J17"/>
  <c r="L17"/>
  <c r="K17"/>
  <c r="N17"/>
  <c r="G17"/>
  <c r="H17"/>
  <c r="M17"/>
  <c r="F23" l="1"/>
  <c r="G23"/>
  <c r="H23"/>
  <c r="I23"/>
  <c r="J23"/>
  <c r="K23"/>
  <c r="L23"/>
  <c r="M23"/>
  <c r="N23"/>
  <c r="O23"/>
  <c r="C17"/>
  <c r="L16"/>
  <c r="N16"/>
  <c r="M16"/>
  <c r="J16"/>
  <c r="I16"/>
  <c r="O16"/>
  <c r="F16"/>
  <c r="H16"/>
  <c r="K16"/>
  <c r="G16"/>
  <c r="F22" l="1"/>
  <c r="G22"/>
  <c r="H22"/>
  <c r="I22"/>
  <c r="J22"/>
  <c r="K22"/>
  <c r="L22"/>
  <c r="M22"/>
  <c r="N22"/>
  <c r="O22"/>
  <c r="C16"/>
  <c r="N15"/>
  <c r="K15"/>
  <c r="J15"/>
  <c r="L15"/>
  <c r="H15"/>
  <c r="O15"/>
  <c r="F15"/>
  <c r="M15"/>
  <c r="G15"/>
  <c r="I15"/>
  <c r="F21" l="1"/>
  <c r="G21"/>
  <c r="H21"/>
  <c r="I21"/>
  <c r="J21"/>
  <c r="K21"/>
  <c r="L21"/>
  <c r="M21"/>
  <c r="N21"/>
  <c r="O21"/>
  <c r="C15"/>
  <c r="O14"/>
  <c r="O20" s="1"/>
  <c r="N14"/>
  <c r="N20" s="1"/>
  <c r="N26" s="1"/>
  <c r="M14"/>
  <c r="M20" s="1"/>
  <c r="L14"/>
  <c r="L20" s="1"/>
  <c r="K14"/>
  <c r="K20" s="1"/>
  <c r="J14"/>
  <c r="J20" s="1"/>
  <c r="I14"/>
  <c r="I20" s="1"/>
  <c r="H14"/>
  <c r="H20" s="1"/>
  <c r="G14"/>
  <c r="G20" s="1"/>
  <c r="F14"/>
  <c r="F20" s="1"/>
  <c r="D8"/>
  <c r="J26" l="1"/>
  <c r="H26"/>
  <c r="L26"/>
  <c r="I26"/>
  <c r="G26"/>
  <c r="K26"/>
  <c r="O26"/>
  <c r="M26"/>
  <c r="F26"/>
</calcChain>
</file>

<file path=xl/sharedStrings.xml><?xml version="1.0" encoding="utf-8"?>
<sst xmlns="http://schemas.openxmlformats.org/spreadsheetml/2006/main" count="190" uniqueCount="111">
  <si>
    <t>Opgavens omfang</t>
  </si>
  <si>
    <t>Terminologi</t>
  </si>
  <si>
    <t>Udbudsmaterialet anvender følgende terminologi:</t>
  </si>
  <si>
    <t>Mindstekrav</t>
  </si>
  <si>
    <t>Konkurrenceparametre</t>
  </si>
  <si>
    <t xml:space="preserve"> - Mindstekrav
 - Konkurrenceparametre</t>
  </si>
  <si>
    <t>Ja</t>
  </si>
  <si>
    <t>1.1</t>
  </si>
  <si>
    <t>1.2</t>
  </si>
  <si>
    <t>Bekræftelse af mindstekrav</t>
  </si>
  <si>
    <t>Miljø</t>
  </si>
  <si>
    <t>MINDSTEKRAV</t>
  </si>
  <si>
    <t>KONKURRENCEPARAMETRE</t>
  </si>
  <si>
    <t>Beskrivelse</t>
  </si>
  <si>
    <t>Nej</t>
  </si>
  <si>
    <t>Point</t>
  </si>
  <si>
    <t>Emballage</t>
  </si>
  <si>
    <t>PRODUKTBESKRIVELSE</t>
  </si>
  <si>
    <t>Produktbeskrivelse</t>
  </si>
  <si>
    <t>2.10</t>
  </si>
  <si>
    <t>Vægtning</t>
  </si>
  <si>
    <t>Point for pris udregnet som:</t>
  </si>
  <si>
    <t>Pris</t>
  </si>
  <si>
    <t>Ringe løsning - opfylder ikke vores krav</t>
  </si>
  <si>
    <t>Tilstrækkelig løsning/kan anvendes - men lever ikke fuldt op til vores krav</t>
  </si>
  <si>
    <t>Pris vil blive evalueret relativt i forhold til de øvrige tilbud</t>
  </si>
  <si>
    <t>Acceptabel løsning - opfylder vores krav</t>
  </si>
  <si>
    <t>God løsning - opfylder vores krav lidt bedre end ønsket</t>
  </si>
  <si>
    <t>Fortrinlig løsning - opfylder vores krav i høj grad</t>
  </si>
  <si>
    <t>SUM</t>
  </si>
  <si>
    <t>Fremragende løsning - opfylder vores krav på en meget udtømmende måde</t>
  </si>
  <si>
    <t>Navn på tilbudsark</t>
  </si>
  <si>
    <t>Tilbud 9</t>
  </si>
  <si>
    <t>Tilbud 10</t>
  </si>
  <si>
    <t>Pris (stk. eller sum af TCO) Kr.</t>
  </si>
  <si>
    <t>Vægtet point</t>
  </si>
  <si>
    <t>Samlet point</t>
  </si>
  <si>
    <t>Til sammenligning:</t>
  </si>
  <si>
    <t>Lineær</t>
  </si>
  <si>
    <t>Pris - point</t>
  </si>
  <si>
    <t>Pris - vægtet</t>
  </si>
  <si>
    <t>Samlet evaluering</t>
  </si>
  <si>
    <t>Lev A</t>
  </si>
  <si>
    <t>Lev B</t>
  </si>
  <si>
    <t>Lev C</t>
  </si>
  <si>
    <t>Lev D</t>
  </si>
  <si>
    <t>Lev E</t>
  </si>
  <si>
    <t>Lev F</t>
  </si>
  <si>
    <t>Lev G</t>
  </si>
  <si>
    <t>Lev H</t>
  </si>
  <si>
    <t>Funktion</t>
  </si>
  <si>
    <t>J15</t>
  </si>
  <si>
    <t>J21</t>
  </si>
  <si>
    <t>J23</t>
  </si>
  <si>
    <t>J28</t>
  </si>
  <si>
    <t>J30</t>
  </si>
  <si>
    <t>J31</t>
  </si>
  <si>
    <t>Udbudt mængde x enhedspris eller stykpris</t>
  </si>
  <si>
    <t>Konkurrenceparametrene er udtryk for kundens ønske om en bestemt egenskab eller et bestemt vilkår. Konkurrenceparametrene kan opfyldes helt eller delvist. Manglende opfyldelse af et konkurrenceparameter medfører ikke, at tilbuddet bliver ikke-konditionsmæssigt. Tilbudsgivers beskrivelse af konkurrenceparametrene indgår i evalueringen, jf. Udbudsbetingelserne, hvorfor tilbudsgiver bedes besvare hvert parameter så præcist og konkret som muligt.</t>
  </si>
  <si>
    <t>Kontraktbilag 1 – Kravspecifikation</t>
  </si>
  <si>
    <t>Produktnavn</t>
  </si>
  <si>
    <t>2.12</t>
  </si>
  <si>
    <t>2.13</t>
  </si>
  <si>
    <r>
      <t>Der kan ikke tages forbehold for mindstekrav. Det skal bekræftes, at mindstekravene er opfyldt.</t>
    </r>
    <r>
      <rPr>
        <sz val="10"/>
        <color rgb="FFFF0000"/>
        <rFont val="Calibri"/>
        <family val="2"/>
        <scheme val="minor"/>
      </rPr>
      <t xml:space="preserve"> </t>
    </r>
    <r>
      <rPr>
        <sz val="10"/>
        <color theme="1"/>
        <rFont val="Calibri"/>
        <family val="2"/>
        <scheme val="minor"/>
      </rPr>
      <t>Såfremt ét eller flere mindstekrav ikke er opfyldt, vil Kunden være forpligtet til at afvise tilbuddet som ikke-konditionsmæssigt.</t>
    </r>
  </si>
  <si>
    <t>2.14</t>
  </si>
  <si>
    <t>2.15</t>
  </si>
  <si>
    <t>2.16</t>
  </si>
  <si>
    <t>Anvendelsesområde</t>
  </si>
  <si>
    <t>2.11</t>
  </si>
  <si>
    <t>Vedlæg beskrivelse/dokumentation for nedenstående</t>
  </si>
  <si>
    <t>Priser</t>
  </si>
  <si>
    <t>Reservedelspriser
(Den samlede reservedelspris pr. seng, må ikke overstige sengens indkøbspris x2)</t>
  </si>
  <si>
    <t>Øvrigt tilbehør</t>
  </si>
  <si>
    <t>Angiv pris pr. seng</t>
  </si>
  <si>
    <t xml:space="preserve">Kr. </t>
  </si>
  <si>
    <t>Angiv den samlede pris pr. seng</t>
  </si>
  <si>
    <t>[navngiv tilbehør]</t>
  </si>
  <si>
    <t>Dr skal over en 4-årig periode indkøbes en række senge. Det forventes at der aftages ca. 800-900 senge på aftalen. Antallet er dog vejledende. Aftalen indgås som en rammeaftale, hvor alle sygehuse/hospitaler i region Nordjylland har mulighed for at trække på aftalen.</t>
  </si>
  <si>
    <t>Enhed</t>
  </si>
  <si>
    <t>Nr.</t>
  </si>
  <si>
    <t>Mængde</t>
  </si>
  <si>
    <t>Grundlag for TCO</t>
  </si>
  <si>
    <t>Anskaffelse</t>
  </si>
  <si>
    <t>Service</t>
  </si>
  <si>
    <t>1 stk. løst monteret dropstativ</t>
  </si>
  <si>
    <t>Sengehestforlænger (for begge sider)</t>
  </si>
  <si>
    <t>Reservedele</t>
  </si>
  <si>
    <t>Inkl. i prisen</t>
  </si>
  <si>
    <t>Seng iht mindstekravene inkl. 
- standard sengeheste
- et fastmonteret dropstativ
- en sengegalge med greb
- en integreret liggeforlænger
- 1 stk. opbevaring/kurv/skohylde
- sengehestforhøjer i begge sider
- gavlplader (farver efter eget valg)
- Levering
- Udpakning
- bortskaffelse af indpakningsmaterialer
- undervisning af personale (efter aftale)*
Sengen skal være komplet/samlet ved overdragelse til kunden.</t>
  </si>
  <si>
    <t>*Tilbudsgiver skal tilbyde at undervise brugere i brugen af sengen. Der afholdes kurser af minimum 1 times varighed for op til 25 brugere ad gangen. Dette aftales mellem leverandør og kunde ved bestilling. Det skal påregnes at der skal afholdes undervisning ca. 4 gange pr. 100 bestilte senge.</t>
  </si>
  <si>
    <t>Der skal foreligge en videovejledning til personalet</t>
  </si>
  <si>
    <t>Dokumentation</t>
  </si>
  <si>
    <t>2.1</t>
  </si>
  <si>
    <t>2.2</t>
  </si>
  <si>
    <t>2.3</t>
  </si>
  <si>
    <t>2.4</t>
  </si>
  <si>
    <t>2.5</t>
  </si>
  <si>
    <t>2.6</t>
  </si>
  <si>
    <t>2.7</t>
  </si>
  <si>
    <t>2.8</t>
  </si>
  <si>
    <t>2.9</t>
  </si>
  <si>
    <t>2.17</t>
  </si>
  <si>
    <t>Der skal ligeledes afholdes kursus for teknisk afdeling for 2-5 medarbejder 1 gang pr. hospitalsenhed</t>
  </si>
  <si>
    <t>Total</t>
  </si>
  <si>
    <t>Pris pr. enhed</t>
  </si>
  <si>
    <t>Servicepris pr. år pr. seng ved 5-årig serviceaftale
- årligt eftersyn
- reparation ved nedbrud (inden for 20 arbejdsdage)
- inkl. reservedele ved reparation</t>
  </si>
  <si>
    <t/>
  </si>
  <si>
    <t>XXXXXX</t>
  </si>
  <si>
    <t>Ad x.x</t>
  </si>
  <si>
    <t>XXXXXXX</t>
  </si>
  <si>
    <t>xxxxx</t>
  </si>
</sst>
</file>

<file path=xl/styles.xml><?xml version="1.0" encoding="utf-8"?>
<styleSheet xmlns="http://schemas.openxmlformats.org/spreadsheetml/2006/main">
  <numFmts count="2">
    <numFmt numFmtId="43" formatCode="_ * #,##0.00_ ;_ * \-#,##0.00_ ;_ * &quot;-&quot;??_ ;_ @_ "/>
    <numFmt numFmtId="164" formatCode="_ * #,##0_ ;_ * \-#,##0_ ;_ * &quot;-&quot;??_ ;_ @_ "/>
  </numFmts>
  <fonts count="31">
    <font>
      <sz val="11"/>
      <color theme="1"/>
      <name val="Calibri"/>
      <family val="2"/>
      <scheme val="minor"/>
    </font>
    <font>
      <sz val="10"/>
      <color theme="1"/>
      <name val="Calibri"/>
      <family val="2"/>
      <scheme val="minor"/>
    </font>
    <font>
      <b/>
      <sz val="18"/>
      <color theme="1"/>
      <name val="Calibri"/>
      <family val="2"/>
      <scheme val="minor"/>
    </font>
    <font>
      <sz val="11"/>
      <name val="Calibri"/>
      <family val="2"/>
      <scheme val="minor"/>
    </font>
    <font>
      <sz val="8"/>
      <color theme="1"/>
      <name val="Calibri"/>
      <family val="2"/>
      <scheme val="minor"/>
    </font>
    <font>
      <sz val="10"/>
      <color theme="0"/>
      <name val="Calibri"/>
      <family val="2"/>
      <scheme val="minor"/>
    </font>
    <font>
      <b/>
      <sz val="12"/>
      <color rgb="FFFFFFFF"/>
      <name val="Calibri"/>
      <family val="2"/>
      <scheme val="minor"/>
    </font>
    <font>
      <sz val="10"/>
      <color rgb="FFFFFFFF"/>
      <name val="Calibri"/>
      <family val="2"/>
      <scheme val="minor"/>
    </font>
    <font>
      <sz val="10"/>
      <name val="Calibri"/>
      <family val="2"/>
      <scheme val="minor"/>
    </font>
    <font>
      <sz val="10"/>
      <color rgb="FFFF0000"/>
      <name val="Calibri"/>
      <family val="2"/>
      <scheme val="minor"/>
    </font>
    <font>
      <b/>
      <sz val="10"/>
      <color theme="1"/>
      <name val="Calibri"/>
      <family val="2"/>
      <scheme val="minor"/>
    </font>
    <font>
      <sz val="16"/>
      <color rgb="FFFFFFFF"/>
      <name val="Calibri"/>
      <family val="2"/>
      <scheme val="minor"/>
    </font>
    <font>
      <i/>
      <sz val="10"/>
      <color theme="1"/>
      <name val="Calibri"/>
      <family val="2"/>
      <scheme val="minor"/>
    </font>
    <font>
      <sz val="11"/>
      <color theme="1"/>
      <name val="Calibri"/>
      <family val="2"/>
      <scheme val="minor"/>
    </font>
    <font>
      <sz val="10"/>
      <name val="Arial"/>
      <family val="2"/>
    </font>
    <font>
      <b/>
      <sz val="10"/>
      <name val="Calibri"/>
      <family val="2"/>
      <scheme val="minor"/>
    </font>
    <font>
      <b/>
      <sz val="12"/>
      <color theme="1"/>
      <name val="Calibri"/>
      <family val="2"/>
      <scheme val="minor"/>
    </font>
    <font>
      <sz val="12"/>
      <color theme="1"/>
      <name val="Calibri"/>
      <family val="2"/>
      <scheme val="minor"/>
    </font>
    <font>
      <b/>
      <sz val="8"/>
      <color theme="1"/>
      <name val="Calibri"/>
      <family val="2"/>
      <scheme val="minor"/>
    </font>
    <font>
      <b/>
      <sz val="9"/>
      <color theme="1"/>
      <name val="Calibri"/>
      <family val="2"/>
      <scheme val="minor"/>
    </font>
    <font>
      <sz val="10"/>
      <name val="Arial"/>
      <family val="2"/>
    </font>
    <font>
      <sz val="10"/>
      <color rgb="FF000000"/>
      <name val="Calibri"/>
      <family val="2"/>
      <scheme val="minor"/>
    </font>
    <font>
      <b/>
      <sz val="10"/>
      <color rgb="FFFFFFFF"/>
      <name val="Calibri"/>
      <family val="2"/>
      <scheme val="minor"/>
    </font>
    <font>
      <b/>
      <sz val="10"/>
      <color theme="0"/>
      <name val="Calibri"/>
      <family val="2"/>
      <scheme val="minor"/>
    </font>
    <font>
      <i/>
      <sz val="10"/>
      <name val="Calibri"/>
      <family val="2"/>
      <scheme val="minor"/>
    </font>
    <font>
      <b/>
      <sz val="36"/>
      <color rgb="FFFFFFFF"/>
      <name val="Calibri"/>
      <family val="2"/>
      <scheme val="minor"/>
    </font>
    <font>
      <b/>
      <sz val="14"/>
      <color rgb="FFFFFFFF"/>
      <name val="Calibri"/>
      <family val="2"/>
      <scheme val="minor"/>
    </font>
    <font>
      <b/>
      <sz val="14"/>
      <color theme="0"/>
      <name val="Calibri"/>
      <family val="2"/>
      <scheme val="minor"/>
    </font>
    <font>
      <b/>
      <sz val="14"/>
      <color theme="1"/>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82243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2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right>
      <top style="thin">
        <color theme="0"/>
      </top>
      <bottom/>
      <diagonal/>
    </border>
    <border>
      <left style="thin">
        <color theme="0"/>
      </left>
      <right/>
      <top/>
      <bottom/>
      <diagonal/>
    </border>
  </borders>
  <cellStyleXfs count="5">
    <xf numFmtId="0" fontId="0" fillId="0" borderId="0"/>
    <xf numFmtId="43" fontId="13" fillId="0" borderId="0" applyFont="0" applyFill="0" applyBorder="0" applyAlignment="0" applyProtection="0"/>
    <xf numFmtId="9" fontId="13" fillId="0" borderId="0" applyFont="0" applyFill="0" applyBorder="0" applyAlignment="0" applyProtection="0"/>
    <xf numFmtId="0" fontId="14" fillId="0" borderId="0"/>
    <xf numFmtId="0" fontId="20" fillId="0" borderId="0"/>
  </cellStyleXfs>
  <cellXfs count="206">
    <xf numFmtId="0" fontId="0" fillId="0" borderId="0" xfId="0"/>
    <xf numFmtId="0" fontId="1" fillId="0" borderId="1" xfId="0" applyFont="1" applyBorder="1"/>
    <xf numFmtId="0" fontId="0" fillId="0" borderId="1" xfId="0" applyFont="1" applyBorder="1"/>
    <xf numFmtId="0" fontId="0" fillId="0" borderId="0" xfId="0" applyFont="1"/>
    <xf numFmtId="0" fontId="7" fillId="2" borderId="2" xfId="0" applyFont="1" applyFill="1" applyBorder="1" applyAlignment="1">
      <alignment vertical="center" wrapText="1"/>
    </xf>
    <xf numFmtId="0" fontId="7" fillId="3" borderId="2" xfId="0" applyFont="1" applyFill="1" applyBorder="1" applyAlignment="1">
      <alignment vertical="center" wrapText="1"/>
    </xf>
    <xf numFmtId="0" fontId="7" fillId="2" borderId="2" xfId="0" applyFont="1" applyFill="1" applyBorder="1" applyAlignment="1">
      <alignment horizontal="center" vertical="center" wrapText="1"/>
    </xf>
    <xf numFmtId="0" fontId="1" fillId="0" borderId="5" xfId="0" applyFont="1" applyBorder="1" applyAlignment="1">
      <alignment horizontal="left" vertical="center" wrapText="1"/>
    </xf>
    <xf numFmtId="0" fontId="11" fillId="2" borderId="2" xfId="0" applyFont="1" applyFill="1" applyBorder="1" applyAlignment="1">
      <alignment horizontal="center" vertical="center" wrapText="1"/>
    </xf>
    <xf numFmtId="0" fontId="10" fillId="0" borderId="1" xfId="0" applyFont="1" applyBorder="1" applyAlignment="1">
      <alignment wrapText="1"/>
    </xf>
    <xf numFmtId="0" fontId="1" fillId="0" borderId="1" xfId="0" applyFont="1" applyBorder="1" applyAlignment="1">
      <alignment wrapText="1"/>
    </xf>
    <xf numFmtId="0" fontId="12" fillId="0" borderId="1" xfId="0" applyFont="1" applyBorder="1" applyAlignment="1">
      <alignment wrapText="1"/>
    </xf>
    <xf numFmtId="0" fontId="10" fillId="0" borderId="1" xfId="0" applyFont="1" applyBorder="1"/>
    <xf numFmtId="0" fontId="8" fillId="0" borderId="1" xfId="0" applyFont="1" applyBorder="1" applyAlignment="1">
      <alignment wrapText="1"/>
    </xf>
    <xf numFmtId="0" fontId="0" fillId="0" borderId="6" xfId="0" applyFont="1" applyBorder="1" applyAlignment="1">
      <alignment vertical="center" wrapText="1"/>
    </xf>
    <xf numFmtId="0" fontId="3" fillId="0" borderId="1" xfId="0" applyFont="1" applyBorder="1" applyAlignment="1">
      <alignment horizontal="left" vertical="center" wrapText="1"/>
    </xf>
    <xf numFmtId="0" fontId="0" fillId="0" borderId="1" xfId="0" applyFont="1" applyBorder="1" applyAlignment="1">
      <alignment vertical="center" wrapText="1"/>
    </xf>
    <xf numFmtId="0" fontId="8" fillId="0" borderId="5" xfId="0" applyFont="1" applyBorder="1" applyAlignment="1">
      <alignment vertical="center" wrapText="1"/>
    </xf>
    <xf numFmtId="0" fontId="8" fillId="0" borderId="5" xfId="0" applyNumberFormat="1" applyFont="1" applyBorder="1" applyAlignment="1">
      <alignment horizontal="left" vertical="center" wrapText="1"/>
    </xf>
    <xf numFmtId="0" fontId="0" fillId="0" borderId="0" xfId="0" applyFont="1" applyAlignment="1">
      <alignment vertical="center" wrapText="1"/>
    </xf>
    <xf numFmtId="0" fontId="3" fillId="0" borderId="0" xfId="0" applyFont="1" applyAlignment="1">
      <alignment horizontal="left" vertical="center" wrapText="1"/>
    </xf>
    <xf numFmtId="0" fontId="0" fillId="4" borderId="0" xfId="0" applyFill="1"/>
    <xf numFmtId="0" fontId="1" fillId="4" borderId="0" xfId="0" applyFont="1" applyFill="1"/>
    <xf numFmtId="0" fontId="15" fillId="4" borderId="0" xfId="3" applyFont="1" applyFill="1"/>
    <xf numFmtId="0" fontId="1" fillId="4" borderId="0" xfId="0" applyNumberFormat="1" applyFont="1" applyFill="1" applyBorder="1"/>
    <xf numFmtId="0" fontId="16" fillId="4" borderId="0" xfId="0" applyNumberFormat="1" applyFont="1" applyFill="1" applyBorder="1"/>
    <xf numFmtId="0" fontId="17" fillId="4" borderId="0" xfId="0" applyNumberFormat="1" applyFont="1" applyFill="1" applyBorder="1"/>
    <xf numFmtId="0" fontId="15" fillId="4" borderId="0" xfId="3" applyNumberFormat="1" applyFont="1" applyFill="1" applyAlignment="1">
      <alignment horizontal="center"/>
    </xf>
    <xf numFmtId="0" fontId="15" fillId="4" borderId="0" xfId="3" applyNumberFormat="1" applyFont="1" applyFill="1"/>
    <xf numFmtId="0" fontId="1" fillId="4" borderId="0" xfId="0" applyNumberFormat="1" applyFont="1" applyFill="1"/>
    <xf numFmtId="0" fontId="1" fillId="3" borderId="15" xfId="0" applyNumberFormat="1" applyFont="1" applyFill="1" applyBorder="1"/>
    <xf numFmtId="0" fontId="8" fillId="4" borderId="0" xfId="3" applyNumberFormat="1" applyFont="1" applyFill="1" applyAlignment="1"/>
    <xf numFmtId="0" fontId="8" fillId="4" borderId="0" xfId="3" applyNumberFormat="1" applyFont="1" applyFill="1"/>
    <xf numFmtId="0" fontId="10" fillId="4" borderId="0" xfId="0" applyNumberFormat="1" applyFont="1" applyFill="1" applyBorder="1"/>
    <xf numFmtId="0" fontId="16" fillId="4" borderId="0" xfId="0" applyNumberFormat="1" applyFont="1" applyFill="1"/>
    <xf numFmtId="0" fontId="1" fillId="4" borderId="0" xfId="0" applyNumberFormat="1" applyFont="1" applyFill="1" applyAlignment="1">
      <alignment vertical="center"/>
    </xf>
    <xf numFmtId="0" fontId="0" fillId="4" borderId="0" xfId="0" applyFill="1" applyAlignment="1">
      <alignment vertical="center" wrapText="1"/>
    </xf>
    <xf numFmtId="0" fontId="1" fillId="4" borderId="0" xfId="0" applyNumberFormat="1" applyFont="1" applyFill="1" applyAlignment="1">
      <alignment wrapText="1"/>
    </xf>
    <xf numFmtId="0" fontId="18" fillId="5" borderId="20" xfId="0" applyNumberFormat="1" applyFont="1" applyFill="1" applyBorder="1" applyAlignment="1">
      <alignment horizontal="center" vertical="center" wrapText="1"/>
    </xf>
    <xf numFmtId="0" fontId="1" fillId="4" borderId="0" xfId="0" applyNumberFormat="1" applyFont="1" applyFill="1" applyAlignment="1">
      <alignment vertical="center" wrapText="1"/>
    </xf>
    <xf numFmtId="0" fontId="1" fillId="4" borderId="0" xfId="0" applyFont="1" applyFill="1" applyAlignment="1">
      <alignment vertical="center" wrapText="1"/>
    </xf>
    <xf numFmtId="0" fontId="0" fillId="0" borderId="0" xfId="0" applyAlignment="1">
      <alignment vertical="center" wrapText="1"/>
    </xf>
    <xf numFmtId="164" fontId="1" fillId="3" borderId="15" xfId="1" applyNumberFormat="1" applyFont="1" applyFill="1" applyBorder="1" applyAlignment="1">
      <alignment horizontal="right"/>
    </xf>
    <xf numFmtId="0" fontId="0" fillId="4" borderId="0" xfId="0" applyFill="1" applyBorder="1"/>
    <xf numFmtId="0" fontId="1" fillId="4" borderId="0" xfId="0" applyNumberFormat="1" applyFont="1" applyFill="1" applyBorder="1" applyAlignment="1">
      <alignment wrapText="1"/>
    </xf>
    <xf numFmtId="0" fontId="19" fillId="4" borderId="0" xfId="0" applyNumberFormat="1" applyFont="1" applyFill="1" applyBorder="1" applyAlignment="1">
      <alignment horizontal="left"/>
    </xf>
    <xf numFmtId="164" fontId="1" fillId="4" borderId="0" xfId="1" applyNumberFormat="1" applyFont="1" applyFill="1" applyBorder="1" applyAlignment="1">
      <alignment horizontal="right"/>
    </xf>
    <xf numFmtId="0" fontId="1" fillId="4" borderId="0" xfId="0" applyFont="1" applyFill="1" applyBorder="1"/>
    <xf numFmtId="43" fontId="1" fillId="4" borderId="15" xfId="1" applyNumberFormat="1" applyFont="1" applyFill="1" applyBorder="1" applyAlignment="1">
      <alignment horizontal="right"/>
    </xf>
    <xf numFmtId="0" fontId="0" fillId="4" borderId="0" xfId="0" applyFill="1" applyAlignment="1">
      <alignment vertical="center"/>
    </xf>
    <xf numFmtId="0" fontId="19" fillId="4" borderId="15" xfId="0" applyNumberFormat="1" applyFont="1" applyFill="1" applyBorder="1" applyAlignment="1">
      <alignment vertical="center"/>
    </xf>
    <xf numFmtId="0" fontId="19" fillId="3" borderId="15" xfId="0" applyNumberFormat="1" applyFont="1" applyFill="1" applyBorder="1" applyAlignment="1">
      <alignment horizontal="center"/>
    </xf>
    <xf numFmtId="0" fontId="1" fillId="4" borderId="0" xfId="0" applyFont="1" applyFill="1" applyAlignment="1">
      <alignment vertical="center"/>
    </xf>
    <xf numFmtId="0" fontId="0" fillId="0" borderId="0" xfId="0" applyAlignment="1">
      <alignment vertical="center"/>
    </xf>
    <xf numFmtId="0" fontId="19" fillId="4" borderId="0" xfId="0" applyNumberFormat="1" applyFont="1" applyFill="1"/>
    <xf numFmtId="43" fontId="1" fillId="4" borderId="0" xfId="1" applyNumberFormat="1" applyFont="1" applyFill="1" applyAlignment="1"/>
    <xf numFmtId="0" fontId="0" fillId="4" borderId="0" xfId="0" applyNumberFormat="1" applyFill="1"/>
    <xf numFmtId="0" fontId="0" fillId="4" borderId="0" xfId="0" applyNumberFormat="1" applyFill="1" applyAlignment="1"/>
    <xf numFmtId="43" fontId="10" fillId="5" borderId="15" xfId="1" applyNumberFormat="1" applyFont="1" applyFill="1" applyBorder="1" applyAlignment="1">
      <alignment horizontal="right"/>
    </xf>
    <xf numFmtId="0" fontId="5" fillId="3" borderId="2" xfId="0" applyFont="1" applyFill="1" applyBorder="1" applyAlignment="1">
      <alignment horizontal="center" vertical="center" wrapText="1"/>
    </xf>
    <xf numFmtId="0" fontId="9" fillId="0" borderId="1" xfId="0" applyFont="1" applyBorder="1" applyAlignment="1">
      <alignment wrapText="1"/>
    </xf>
    <xf numFmtId="0" fontId="4" fillId="0" borderId="1" xfId="0" applyFont="1" applyBorder="1" applyAlignment="1">
      <alignment horizontal="center" vertical="center" wrapText="1"/>
    </xf>
    <xf numFmtId="0" fontId="0" fillId="0" borderId="0" xfId="0" applyFont="1" applyAlignment="1">
      <alignment wrapText="1"/>
    </xf>
    <xf numFmtId="0" fontId="0" fillId="0" borderId="1" xfId="0" applyFont="1" applyBorder="1" applyAlignment="1">
      <alignment horizontal="center" vertical="center" wrapText="1"/>
    </xf>
    <xf numFmtId="0" fontId="0" fillId="3" borderId="7" xfId="0" applyFont="1" applyFill="1" applyBorder="1" applyAlignment="1">
      <alignment vertical="center" wrapText="1"/>
    </xf>
    <xf numFmtId="0" fontId="1" fillId="0" borderId="5" xfId="0" applyFont="1" applyBorder="1" applyAlignment="1">
      <alignment horizontal="center" vertical="center" wrapText="1"/>
    </xf>
    <xf numFmtId="0" fontId="5" fillId="3" borderId="6" xfId="0" applyFont="1" applyFill="1" applyBorder="1" applyAlignment="1">
      <alignment horizontal="center" vertical="center" wrapText="1"/>
    </xf>
    <xf numFmtId="0" fontId="1" fillId="0" borderId="1" xfId="0" applyFont="1" applyBorder="1" applyAlignment="1">
      <alignment vertical="center" wrapText="1"/>
    </xf>
    <xf numFmtId="0" fontId="9" fillId="3" borderId="9" xfId="0" applyFont="1" applyFill="1" applyBorder="1" applyAlignment="1">
      <alignment vertical="center" wrapText="1"/>
    </xf>
    <xf numFmtId="0" fontId="1" fillId="0" borderId="9" xfId="0" applyFont="1" applyBorder="1" applyAlignment="1">
      <alignment vertical="center" wrapText="1"/>
    </xf>
    <xf numFmtId="0" fontId="1" fillId="3" borderId="0" xfId="0" applyFont="1" applyFill="1" applyBorder="1" applyAlignment="1">
      <alignment horizontal="center" vertical="center" wrapText="1"/>
    </xf>
    <xf numFmtId="0" fontId="0" fillId="0" borderId="0" xfId="0" applyFont="1" applyAlignment="1">
      <alignment vertical="top" wrapText="1"/>
    </xf>
    <xf numFmtId="0" fontId="7" fillId="3" borderId="0"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0" fillId="3" borderId="0" xfId="0" applyFont="1" applyFill="1" applyAlignment="1">
      <alignment vertical="center" wrapText="1"/>
    </xf>
    <xf numFmtId="0" fontId="8" fillId="0" borderId="5" xfId="0" applyFont="1" applyFill="1" applyBorder="1" applyAlignment="1">
      <alignment vertical="top" wrapText="1"/>
    </xf>
    <xf numFmtId="0" fontId="8" fillId="0" borderId="5" xfId="0" applyFont="1" applyFill="1" applyBorder="1" applyAlignment="1">
      <alignment wrapText="1"/>
    </xf>
    <xf numFmtId="0" fontId="8" fillId="0" borderId="5" xfId="0" applyFont="1" applyFill="1" applyBorder="1" applyAlignment="1"/>
    <xf numFmtId="0" fontId="1" fillId="3" borderId="1" xfId="0" applyFont="1" applyFill="1" applyBorder="1" applyAlignment="1">
      <alignment vertical="center" wrapText="1"/>
    </xf>
    <xf numFmtId="0" fontId="7" fillId="2" borderId="3" xfId="0" applyFont="1" applyFill="1" applyBorder="1" applyAlignment="1">
      <alignment horizontal="center" vertical="center" wrapText="1"/>
    </xf>
    <xf numFmtId="0" fontId="7" fillId="2" borderId="3" xfId="0" applyFont="1" applyFill="1" applyBorder="1" applyAlignment="1">
      <alignment vertical="center" wrapText="1"/>
    </xf>
    <xf numFmtId="0" fontId="8" fillId="0" borderId="5" xfId="0" applyFont="1" applyBorder="1" applyAlignment="1">
      <alignment horizontal="left" vertical="center" wrapText="1"/>
    </xf>
    <xf numFmtId="0" fontId="9" fillId="3" borderId="9" xfId="0" applyFont="1" applyFill="1" applyBorder="1" applyAlignment="1">
      <alignment horizontal="left" vertical="center" wrapText="1"/>
    </xf>
    <xf numFmtId="0" fontId="8" fillId="0" borderId="5" xfId="0" applyFont="1" applyFill="1" applyBorder="1" applyAlignment="1">
      <alignment horizontal="left" vertical="center" wrapText="1"/>
    </xf>
    <xf numFmtId="0" fontId="0" fillId="0" borderId="6" xfId="0" applyFont="1" applyBorder="1" applyAlignment="1">
      <alignment horizontal="center" vertical="center" wrapText="1"/>
    </xf>
    <xf numFmtId="0" fontId="0" fillId="0" borderId="6" xfId="0" applyBorder="1" applyAlignment="1">
      <alignment horizontal="center" vertical="center" wrapText="1"/>
    </xf>
    <xf numFmtId="0" fontId="1" fillId="0" borderId="5" xfId="0" applyFont="1" applyFill="1" applyBorder="1" applyAlignment="1">
      <alignment horizontal="center" vertical="center" wrapText="1"/>
    </xf>
    <xf numFmtId="0" fontId="4" fillId="0" borderId="6" xfId="0" applyFont="1" applyBorder="1" applyAlignment="1">
      <alignment horizontal="center" vertical="center" wrapText="1"/>
    </xf>
    <xf numFmtId="0" fontId="1" fillId="0" borderId="5" xfId="0" applyFont="1" applyFill="1" applyBorder="1" applyAlignment="1">
      <alignment horizontal="left" vertical="center" wrapText="1"/>
    </xf>
    <xf numFmtId="0" fontId="8" fillId="0" borderId="5" xfId="0" applyFont="1" applyFill="1" applyBorder="1" applyAlignment="1">
      <alignment vertical="center" wrapText="1"/>
    </xf>
    <xf numFmtId="0" fontId="3" fillId="0" borderId="2" xfId="0" applyFont="1" applyBorder="1" applyAlignment="1">
      <alignment horizontal="left" vertical="center" wrapText="1"/>
    </xf>
    <xf numFmtId="0" fontId="6" fillId="3" borderId="12" xfId="0" applyFont="1" applyFill="1" applyBorder="1" applyAlignment="1">
      <alignment horizontal="center" vertical="center" wrapText="1"/>
    </xf>
    <xf numFmtId="0" fontId="0" fillId="3" borderId="1" xfId="0" applyFont="1" applyFill="1" applyBorder="1" applyAlignment="1">
      <alignment vertical="center" wrapText="1"/>
    </xf>
    <xf numFmtId="0" fontId="1" fillId="0" borderId="5" xfId="0" applyFont="1" applyFill="1" applyBorder="1" applyAlignment="1">
      <alignment vertical="top"/>
    </xf>
    <xf numFmtId="0" fontId="0" fillId="0" borderId="8" xfId="0" applyFont="1" applyBorder="1" applyAlignment="1">
      <alignment horizontal="center" vertical="center" wrapText="1"/>
    </xf>
    <xf numFmtId="3" fontId="1" fillId="0" borderId="5" xfId="0" applyNumberFormat="1" applyFont="1" applyBorder="1" applyAlignment="1">
      <alignment horizontal="center" vertical="center" wrapText="1"/>
    </xf>
    <xf numFmtId="0" fontId="8" fillId="0" borderId="5" xfId="0" applyFont="1" applyFill="1" applyBorder="1" applyAlignment="1">
      <alignment vertical="center"/>
    </xf>
    <xf numFmtId="0" fontId="8" fillId="0" borderId="5" xfId="0" applyFont="1" applyBorder="1" applyAlignment="1">
      <alignment wrapText="1"/>
    </xf>
    <xf numFmtId="0" fontId="8" fillId="0" borderId="5" xfId="0" applyFont="1" applyBorder="1" applyAlignment="1">
      <alignment horizontal="center" vertical="center" wrapText="1"/>
    </xf>
    <xf numFmtId="0" fontId="8" fillId="0" borderId="5" xfId="0" applyNumberFormat="1" applyFont="1" applyFill="1" applyBorder="1" applyAlignment="1">
      <alignment horizontal="left" vertical="center" wrapText="1"/>
    </xf>
    <xf numFmtId="0" fontId="0" fillId="0" borderId="5" xfId="0" applyFont="1" applyBorder="1" applyAlignment="1">
      <alignment vertical="top" wrapText="1"/>
    </xf>
    <xf numFmtId="0" fontId="8" fillId="0" borderId="5" xfId="0" applyFont="1" applyFill="1" applyBorder="1" applyAlignment="1">
      <alignment vertical="top"/>
    </xf>
    <xf numFmtId="0" fontId="1" fillId="0" borderId="5" xfId="0" applyFont="1" applyFill="1" applyBorder="1" applyAlignment="1">
      <alignment vertical="center" wrapText="1"/>
    </xf>
    <xf numFmtId="0" fontId="23" fillId="2" borderId="2" xfId="0" applyFont="1" applyFill="1" applyBorder="1" applyAlignment="1">
      <alignment horizontal="center" vertical="center" wrapText="1"/>
    </xf>
    <xf numFmtId="0" fontId="0" fillId="0" borderId="7" xfId="0" applyFont="1" applyBorder="1" applyAlignment="1">
      <alignment vertical="center" wrapText="1"/>
    </xf>
    <xf numFmtId="0" fontId="4" fillId="0" borderId="5" xfId="0" applyFont="1" applyBorder="1" applyAlignment="1">
      <alignment horizontal="center" vertical="center" wrapText="1"/>
    </xf>
    <xf numFmtId="0" fontId="0" fillId="0" borderId="5" xfId="0" applyFont="1" applyBorder="1" applyAlignment="1">
      <alignment vertical="center" wrapText="1"/>
    </xf>
    <xf numFmtId="0" fontId="8" fillId="0" borderId="5" xfId="0" applyNumberFormat="1" applyFont="1" applyFill="1" applyBorder="1" applyAlignment="1">
      <alignment vertical="center" wrapText="1"/>
    </xf>
    <xf numFmtId="0" fontId="24" fillId="0" borderId="5" xfId="0" applyFont="1" applyBorder="1" applyAlignment="1">
      <alignment vertical="center" wrapText="1"/>
    </xf>
    <xf numFmtId="43" fontId="8" fillId="0" borderId="5" xfId="1" applyFont="1" applyBorder="1" applyAlignment="1">
      <alignment horizontal="right" wrapText="1"/>
    </xf>
    <xf numFmtId="0" fontId="1" fillId="0" borderId="5" xfId="0" applyFont="1" applyFill="1" applyBorder="1" applyAlignment="1">
      <alignment vertical="top" wrapText="1"/>
    </xf>
    <xf numFmtId="164" fontId="8" fillId="0" borderId="5" xfId="1" applyNumberFormat="1" applyFont="1" applyBorder="1" applyAlignment="1">
      <alignment horizontal="right" wrapText="1"/>
    </xf>
    <xf numFmtId="0" fontId="28" fillId="0" borderId="0" xfId="0" applyFont="1"/>
    <xf numFmtId="0" fontId="1" fillId="0" borderId="26" xfId="0" applyFont="1" applyBorder="1" applyAlignment="1">
      <alignment horizontal="center" vertical="center" wrapText="1"/>
    </xf>
    <xf numFmtId="0" fontId="8" fillId="0" borderId="26" xfId="0" applyFont="1" applyBorder="1" applyAlignment="1">
      <alignment vertical="center" wrapText="1"/>
    </xf>
    <xf numFmtId="0" fontId="8" fillId="0" borderId="26" xfId="0" applyFont="1" applyBorder="1" applyAlignment="1">
      <alignment wrapText="1"/>
    </xf>
    <xf numFmtId="164" fontId="8" fillId="0" borderId="26" xfId="1" applyNumberFormat="1" applyFont="1" applyBorder="1" applyAlignment="1">
      <alignment horizontal="right" wrapText="1"/>
    </xf>
    <xf numFmtId="0" fontId="26"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26" fillId="2" borderId="0" xfId="0" applyFont="1" applyFill="1" applyBorder="1" applyAlignment="1">
      <alignment vertical="center" wrapText="1"/>
    </xf>
    <xf numFmtId="0" fontId="27" fillId="2" borderId="0" xfId="0" applyFont="1" applyFill="1" applyBorder="1" applyAlignment="1">
      <alignment vertical="center" wrapText="1"/>
    </xf>
    <xf numFmtId="0" fontId="27" fillId="2" borderId="0" xfId="0" applyFont="1" applyFill="1" applyBorder="1" applyAlignment="1">
      <alignment horizontal="center" vertical="center" wrapText="1"/>
    </xf>
    <xf numFmtId="0" fontId="8" fillId="0" borderId="5" xfId="0" applyFont="1" applyBorder="1" applyAlignment="1">
      <alignment horizontal="center" vertical="center" wrapText="1"/>
    </xf>
    <xf numFmtId="0" fontId="1" fillId="0" borderId="5" xfId="0" applyFont="1" applyBorder="1" applyAlignment="1">
      <alignment vertical="center" wrapText="1"/>
    </xf>
    <xf numFmtId="0" fontId="1" fillId="0" borderId="0" xfId="0" applyFont="1" applyAlignment="1">
      <alignment vertical="center" wrapText="1"/>
    </xf>
    <xf numFmtId="0" fontId="7" fillId="2" borderId="4" xfId="0" applyFont="1" applyFill="1" applyBorder="1" applyAlignment="1">
      <alignment horizontal="center" vertical="center" wrapText="1"/>
    </xf>
    <xf numFmtId="0" fontId="7" fillId="2" borderId="4" xfId="0" applyFont="1" applyFill="1" applyBorder="1" applyAlignment="1">
      <alignment vertical="center" wrapText="1"/>
    </xf>
    <xf numFmtId="0" fontId="9" fillId="3" borderId="13" xfId="0" applyFont="1" applyFill="1" applyBorder="1" applyAlignment="1">
      <alignment vertical="center" wrapText="1"/>
    </xf>
    <xf numFmtId="0" fontId="0" fillId="0" borderId="27" xfId="0" applyFont="1" applyBorder="1" applyAlignment="1">
      <alignment vertical="center" wrapText="1"/>
    </xf>
    <xf numFmtId="0" fontId="4" fillId="0" borderId="2" xfId="0" applyFont="1" applyBorder="1" applyAlignment="1">
      <alignment horizontal="center" vertical="center" wrapText="1"/>
    </xf>
    <xf numFmtId="0" fontId="0" fillId="0" borderId="10" xfId="0" applyFont="1" applyBorder="1" applyAlignment="1">
      <alignment horizontal="center" vertical="center" wrapText="1"/>
    </xf>
    <xf numFmtId="0" fontId="7" fillId="2" borderId="26" xfId="0" applyFont="1" applyFill="1" applyBorder="1" applyAlignment="1">
      <alignment horizontal="center" vertical="center" wrapText="1"/>
    </xf>
    <xf numFmtId="0" fontId="7" fillId="2" borderId="26" xfId="0" applyFont="1" applyFill="1" applyBorder="1" applyAlignment="1">
      <alignment vertical="center" wrapText="1"/>
    </xf>
    <xf numFmtId="0" fontId="8" fillId="2" borderId="26" xfId="0" applyFont="1" applyFill="1" applyBorder="1" applyAlignment="1">
      <alignment horizontal="center" vertical="center" wrapText="1"/>
    </xf>
    <xf numFmtId="0" fontId="7" fillId="3" borderId="12" xfId="0" applyFont="1" applyFill="1" applyBorder="1" applyAlignment="1">
      <alignment vertical="center" wrapText="1"/>
    </xf>
    <xf numFmtId="0" fontId="9"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0" fillId="0" borderId="1" xfId="0" applyFont="1" applyBorder="1" applyAlignment="1">
      <alignment vertical="top" wrapText="1"/>
    </xf>
    <xf numFmtId="0" fontId="1" fillId="0" borderId="13" xfId="0" applyFont="1" applyBorder="1" applyAlignment="1">
      <alignment vertical="center" wrapText="1"/>
    </xf>
    <xf numFmtId="0" fontId="0" fillId="0" borderId="4" xfId="0" applyFont="1" applyBorder="1" applyAlignment="1">
      <alignment horizontal="center" vertical="center" wrapText="1"/>
    </xf>
    <xf numFmtId="0" fontId="8" fillId="2" borderId="3" xfId="0" applyFont="1" applyFill="1" applyBorder="1" applyAlignment="1">
      <alignment horizontal="center" vertical="center" wrapText="1"/>
    </xf>
    <xf numFmtId="0" fontId="7" fillId="3" borderId="4" xfId="0" applyFont="1" applyFill="1" applyBorder="1" applyAlignment="1">
      <alignment vertical="center" wrapText="1"/>
    </xf>
    <xf numFmtId="0" fontId="0" fillId="0" borderId="1" xfId="0" applyFont="1" applyBorder="1" applyAlignment="1">
      <alignment wrapText="1"/>
    </xf>
    <xf numFmtId="0" fontId="8" fillId="2" borderId="4" xfId="0" applyFont="1" applyFill="1" applyBorder="1" applyAlignment="1">
      <alignment horizontal="center" vertical="center" wrapText="1"/>
    </xf>
    <xf numFmtId="0" fontId="1" fillId="0" borderId="4" xfId="0" applyFont="1" applyBorder="1" applyAlignment="1">
      <alignment vertical="center" wrapText="1"/>
    </xf>
    <xf numFmtId="0" fontId="7" fillId="3" borderId="4" xfId="0" applyFont="1" applyFill="1" applyBorder="1" applyAlignment="1">
      <alignment horizontal="center" vertical="center" wrapText="1"/>
    </xf>
    <xf numFmtId="0" fontId="7" fillId="2" borderId="28" xfId="0" applyFont="1" applyFill="1" applyBorder="1" applyAlignment="1">
      <alignment vertical="center"/>
    </xf>
    <xf numFmtId="0" fontId="7" fillId="2" borderId="0" xfId="0" applyFont="1" applyFill="1" applyBorder="1" applyAlignment="1">
      <alignment vertical="center"/>
    </xf>
    <xf numFmtId="0" fontId="3" fillId="0" borderId="3" xfId="0" applyFont="1" applyBorder="1" applyAlignment="1">
      <alignment horizontal="left" vertical="center" wrapText="1"/>
    </xf>
    <xf numFmtId="0" fontId="22" fillId="2" borderId="3" xfId="0" applyFont="1" applyFill="1" applyBorder="1" applyAlignment="1">
      <alignment vertical="center"/>
    </xf>
    <xf numFmtId="0" fontId="1" fillId="0" borderId="4" xfId="0" applyFont="1" applyBorder="1" applyAlignment="1">
      <alignment horizontal="center" vertical="center" wrapText="1"/>
    </xf>
    <xf numFmtId="0" fontId="8" fillId="0" borderId="4" xfId="0" applyFont="1" applyBorder="1" applyAlignment="1">
      <alignment vertical="center" wrapText="1"/>
    </xf>
    <xf numFmtId="0" fontId="3" fillId="0" borderId="4" xfId="0" applyFont="1" applyFill="1" applyBorder="1" applyAlignment="1">
      <alignment wrapText="1"/>
    </xf>
    <xf numFmtId="0" fontId="0" fillId="3" borderId="4" xfId="0" applyFont="1" applyFill="1" applyBorder="1" applyAlignment="1">
      <alignment vertical="center" wrapText="1"/>
    </xf>
    <xf numFmtId="0" fontId="0" fillId="0" borderId="4" xfId="0" applyFont="1" applyBorder="1" applyAlignment="1">
      <alignment vertical="center" wrapText="1"/>
    </xf>
    <xf numFmtId="0" fontId="8" fillId="0" borderId="4" xfId="0" applyFont="1" applyFill="1" applyBorder="1" applyAlignment="1"/>
    <xf numFmtId="0" fontId="8" fillId="0" borderId="4" xfId="0" applyFont="1" applyBorder="1" applyAlignment="1">
      <alignment horizontal="center" vertical="center" wrapText="1"/>
    </xf>
    <xf numFmtId="0" fontId="8" fillId="0" borderId="4" xfId="0" applyNumberFormat="1" applyFont="1" applyBorder="1" applyAlignment="1">
      <alignment horizontal="left" vertical="center" wrapText="1"/>
    </xf>
    <xf numFmtId="0" fontId="8" fillId="0" borderId="4" xfId="0" applyFont="1" applyBorder="1" applyAlignment="1">
      <alignment horizontal="left" vertical="center" wrapText="1"/>
    </xf>
    <xf numFmtId="0" fontId="0" fillId="0" borderId="4" xfId="0" applyFont="1" applyBorder="1" applyAlignment="1">
      <alignment wrapText="1"/>
    </xf>
    <xf numFmtId="0" fontId="3" fillId="0" borderId="4" xfId="0" applyFont="1" applyBorder="1" applyAlignment="1">
      <alignment horizontal="left" vertical="center" wrapText="1"/>
    </xf>
    <xf numFmtId="164" fontId="0" fillId="0" borderId="0" xfId="0" applyNumberFormat="1"/>
    <xf numFmtId="164" fontId="29" fillId="0" borderId="0" xfId="0" applyNumberFormat="1" applyFont="1"/>
    <xf numFmtId="0" fontId="24" fillId="0" borderId="0" xfId="0" applyFont="1" applyFill="1" applyBorder="1" applyAlignment="1">
      <alignment vertical="center" wrapText="1"/>
    </xf>
    <xf numFmtId="0" fontId="0" fillId="0" borderId="0" xfId="0" quotePrefix="1"/>
    <xf numFmtId="0" fontId="30" fillId="0" borderId="1" xfId="0" applyFont="1" applyBorder="1" applyAlignment="1">
      <alignment vertical="center" wrapText="1"/>
    </xf>
    <xf numFmtId="0" fontId="1" fillId="0" borderId="5" xfId="0" applyFont="1" applyBorder="1" applyAlignment="1">
      <alignment horizontal="left" vertical="center" wrapText="1"/>
    </xf>
    <xf numFmtId="0" fontId="8" fillId="0" borderId="4" xfId="0" applyFont="1" applyBorder="1" applyAlignment="1">
      <alignment horizontal="center" vertic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6" fillId="2" borderId="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21" fillId="0" borderId="5" xfId="0" applyFont="1" applyBorder="1" applyAlignment="1">
      <alignment horizontal="left" vertical="center" wrapText="1"/>
    </xf>
    <xf numFmtId="9" fontId="10" fillId="4" borderId="18" xfId="2" applyFont="1" applyFill="1" applyBorder="1" applyAlignment="1">
      <alignment horizontal="center"/>
    </xf>
    <xf numFmtId="9" fontId="1" fillId="3" borderId="16" xfId="2" applyFont="1" applyFill="1" applyBorder="1" applyAlignment="1">
      <alignment horizontal="center"/>
    </xf>
    <xf numFmtId="9" fontId="1" fillId="3" borderId="17" xfId="2" applyFont="1" applyFill="1" applyBorder="1" applyAlignment="1">
      <alignment horizontal="center"/>
    </xf>
    <xf numFmtId="0" fontId="16" fillId="5" borderId="16" xfId="0" applyNumberFormat="1" applyFont="1" applyFill="1" applyBorder="1" applyAlignment="1">
      <alignment horizontal="left" vertical="center" wrapText="1"/>
    </xf>
    <xf numFmtId="0" fontId="16" fillId="5" borderId="19" xfId="0" applyNumberFormat="1" applyFont="1" applyFill="1" applyBorder="1" applyAlignment="1">
      <alignment horizontal="left" vertical="center" wrapText="1"/>
    </xf>
    <xf numFmtId="0" fontId="16" fillId="5" borderId="17" xfId="0" applyNumberFormat="1" applyFont="1" applyFill="1" applyBorder="1" applyAlignment="1">
      <alignment horizontal="left" vertical="center" wrapText="1"/>
    </xf>
    <xf numFmtId="0" fontId="19" fillId="4" borderId="15" xfId="0" applyNumberFormat="1" applyFont="1" applyFill="1" applyBorder="1" applyAlignment="1">
      <alignment horizontal="left"/>
    </xf>
    <xf numFmtId="0" fontId="10" fillId="5" borderId="0" xfId="0" applyNumberFormat="1" applyFont="1" applyFill="1" applyBorder="1" applyAlignment="1">
      <alignment horizontal="center" vertical="center" wrapText="1"/>
    </xf>
    <xf numFmtId="0" fontId="10" fillId="5" borderId="21" xfId="0" applyNumberFormat="1" applyFont="1" applyFill="1" applyBorder="1" applyAlignment="1">
      <alignment horizontal="center" vertical="center" wrapText="1"/>
    </xf>
    <xf numFmtId="0" fontId="19" fillId="4" borderId="16" xfId="0" applyNumberFormat="1" applyFont="1" applyFill="1" applyBorder="1" applyAlignment="1">
      <alignment horizontal="left" vertical="center"/>
    </xf>
    <xf numFmtId="0" fontId="19" fillId="4" borderId="19" xfId="0" applyNumberFormat="1" applyFont="1" applyFill="1" applyBorder="1" applyAlignment="1">
      <alignment horizontal="left" vertical="center"/>
    </xf>
    <xf numFmtId="0" fontId="19" fillId="4" borderId="17" xfId="0" applyNumberFormat="1" applyFont="1" applyFill="1" applyBorder="1" applyAlignment="1">
      <alignment horizontal="left" vertical="center"/>
    </xf>
    <xf numFmtId="0" fontId="16" fillId="5" borderId="22" xfId="0" applyNumberFormat="1" applyFont="1" applyFill="1" applyBorder="1" applyAlignment="1">
      <alignment horizontal="left" vertical="center" wrapText="1"/>
    </xf>
    <xf numFmtId="0" fontId="16" fillId="5" borderId="18" xfId="0" applyNumberFormat="1" applyFont="1" applyFill="1" applyBorder="1" applyAlignment="1">
      <alignment horizontal="left" vertical="center" wrapText="1"/>
    </xf>
    <xf numFmtId="0" fontId="16" fillId="5" borderId="23" xfId="0" applyNumberFormat="1" applyFont="1" applyFill="1" applyBorder="1" applyAlignment="1">
      <alignment horizontal="left" vertical="center" wrapText="1"/>
    </xf>
    <xf numFmtId="0" fontId="19" fillId="4" borderId="0" xfId="0" applyNumberFormat="1" applyFont="1" applyFill="1" applyBorder="1" applyAlignment="1">
      <alignment horizontal="left"/>
    </xf>
    <xf numFmtId="0" fontId="25" fillId="2" borderId="6" xfId="0" applyFont="1" applyFill="1" applyBorder="1" applyAlignment="1">
      <alignment horizontal="center" vertical="center" wrapText="1"/>
    </xf>
    <xf numFmtId="0" fontId="25" fillId="2" borderId="9"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1" fillId="0" borderId="5" xfId="0" applyFont="1" applyBorder="1" applyAlignment="1">
      <alignment horizontal="left" vertical="center" wrapText="1"/>
    </xf>
    <xf numFmtId="164" fontId="8" fillId="0" borderId="24" xfId="1" applyNumberFormat="1" applyFont="1" applyBorder="1" applyAlignment="1">
      <alignment horizontal="center" wrapText="1"/>
    </xf>
    <xf numFmtId="164" fontId="8" fillId="0" borderId="25" xfId="1" applyNumberFormat="1" applyFont="1" applyBorder="1" applyAlignment="1">
      <alignment horizontal="center" wrapText="1"/>
    </xf>
    <xf numFmtId="164" fontId="8" fillId="0" borderId="14" xfId="1" applyNumberFormat="1" applyFont="1" applyBorder="1" applyAlignment="1">
      <alignment horizontal="center" wrapText="1"/>
    </xf>
  </cellXfs>
  <cellStyles count="5">
    <cellStyle name="1000-sep (2 dec)" xfId="1" builtinId="3"/>
    <cellStyle name="Normal" xfId="0" builtinId="0"/>
    <cellStyle name="Normal 2" xfId="3"/>
    <cellStyle name="Normal 3" xfId="4"/>
    <cellStyle name="Procent" xfId="2" builtinId="5"/>
  </cellStyles>
  <dxfs count="0"/>
  <tableStyles count="0" defaultTableStyle="TableStyleMedium9" defaultPivotStyle="PivotStyleLight16"/>
  <colors>
    <mruColors>
      <color rgb="FF822433"/>
      <color rgb="FF99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32"/>
  <sheetViews>
    <sheetView workbookViewId="0">
      <selection activeCell="B20" sqref="B20"/>
    </sheetView>
  </sheetViews>
  <sheetFormatPr defaultColWidth="0" defaultRowHeight="15" zeroHeight="1"/>
  <cols>
    <col min="1" max="1" width="9.140625" style="3" customWidth="1"/>
    <col min="2" max="2" width="139.140625" style="3" customWidth="1"/>
    <col min="3" max="3" width="9.140625" style="3" customWidth="1"/>
    <col min="4" max="4" width="0" style="3" hidden="1" customWidth="1"/>
    <col min="5" max="16384" width="9.140625" style="3" hidden="1"/>
  </cols>
  <sheetData>
    <row r="1" spans="1:4">
      <c r="A1" s="2"/>
      <c r="B1" s="2"/>
      <c r="C1" s="2"/>
      <c r="D1" s="2"/>
    </row>
    <row r="2" spans="1:4">
      <c r="A2" s="2"/>
      <c r="B2" s="2"/>
      <c r="C2" s="2"/>
      <c r="D2" s="2"/>
    </row>
    <row r="3" spans="1:4" ht="40.5" customHeight="1">
      <c r="A3" s="2"/>
      <c r="B3" s="8" t="s">
        <v>59</v>
      </c>
      <c r="C3" s="2"/>
      <c r="D3" s="2"/>
    </row>
    <row r="4" spans="1:4">
      <c r="A4" s="2"/>
      <c r="B4" s="9"/>
      <c r="C4" s="2"/>
      <c r="D4" s="2"/>
    </row>
    <row r="5" spans="1:4">
      <c r="A5" s="2"/>
      <c r="B5" s="9" t="s">
        <v>0</v>
      </c>
      <c r="C5" s="2"/>
      <c r="D5" s="2"/>
    </row>
    <row r="6" spans="1:4">
      <c r="A6" s="2"/>
      <c r="B6" s="10"/>
      <c r="C6" s="2"/>
      <c r="D6" s="2"/>
    </row>
    <row r="7" spans="1:4" ht="26.25">
      <c r="A7" s="2"/>
      <c r="B7" s="13" t="s">
        <v>77</v>
      </c>
      <c r="C7" s="2"/>
      <c r="D7" s="2"/>
    </row>
    <row r="8" spans="1:4">
      <c r="A8" s="2"/>
      <c r="B8" s="10"/>
      <c r="C8" s="2"/>
      <c r="D8" s="2"/>
    </row>
    <row r="9" spans="1:4">
      <c r="A9" s="2"/>
      <c r="B9" s="9" t="s">
        <v>1</v>
      </c>
      <c r="C9" s="2"/>
      <c r="D9" s="2"/>
    </row>
    <row r="10" spans="1:4">
      <c r="A10" s="2"/>
      <c r="B10" s="10" t="s">
        <v>2</v>
      </c>
      <c r="C10" s="2"/>
      <c r="D10" s="2"/>
    </row>
    <row r="11" spans="1:4" ht="26.25">
      <c r="A11" s="2"/>
      <c r="B11" s="10" t="s">
        <v>5</v>
      </c>
      <c r="C11" s="2"/>
      <c r="D11" s="2"/>
    </row>
    <row r="12" spans="1:4">
      <c r="A12" s="2"/>
      <c r="B12" s="10"/>
      <c r="C12" s="2"/>
      <c r="D12" s="2"/>
    </row>
    <row r="13" spans="1:4">
      <c r="A13" s="2"/>
      <c r="B13" s="11" t="s">
        <v>3</v>
      </c>
      <c r="C13" s="2"/>
      <c r="D13" s="2"/>
    </row>
    <row r="14" spans="1:4" ht="26.25">
      <c r="A14" s="2"/>
      <c r="B14" s="10" t="s">
        <v>63</v>
      </c>
      <c r="C14" s="2"/>
      <c r="D14" s="2"/>
    </row>
    <row r="15" spans="1:4">
      <c r="A15" s="2"/>
      <c r="B15" s="10"/>
      <c r="C15" s="2"/>
      <c r="D15" s="2"/>
    </row>
    <row r="16" spans="1:4">
      <c r="A16" s="2"/>
      <c r="B16" s="11" t="s">
        <v>4</v>
      </c>
      <c r="C16" s="2"/>
      <c r="D16" s="2"/>
    </row>
    <row r="17" spans="1:4" ht="39">
      <c r="A17" s="2"/>
      <c r="B17" s="10" t="s">
        <v>58</v>
      </c>
      <c r="C17" s="2"/>
      <c r="D17" s="2"/>
    </row>
    <row r="18" spans="1:4" ht="7.5" customHeight="1">
      <c r="A18" s="2"/>
      <c r="B18" s="10"/>
      <c r="C18" s="2"/>
      <c r="D18" s="2"/>
    </row>
    <row r="19" spans="1:4" ht="34.5" customHeight="1">
      <c r="A19" s="2"/>
      <c r="B19" s="13"/>
      <c r="C19" s="2"/>
      <c r="D19" s="2"/>
    </row>
    <row r="20" spans="1:4">
      <c r="A20" s="2"/>
      <c r="B20" s="13"/>
      <c r="C20" s="2"/>
      <c r="D20" s="2"/>
    </row>
    <row r="21" spans="1:4">
      <c r="A21" s="2"/>
      <c r="B21" s="12"/>
      <c r="C21" s="2"/>
      <c r="D21" s="2"/>
    </row>
    <row r="22" spans="1:4">
      <c r="A22" s="2"/>
      <c r="B22" s="60"/>
      <c r="C22" s="2"/>
      <c r="D22" s="2"/>
    </row>
    <row r="23" spans="1:4">
      <c r="A23" s="2"/>
      <c r="B23" s="1"/>
      <c r="C23" s="2"/>
      <c r="D23" s="2"/>
    </row>
    <row r="24" spans="1:4">
      <c r="A24" s="2"/>
      <c r="B24" s="1"/>
      <c r="C24" s="2"/>
      <c r="D24" s="2"/>
    </row>
    <row r="25" spans="1:4">
      <c r="A25" s="2"/>
      <c r="B25" s="2"/>
      <c r="C25" s="2"/>
      <c r="D25" s="2"/>
    </row>
    <row r="26" spans="1:4">
      <c r="A26" s="2"/>
      <c r="B26" s="2"/>
      <c r="C26" s="2"/>
      <c r="D26" s="2"/>
    </row>
    <row r="27" spans="1:4">
      <c r="A27" s="2"/>
      <c r="B27" s="2"/>
      <c r="C27" s="2"/>
      <c r="D27" s="2"/>
    </row>
    <row r="28" spans="1:4"/>
    <row r="29" spans="1:4"/>
    <row r="30" spans="1:4"/>
    <row r="31" spans="1:4"/>
    <row r="32" spans="1:4"/>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M129"/>
  <sheetViews>
    <sheetView tabSelected="1" view="pageLayout" zoomScaleNormal="100" workbookViewId="0">
      <selection activeCell="F72" sqref="F72"/>
    </sheetView>
  </sheetViews>
  <sheetFormatPr defaultColWidth="0" defaultRowHeight="15"/>
  <cols>
    <col min="1" max="1" width="7" style="75" customWidth="1"/>
    <col min="2" max="2" width="13" style="74" customWidth="1"/>
    <col min="3" max="3" width="91.7109375" style="19" customWidth="1"/>
    <col min="4" max="4" width="19" style="75" customWidth="1"/>
    <col min="5" max="5" width="3.42578125" style="76" customWidth="1"/>
    <col min="6" max="6" width="5.85546875" style="74" customWidth="1"/>
    <col min="7" max="7" width="92.140625" style="19" customWidth="1"/>
    <col min="8" max="8" width="20.42578125" style="20" customWidth="1"/>
    <col min="9" max="9" width="5.28515625" style="19" customWidth="1"/>
    <col min="10" max="10" width="5.28515625" style="74" customWidth="1"/>
    <col min="11" max="13" width="0" style="62" hidden="1" customWidth="1"/>
    <col min="14" max="16384" width="9.140625" style="62" hidden="1"/>
  </cols>
  <sheetData>
    <row r="1" spans="1:10" ht="33" customHeight="1">
      <c r="A1" s="63"/>
      <c r="B1" s="61"/>
      <c r="C1" s="171" t="s">
        <v>107</v>
      </c>
      <c r="D1" s="172"/>
      <c r="E1" s="172"/>
      <c r="F1" s="172"/>
      <c r="G1" s="172"/>
      <c r="H1" s="173"/>
      <c r="I1" s="16"/>
      <c r="J1" s="61"/>
    </row>
    <row r="2" spans="1:10" ht="15" customHeight="1">
      <c r="A2" s="86"/>
      <c r="B2" s="61"/>
      <c r="C2" s="16"/>
      <c r="D2" s="63"/>
      <c r="E2" s="64"/>
      <c r="F2" s="61"/>
      <c r="G2" s="14"/>
      <c r="H2" s="15"/>
      <c r="I2" s="16"/>
      <c r="J2" s="61"/>
    </row>
    <row r="3" spans="1:10" ht="29.25" customHeight="1">
      <c r="A3" s="86"/>
      <c r="B3" s="176" t="s">
        <v>17</v>
      </c>
      <c r="C3" s="177"/>
      <c r="D3" s="177"/>
      <c r="E3" s="177"/>
      <c r="F3" s="177"/>
      <c r="G3" s="177"/>
      <c r="H3" s="15"/>
      <c r="I3" s="16"/>
      <c r="J3" s="61"/>
    </row>
    <row r="4" spans="1:10" ht="27.75" customHeight="1">
      <c r="A4" s="86"/>
      <c r="B4" s="6">
        <v>1</v>
      </c>
      <c r="C4" s="4" t="s">
        <v>18</v>
      </c>
      <c r="D4" s="178" t="s">
        <v>13</v>
      </c>
      <c r="E4" s="178"/>
      <c r="F4" s="178"/>
      <c r="G4" s="178"/>
      <c r="H4" s="15"/>
      <c r="I4" s="16"/>
      <c r="J4" s="61"/>
    </row>
    <row r="5" spans="1:10" ht="21.75" customHeight="1">
      <c r="A5" s="86"/>
      <c r="B5" s="65" t="s">
        <v>7</v>
      </c>
      <c r="C5" s="17" t="s">
        <v>67</v>
      </c>
      <c r="D5" s="174"/>
      <c r="E5" s="174"/>
      <c r="F5" s="174"/>
      <c r="G5" s="174"/>
      <c r="H5" s="15"/>
      <c r="I5" s="168" t="s">
        <v>6</v>
      </c>
      <c r="J5" s="61"/>
    </row>
    <row r="6" spans="1:10" ht="21.75" customHeight="1">
      <c r="A6" s="96"/>
      <c r="B6" s="65" t="s">
        <v>8</v>
      </c>
      <c r="C6" s="17" t="s">
        <v>60</v>
      </c>
      <c r="D6" s="175"/>
      <c r="E6" s="175"/>
      <c r="F6" s="175"/>
      <c r="G6" s="175"/>
      <c r="H6" s="92"/>
      <c r="I6" s="168" t="s">
        <v>14</v>
      </c>
      <c r="J6" s="61"/>
    </row>
    <row r="7" spans="1:10" ht="21.75" customHeight="1">
      <c r="A7" s="63"/>
      <c r="B7" s="153"/>
      <c r="C7" s="154"/>
      <c r="D7" s="170"/>
      <c r="E7" s="170"/>
      <c r="F7" s="170"/>
      <c r="G7" s="170"/>
      <c r="H7" s="15"/>
      <c r="I7" s="16"/>
      <c r="J7" s="61"/>
    </row>
    <row r="8" spans="1:10" ht="26.25" customHeight="1">
      <c r="A8" s="133"/>
      <c r="B8" s="81">
        <v>1</v>
      </c>
      <c r="C8" s="149" t="s">
        <v>91</v>
      </c>
      <c r="D8" s="150"/>
      <c r="E8" s="150"/>
      <c r="F8" s="150"/>
      <c r="G8" s="152" t="s">
        <v>69</v>
      </c>
      <c r="H8" s="151"/>
      <c r="I8" s="16"/>
      <c r="J8" s="61"/>
    </row>
    <row r="9" spans="1:10" ht="17.25" customHeight="1">
      <c r="A9" s="86"/>
      <c r="B9" s="169" t="s">
        <v>108</v>
      </c>
      <c r="C9" s="182"/>
      <c r="D9" s="182"/>
      <c r="E9" s="182"/>
      <c r="F9" s="182"/>
      <c r="G9" s="182"/>
      <c r="H9" s="92"/>
      <c r="I9" s="16"/>
      <c r="J9" s="61"/>
    </row>
    <row r="10" spans="1:10" ht="17.25" customHeight="1">
      <c r="A10" s="86"/>
      <c r="B10" s="169" t="s">
        <v>108</v>
      </c>
      <c r="C10" s="182"/>
      <c r="D10" s="182"/>
      <c r="E10" s="182"/>
      <c r="F10" s="182"/>
      <c r="G10" s="182"/>
      <c r="H10" s="92"/>
      <c r="I10" s="16"/>
      <c r="J10" s="61"/>
    </row>
    <row r="11" spans="1:10" ht="17.25" customHeight="1">
      <c r="A11" s="86"/>
      <c r="B11" s="169" t="s">
        <v>108</v>
      </c>
      <c r="C11" s="182"/>
      <c r="D11" s="182"/>
      <c r="E11" s="182"/>
      <c r="F11" s="182"/>
      <c r="G11" s="182"/>
      <c r="H11" s="92"/>
      <c r="I11" s="16"/>
      <c r="J11" s="61"/>
    </row>
    <row r="12" spans="1:10" ht="17.25" customHeight="1">
      <c r="A12" s="86"/>
      <c r="B12" s="7"/>
      <c r="C12" s="182"/>
      <c r="D12" s="182"/>
      <c r="E12" s="182"/>
      <c r="F12" s="182"/>
      <c r="G12" s="182"/>
      <c r="H12" s="92"/>
      <c r="I12" s="16"/>
      <c r="J12" s="61"/>
    </row>
    <row r="13" spans="1:10" ht="17.25" customHeight="1">
      <c r="A13" s="86"/>
      <c r="B13" s="7"/>
      <c r="C13" s="182"/>
      <c r="D13" s="182"/>
      <c r="E13" s="182"/>
      <c r="F13" s="182"/>
      <c r="G13" s="182"/>
      <c r="H13" s="92"/>
      <c r="I13" s="16"/>
      <c r="J13" s="61"/>
    </row>
    <row r="14" spans="1:10" ht="17.25" customHeight="1">
      <c r="A14" s="86"/>
      <c r="B14" s="7"/>
      <c r="C14" s="182"/>
      <c r="D14" s="182"/>
      <c r="E14" s="182"/>
      <c r="F14" s="182"/>
      <c r="G14" s="182"/>
      <c r="H14" s="92"/>
      <c r="I14" s="16"/>
      <c r="J14" s="61"/>
    </row>
    <row r="15" spans="1:10" ht="17.25" customHeight="1">
      <c r="A15" s="86"/>
      <c r="B15" s="7"/>
      <c r="C15" s="182"/>
      <c r="D15" s="182"/>
      <c r="E15" s="182"/>
      <c r="F15" s="182"/>
      <c r="G15" s="182"/>
      <c r="H15" s="92"/>
      <c r="I15" s="16"/>
      <c r="J15" s="61"/>
    </row>
    <row r="16" spans="1:10" ht="17.25" customHeight="1">
      <c r="A16" s="86"/>
      <c r="B16" s="7"/>
      <c r="C16" s="182"/>
      <c r="D16" s="182"/>
      <c r="E16" s="182"/>
      <c r="F16" s="182"/>
      <c r="G16" s="182"/>
      <c r="H16" s="92"/>
      <c r="I16" s="16"/>
      <c r="J16" s="61"/>
    </row>
    <row r="17" spans="1:11" ht="17.25" customHeight="1">
      <c r="A17" s="86"/>
      <c r="B17" s="7"/>
      <c r="C17" s="182"/>
      <c r="D17" s="182"/>
      <c r="E17" s="182"/>
      <c r="F17" s="182"/>
      <c r="G17" s="182"/>
      <c r="H17" s="92"/>
      <c r="I17" s="16"/>
      <c r="J17" s="61"/>
    </row>
    <row r="18" spans="1:11" ht="17.25" customHeight="1">
      <c r="A18" s="86"/>
      <c r="B18" s="7"/>
      <c r="C18" s="182"/>
      <c r="D18" s="182"/>
      <c r="E18" s="182"/>
      <c r="F18" s="182"/>
      <c r="G18" s="182"/>
      <c r="H18" s="92"/>
      <c r="I18" s="16"/>
      <c r="J18" s="61"/>
    </row>
    <row r="19" spans="1:11" ht="17.25" customHeight="1">
      <c r="A19" s="86"/>
      <c r="B19" s="7"/>
      <c r="C19" s="182"/>
      <c r="D19" s="182"/>
      <c r="E19" s="182"/>
      <c r="F19" s="182"/>
      <c r="G19" s="182"/>
      <c r="H19" s="92"/>
      <c r="I19" s="16"/>
      <c r="J19" s="61"/>
    </row>
    <row r="20" spans="1:11" ht="17.25" customHeight="1">
      <c r="A20" s="86"/>
      <c r="B20" s="7"/>
      <c r="C20" s="182"/>
      <c r="D20" s="182"/>
      <c r="E20" s="182"/>
      <c r="F20" s="182"/>
      <c r="G20" s="182"/>
      <c r="H20" s="92"/>
      <c r="I20" s="16"/>
      <c r="J20" s="61"/>
    </row>
    <row r="21" spans="1:11" ht="17.25" customHeight="1">
      <c r="A21" s="86"/>
      <c r="B21" s="7"/>
      <c r="C21" s="182"/>
      <c r="D21" s="182"/>
      <c r="E21" s="182"/>
      <c r="F21" s="182"/>
      <c r="G21" s="182"/>
      <c r="H21" s="92"/>
      <c r="I21" s="16"/>
      <c r="J21" s="61"/>
    </row>
    <row r="22" spans="1:11" ht="15" customHeight="1">
      <c r="A22" s="86"/>
      <c r="B22" s="73"/>
      <c r="C22" s="155"/>
      <c r="D22" s="142"/>
      <c r="E22" s="156"/>
      <c r="F22" s="73"/>
      <c r="G22" s="157"/>
      <c r="H22" s="15"/>
      <c r="I22" s="16"/>
      <c r="J22" s="89"/>
    </row>
    <row r="23" spans="1:11" ht="29.25" customHeight="1">
      <c r="A23" s="63"/>
      <c r="B23" s="179" t="s">
        <v>11</v>
      </c>
      <c r="C23" s="180"/>
      <c r="D23" s="181"/>
      <c r="E23" s="93"/>
      <c r="F23" s="179" t="s">
        <v>12</v>
      </c>
      <c r="G23" s="180"/>
      <c r="H23" s="181"/>
      <c r="I23" s="16"/>
      <c r="J23" s="66"/>
    </row>
    <row r="24" spans="1:11" s="19" customFormat="1" ht="34.5" customHeight="1">
      <c r="A24" s="63"/>
      <c r="B24" s="6">
        <v>2</v>
      </c>
      <c r="C24" s="4" t="s">
        <v>109</v>
      </c>
      <c r="D24" s="6" t="s">
        <v>9</v>
      </c>
      <c r="E24" s="5"/>
      <c r="F24" s="6">
        <v>2</v>
      </c>
      <c r="G24" s="4" t="s">
        <v>107</v>
      </c>
      <c r="H24" s="105" t="s">
        <v>13</v>
      </c>
      <c r="I24" s="67"/>
      <c r="J24" s="59"/>
    </row>
    <row r="25" spans="1:11" s="71" customFormat="1" ht="30">
      <c r="A25" s="87"/>
      <c r="B25" s="65" t="s">
        <v>92</v>
      </c>
      <c r="C25" s="91"/>
      <c r="D25" s="100"/>
      <c r="E25" s="68"/>
      <c r="F25" s="97" t="s">
        <v>62</v>
      </c>
      <c r="G25" s="17"/>
      <c r="H25" s="101"/>
      <c r="I25" s="69"/>
      <c r="J25" s="70"/>
      <c r="K25" s="71" t="s">
        <v>6</v>
      </c>
    </row>
    <row r="26" spans="1:11" s="71" customFormat="1" ht="45">
      <c r="A26" s="86"/>
      <c r="B26" s="65" t="s">
        <v>93</v>
      </c>
      <c r="C26" s="91"/>
      <c r="D26" s="125"/>
      <c r="E26" s="68"/>
      <c r="F26" s="97" t="s">
        <v>64</v>
      </c>
      <c r="G26" s="91"/>
      <c r="H26" s="18"/>
      <c r="I26" s="69"/>
      <c r="J26" s="70"/>
      <c r="K26" s="71" t="s">
        <v>14</v>
      </c>
    </row>
    <row r="27" spans="1:11" s="71" customFormat="1" ht="60.75" customHeight="1">
      <c r="A27" s="86"/>
      <c r="B27" s="65" t="s">
        <v>94</v>
      </c>
      <c r="C27" s="91"/>
      <c r="D27" s="125"/>
      <c r="E27" s="68"/>
      <c r="F27" s="65" t="s">
        <v>65</v>
      </c>
      <c r="G27" s="91"/>
      <c r="H27" s="101"/>
      <c r="I27" s="69"/>
      <c r="J27" s="70"/>
    </row>
    <row r="28" spans="1:11" s="71" customFormat="1" ht="33.75" customHeight="1">
      <c r="A28" s="86"/>
      <c r="B28" s="65" t="s">
        <v>95</v>
      </c>
      <c r="C28" s="91"/>
      <c r="D28" s="125"/>
      <c r="E28" s="68"/>
      <c r="F28" s="65" t="s">
        <v>66</v>
      </c>
      <c r="G28" s="91"/>
      <c r="H28" s="18"/>
      <c r="I28" s="69"/>
      <c r="J28" s="70"/>
    </row>
    <row r="29" spans="1:11" s="71" customFormat="1">
      <c r="A29" s="86"/>
      <c r="B29" s="65" t="s">
        <v>96</v>
      </c>
      <c r="C29" s="91"/>
      <c r="D29" s="125"/>
      <c r="E29" s="68"/>
      <c r="F29" s="65" t="s">
        <v>101</v>
      </c>
      <c r="G29" s="17"/>
      <c r="H29" s="18"/>
      <c r="I29" s="69"/>
      <c r="J29" s="70"/>
    </row>
    <row r="30" spans="1:11" s="71" customFormat="1" ht="33" customHeight="1">
      <c r="A30" s="87"/>
      <c r="B30" s="65" t="s">
        <v>97</v>
      </c>
      <c r="C30" s="91"/>
      <c r="D30" s="125"/>
      <c r="E30" s="68"/>
      <c r="F30" s="65"/>
      <c r="G30" s="17"/>
      <c r="H30" s="18"/>
      <c r="I30" s="69"/>
      <c r="J30" s="70"/>
    </row>
    <row r="31" spans="1:11" s="71" customFormat="1" ht="33.75" customHeight="1">
      <c r="A31" s="87"/>
      <c r="B31" s="65" t="s">
        <v>98</v>
      </c>
      <c r="C31" s="91"/>
      <c r="D31" s="125"/>
      <c r="E31" s="68"/>
      <c r="F31" s="65"/>
      <c r="G31" s="17"/>
      <c r="H31" s="18"/>
      <c r="I31" s="69"/>
      <c r="J31" s="70"/>
    </row>
    <row r="32" spans="1:11" s="71" customFormat="1" ht="28.5" customHeight="1">
      <c r="A32" s="86"/>
      <c r="B32" s="65" t="s">
        <v>99</v>
      </c>
      <c r="C32" s="91"/>
      <c r="D32" s="125"/>
      <c r="E32" s="68"/>
      <c r="F32" s="65"/>
      <c r="G32" s="17"/>
      <c r="H32" s="18"/>
      <c r="I32" s="69"/>
      <c r="J32" s="70"/>
    </row>
    <row r="33" spans="1:10" s="71" customFormat="1" ht="33" customHeight="1">
      <c r="A33" s="87"/>
      <c r="B33" s="65" t="s">
        <v>100</v>
      </c>
      <c r="C33" s="91"/>
      <c r="D33" s="125"/>
      <c r="E33" s="68"/>
      <c r="F33" s="102"/>
      <c r="G33" s="102"/>
      <c r="H33" s="18"/>
      <c r="I33" s="69"/>
      <c r="J33" s="70"/>
    </row>
    <row r="34" spans="1:10" s="71" customFormat="1" ht="43.5" customHeight="1">
      <c r="A34" s="87"/>
      <c r="B34" s="65" t="s">
        <v>19</v>
      </c>
      <c r="C34" s="91"/>
      <c r="D34" s="125"/>
      <c r="E34" s="68"/>
      <c r="F34" s="102"/>
      <c r="G34" s="102"/>
      <c r="H34" s="18"/>
      <c r="I34" s="69"/>
      <c r="J34" s="70"/>
    </row>
    <row r="35" spans="1:10" ht="108" customHeight="1">
      <c r="A35" s="86"/>
      <c r="B35" s="65" t="s">
        <v>68</v>
      </c>
      <c r="C35" s="91"/>
      <c r="D35" s="125"/>
      <c r="E35" s="68"/>
      <c r="F35" s="65"/>
      <c r="G35" s="17"/>
      <c r="H35" s="18"/>
      <c r="I35" s="106"/>
      <c r="J35" s="61"/>
    </row>
    <row r="36" spans="1:10">
      <c r="A36" s="96"/>
      <c r="B36" s="65" t="s">
        <v>61</v>
      </c>
      <c r="C36" s="112"/>
      <c r="D36" s="125"/>
      <c r="E36" s="130"/>
      <c r="F36" s="65"/>
      <c r="G36" s="17"/>
      <c r="H36" s="18"/>
      <c r="I36" s="131"/>
      <c r="J36" s="132"/>
    </row>
    <row r="37" spans="1:10" s="140" customFormat="1" ht="15" customHeight="1">
      <c r="A37" s="63"/>
      <c r="B37" s="153"/>
      <c r="C37" s="158"/>
      <c r="D37" s="159"/>
      <c r="E37" s="138"/>
      <c r="F37" s="153"/>
      <c r="G37" s="154"/>
      <c r="H37" s="160"/>
      <c r="I37" s="67"/>
      <c r="J37" s="139"/>
    </row>
    <row r="38" spans="1:10" s="19" customFormat="1" ht="27.75" customHeight="1">
      <c r="A38" s="133"/>
      <c r="B38" s="134">
        <v>3</v>
      </c>
      <c r="C38" s="135" t="s">
        <v>110</v>
      </c>
      <c r="D38" s="136"/>
      <c r="E38" s="137"/>
      <c r="F38" s="81">
        <v>3</v>
      </c>
      <c r="G38" s="179" t="s">
        <v>12</v>
      </c>
      <c r="H38" s="180"/>
      <c r="I38" s="181"/>
      <c r="J38" s="72"/>
    </row>
    <row r="39" spans="1:10" s="71" customFormat="1" ht="68.25" customHeight="1">
      <c r="A39" s="86"/>
      <c r="B39" s="88"/>
      <c r="C39" s="77"/>
      <c r="D39" s="125"/>
      <c r="E39" s="84"/>
      <c r="F39" s="88"/>
      <c r="G39" s="85"/>
      <c r="H39" s="18"/>
      <c r="I39" s="69"/>
      <c r="J39" s="70"/>
    </row>
    <row r="40" spans="1:10" s="71" customFormat="1" ht="71.25" customHeight="1">
      <c r="A40" s="86"/>
      <c r="B40" s="88"/>
      <c r="C40" s="85"/>
      <c r="D40" s="125"/>
      <c r="E40" s="84"/>
      <c r="F40" s="88"/>
      <c r="G40" s="85"/>
      <c r="H40" s="18"/>
      <c r="I40" s="69"/>
      <c r="J40" s="70"/>
    </row>
    <row r="41" spans="1:10" s="71" customFormat="1" ht="77.25" customHeight="1">
      <c r="A41" s="86"/>
      <c r="B41" s="88"/>
      <c r="C41" s="85"/>
      <c r="D41" s="125"/>
      <c r="E41" s="84"/>
      <c r="F41" s="88"/>
      <c r="G41" s="85"/>
      <c r="H41" s="18"/>
      <c r="I41" s="69"/>
      <c r="J41" s="70"/>
    </row>
    <row r="42" spans="1:10" s="71" customFormat="1" ht="42.75" customHeight="1">
      <c r="A42" s="86"/>
      <c r="B42" s="88"/>
      <c r="C42" s="90"/>
      <c r="D42" s="125"/>
      <c r="E42" s="84"/>
      <c r="F42" s="65"/>
      <c r="G42" s="83"/>
      <c r="H42" s="18"/>
      <c r="I42" s="69"/>
      <c r="J42" s="70"/>
    </row>
    <row r="43" spans="1:10" s="71" customFormat="1" ht="59.25" customHeight="1">
      <c r="A43" s="86"/>
      <c r="B43" s="88"/>
      <c r="C43" s="85"/>
      <c r="D43" s="125"/>
      <c r="E43" s="84"/>
      <c r="F43" s="65"/>
      <c r="G43" s="83"/>
      <c r="H43" s="18"/>
      <c r="I43" s="69"/>
      <c r="J43" s="70"/>
    </row>
    <row r="44" spans="1:10" s="71" customFormat="1" ht="29.25" customHeight="1">
      <c r="A44" s="96"/>
      <c r="B44" s="88"/>
      <c r="C44" s="98"/>
      <c r="D44" s="125"/>
      <c r="E44" s="130"/>
      <c r="F44" s="65"/>
      <c r="G44" s="17"/>
      <c r="H44" s="18"/>
      <c r="I44" s="141"/>
      <c r="J44" s="70"/>
    </row>
    <row r="45" spans="1:10" s="145" customFormat="1">
      <c r="A45" s="63"/>
      <c r="B45" s="73"/>
      <c r="C45" s="147"/>
      <c r="D45" s="153"/>
      <c r="E45" s="80"/>
      <c r="F45" s="153"/>
      <c r="G45" s="147"/>
      <c r="H45" s="161"/>
      <c r="I45" s="16"/>
      <c r="J45" s="61"/>
    </row>
    <row r="46" spans="1:10" s="19" customFormat="1" ht="27.75" customHeight="1">
      <c r="A46" s="142"/>
      <c r="B46" s="81">
        <v>4</v>
      </c>
      <c r="C46" s="82" t="s">
        <v>110</v>
      </c>
      <c r="D46" s="143"/>
      <c r="E46" s="144"/>
      <c r="F46" s="128">
        <v>4</v>
      </c>
      <c r="G46" s="179" t="s">
        <v>12</v>
      </c>
      <c r="H46" s="180"/>
      <c r="I46" s="181"/>
      <c r="J46" s="72"/>
    </row>
    <row r="47" spans="1:10" s="71" customFormat="1" ht="29.25" customHeight="1">
      <c r="A47" s="86"/>
      <c r="B47" s="65"/>
      <c r="C47" s="91"/>
      <c r="D47" s="125"/>
      <c r="E47" s="68"/>
      <c r="F47" s="65"/>
      <c r="G47" s="17"/>
      <c r="H47" s="18"/>
      <c r="I47" s="69"/>
      <c r="J47" s="70"/>
    </row>
    <row r="48" spans="1:10" s="71" customFormat="1" ht="48.75" customHeight="1">
      <c r="A48" s="86"/>
      <c r="B48" s="65"/>
      <c r="C48" s="91"/>
      <c r="D48" s="125"/>
      <c r="E48" s="68"/>
      <c r="F48" s="65"/>
      <c r="G48" s="91"/>
      <c r="H48" s="18"/>
      <c r="I48" s="69"/>
      <c r="J48" s="70"/>
    </row>
    <row r="49" spans="1:10" s="71" customFormat="1">
      <c r="A49" s="86"/>
      <c r="B49" s="65"/>
      <c r="C49" s="98"/>
      <c r="D49" s="125"/>
      <c r="E49" s="68"/>
      <c r="F49" s="65"/>
      <c r="G49" s="127"/>
      <c r="H49" s="18"/>
      <c r="I49" s="69"/>
      <c r="J49" s="70"/>
    </row>
    <row r="50" spans="1:10" ht="45.75" customHeight="1">
      <c r="A50" s="63"/>
      <c r="B50" s="65"/>
      <c r="C50" s="91"/>
      <c r="D50" s="125"/>
      <c r="E50" s="68"/>
      <c r="F50" s="65"/>
      <c r="G50" s="126"/>
      <c r="H50" s="18"/>
      <c r="I50" s="16"/>
      <c r="J50" s="61"/>
    </row>
    <row r="51" spans="1:10">
      <c r="A51" s="86"/>
      <c r="B51" s="65"/>
      <c r="C51" s="91"/>
      <c r="D51" s="125"/>
      <c r="E51" s="68"/>
      <c r="F51" s="65"/>
      <c r="G51" s="126"/>
      <c r="H51" s="18"/>
      <c r="I51" s="106"/>
      <c r="J51" s="61"/>
    </row>
    <row r="52" spans="1:10" ht="48" customHeight="1">
      <c r="A52" s="86"/>
      <c r="B52" s="65"/>
      <c r="C52" s="17"/>
      <c r="D52" s="125"/>
      <c r="E52" s="68"/>
      <c r="F52" s="65"/>
      <c r="G52" s="91"/>
      <c r="H52" s="18"/>
      <c r="I52" s="106"/>
      <c r="J52" s="61"/>
    </row>
    <row r="53" spans="1:10" ht="33.75" customHeight="1">
      <c r="A53" s="86"/>
      <c r="B53" s="65"/>
      <c r="C53" s="17"/>
      <c r="D53" s="125"/>
      <c r="E53" s="68"/>
      <c r="F53" s="65"/>
      <c r="G53" s="91"/>
      <c r="H53" s="18"/>
      <c r="I53" s="106"/>
      <c r="J53" s="61"/>
    </row>
    <row r="54" spans="1:10" ht="51.75" customHeight="1">
      <c r="A54" s="63"/>
      <c r="B54" s="65"/>
      <c r="C54" s="91"/>
      <c r="D54" s="125"/>
      <c r="E54" s="68"/>
      <c r="F54" s="65"/>
      <c r="G54" s="91"/>
      <c r="H54" s="18"/>
      <c r="I54" s="16"/>
      <c r="J54" s="61"/>
    </row>
    <row r="55" spans="1:10" ht="48.75" customHeight="1">
      <c r="A55" s="63"/>
      <c r="B55" s="65"/>
      <c r="C55" s="91"/>
      <c r="D55" s="125"/>
      <c r="E55" s="68"/>
      <c r="F55" s="65"/>
      <c r="G55" s="112"/>
      <c r="H55" s="18"/>
      <c r="I55" s="106"/>
      <c r="J55" s="61"/>
    </row>
    <row r="56" spans="1:10">
      <c r="A56" s="63"/>
      <c r="B56" s="65"/>
      <c r="C56" s="91"/>
      <c r="D56" s="125"/>
      <c r="E56" s="68"/>
      <c r="F56" s="107"/>
      <c r="G56" s="108"/>
      <c r="H56" s="18"/>
      <c r="I56" s="106"/>
      <c r="J56" s="61"/>
    </row>
    <row r="57" spans="1:10">
      <c r="A57" s="86"/>
      <c r="B57" s="65"/>
      <c r="C57" s="91"/>
      <c r="D57" s="125"/>
      <c r="E57" s="68"/>
      <c r="F57" s="107"/>
      <c r="G57" s="108"/>
      <c r="H57" s="18"/>
      <c r="I57" s="106"/>
      <c r="J57" s="61"/>
    </row>
    <row r="58" spans="1:10">
      <c r="A58" s="86"/>
      <c r="B58" s="65"/>
      <c r="C58" s="91"/>
      <c r="D58" s="125"/>
      <c r="E58" s="68"/>
      <c r="F58" s="107"/>
      <c r="G58" s="108"/>
      <c r="H58" s="18"/>
      <c r="I58" s="106"/>
      <c r="J58" s="61"/>
    </row>
    <row r="59" spans="1:10">
      <c r="A59" s="86"/>
      <c r="B59" s="65"/>
      <c r="C59" s="91"/>
      <c r="D59" s="125"/>
      <c r="E59" s="68"/>
      <c r="F59" s="65"/>
      <c r="G59" s="91"/>
      <c r="H59" s="18"/>
      <c r="I59" s="106"/>
      <c r="J59" s="61"/>
    </row>
    <row r="60" spans="1:10">
      <c r="A60" s="86"/>
      <c r="B60" s="65"/>
      <c r="C60" s="91"/>
      <c r="D60" s="125"/>
      <c r="E60" s="68"/>
      <c r="F60" s="107"/>
      <c r="G60" s="108"/>
      <c r="H60" s="18"/>
      <c r="I60" s="106"/>
      <c r="J60" s="61"/>
    </row>
    <row r="61" spans="1:10">
      <c r="A61" s="86"/>
      <c r="B61" s="65"/>
      <c r="C61" s="91"/>
      <c r="D61" s="125"/>
      <c r="E61" s="68"/>
      <c r="F61" s="107"/>
      <c r="G61" s="108"/>
      <c r="H61" s="18"/>
      <c r="I61" s="106"/>
      <c r="J61" s="61"/>
    </row>
    <row r="62" spans="1:10">
      <c r="A62" s="86"/>
      <c r="B62" s="65"/>
      <c r="C62" s="91"/>
      <c r="D62" s="125"/>
      <c r="E62" s="68"/>
      <c r="F62" s="65"/>
      <c r="G62" s="17"/>
      <c r="H62" s="18"/>
      <c r="I62" s="106"/>
      <c r="J62" s="61"/>
    </row>
    <row r="63" spans="1:10">
      <c r="A63" s="86"/>
      <c r="B63" s="65"/>
      <c r="C63" s="91"/>
      <c r="D63" s="125"/>
      <c r="E63" s="68"/>
      <c r="F63" s="107"/>
      <c r="G63" s="108"/>
      <c r="H63" s="18"/>
      <c r="I63" s="106"/>
      <c r="J63" s="61"/>
    </row>
    <row r="64" spans="1:10" ht="51" customHeight="1">
      <c r="A64" s="86"/>
      <c r="B64" s="65"/>
      <c r="C64" s="91"/>
      <c r="D64" s="125"/>
      <c r="E64" s="68"/>
      <c r="F64" s="65"/>
      <c r="G64" s="103"/>
      <c r="H64" s="18"/>
      <c r="I64" s="106"/>
      <c r="J64" s="61"/>
    </row>
    <row r="65" spans="1:10">
      <c r="A65" s="86"/>
      <c r="B65" s="65"/>
      <c r="C65" s="109"/>
      <c r="D65" s="125"/>
      <c r="E65" s="68"/>
      <c r="F65" s="65"/>
      <c r="G65" s="103"/>
      <c r="H65" s="18"/>
      <c r="I65" s="106"/>
      <c r="J65" s="61"/>
    </row>
    <row r="66" spans="1:10">
      <c r="A66" s="86"/>
      <c r="B66" s="65"/>
      <c r="C66" s="91"/>
      <c r="D66" s="125"/>
      <c r="E66" s="68"/>
      <c r="F66" s="65"/>
      <c r="G66" s="17"/>
      <c r="H66" s="18"/>
      <c r="I66" s="106"/>
      <c r="J66" s="61"/>
    </row>
    <row r="67" spans="1:10">
      <c r="A67" s="86"/>
      <c r="B67" s="65"/>
      <c r="C67" s="91"/>
      <c r="D67" s="125"/>
      <c r="E67" s="68"/>
      <c r="F67" s="65"/>
      <c r="G67" s="17"/>
      <c r="H67" s="18"/>
      <c r="I67" s="106"/>
      <c r="J67" s="61"/>
    </row>
    <row r="68" spans="1:10">
      <c r="A68" s="86"/>
      <c r="B68" s="65"/>
      <c r="C68" s="91"/>
      <c r="D68" s="125"/>
      <c r="E68" s="68"/>
      <c r="F68" s="65"/>
      <c r="G68" s="17"/>
      <c r="H68" s="18"/>
      <c r="I68" s="106"/>
      <c r="J68" s="61"/>
    </row>
    <row r="69" spans="1:10" ht="52.5" customHeight="1">
      <c r="A69" s="86"/>
      <c r="B69" s="65"/>
      <c r="C69" s="104"/>
      <c r="D69" s="125"/>
      <c r="E69" s="68"/>
      <c r="F69" s="107"/>
      <c r="G69" s="108"/>
      <c r="H69" s="18"/>
      <c r="I69" s="106"/>
      <c r="J69" s="61"/>
    </row>
    <row r="70" spans="1:10">
      <c r="A70" s="96"/>
      <c r="B70" s="65"/>
      <c r="C70" s="104"/>
      <c r="D70" s="125"/>
      <c r="E70" s="130"/>
      <c r="F70" s="65"/>
      <c r="G70" s="95"/>
      <c r="H70" s="18"/>
      <c r="I70" s="131"/>
      <c r="J70" s="132"/>
    </row>
    <row r="71" spans="1:10" s="145" customFormat="1">
      <c r="A71" s="63"/>
      <c r="B71" s="153"/>
      <c r="C71" s="153"/>
      <c r="D71" s="159"/>
      <c r="E71" s="138"/>
      <c r="F71" s="153"/>
      <c r="G71" s="154"/>
      <c r="H71" s="160"/>
      <c r="I71" s="16"/>
      <c r="J71" s="61"/>
    </row>
    <row r="72" spans="1:10" s="19" customFormat="1" ht="27.75" customHeight="1">
      <c r="A72" s="142"/>
      <c r="B72" s="128">
        <v>5</v>
      </c>
      <c r="C72" s="129" t="s">
        <v>110</v>
      </c>
      <c r="D72" s="146"/>
      <c r="E72" s="144"/>
      <c r="F72" s="128">
        <v>5</v>
      </c>
      <c r="G72" s="179" t="s">
        <v>12</v>
      </c>
      <c r="H72" s="180"/>
      <c r="I72" s="181"/>
      <c r="J72" s="148"/>
    </row>
    <row r="73" spans="1:10">
      <c r="A73" s="86"/>
      <c r="B73" s="65"/>
      <c r="C73" s="17"/>
      <c r="D73" s="125"/>
      <c r="E73" s="68"/>
      <c r="F73" s="65"/>
      <c r="G73" s="17"/>
      <c r="H73" s="18"/>
      <c r="I73" s="106"/>
      <c r="J73" s="61"/>
    </row>
    <row r="74" spans="1:10">
      <c r="A74" s="86"/>
      <c r="B74" s="65"/>
      <c r="C74" s="17"/>
      <c r="D74" s="125"/>
      <c r="E74" s="68"/>
      <c r="F74" s="65"/>
      <c r="G74" s="17"/>
      <c r="H74" s="18"/>
      <c r="I74" s="106"/>
      <c r="J74" s="61"/>
    </row>
    <row r="75" spans="1:10" ht="32.25" customHeight="1">
      <c r="A75" s="86"/>
      <c r="B75" s="65"/>
      <c r="C75" s="17"/>
      <c r="D75" s="125"/>
      <c r="E75" s="68"/>
      <c r="F75" s="65"/>
      <c r="G75" s="17"/>
      <c r="H75" s="18"/>
      <c r="I75" s="106"/>
      <c r="J75" s="61"/>
    </row>
    <row r="76" spans="1:10" ht="36" customHeight="1">
      <c r="A76" s="86"/>
      <c r="B76" s="65"/>
      <c r="C76" s="17"/>
      <c r="D76" s="125"/>
      <c r="E76" s="68"/>
      <c r="F76" s="65"/>
      <c r="G76" s="17"/>
      <c r="H76" s="18"/>
      <c r="I76" s="106"/>
      <c r="J76" s="61"/>
    </row>
    <row r="77" spans="1:10" ht="35.25" customHeight="1">
      <c r="A77" s="86"/>
      <c r="B77" s="65"/>
      <c r="C77" s="17"/>
      <c r="D77" s="125"/>
      <c r="E77" s="68"/>
      <c r="F77" s="65"/>
      <c r="G77" s="91"/>
      <c r="H77" s="18"/>
      <c r="I77" s="106"/>
      <c r="J77" s="61"/>
    </row>
    <row r="78" spans="1:10" ht="36" customHeight="1">
      <c r="A78" s="86"/>
      <c r="B78" s="65"/>
      <c r="C78" s="91"/>
      <c r="D78" s="125"/>
      <c r="E78" s="68"/>
      <c r="F78" s="65"/>
      <c r="G78" s="91"/>
      <c r="H78" s="18"/>
      <c r="I78" s="106"/>
      <c r="J78" s="61"/>
    </row>
    <row r="79" spans="1:10">
      <c r="A79" s="86"/>
      <c r="B79" s="65"/>
      <c r="C79" s="91"/>
      <c r="D79" s="125"/>
      <c r="E79" s="68"/>
      <c r="F79" s="65"/>
      <c r="G79" s="17"/>
      <c r="H79" s="18"/>
      <c r="I79" s="106"/>
      <c r="J79" s="61"/>
    </row>
    <row r="80" spans="1:10" ht="48" customHeight="1">
      <c r="A80" s="86"/>
      <c r="B80" s="65"/>
      <c r="C80" s="17"/>
      <c r="D80" s="125"/>
      <c r="E80" s="68"/>
      <c r="F80" s="65"/>
      <c r="G80" s="17"/>
      <c r="H80" s="18"/>
      <c r="I80" s="106"/>
      <c r="J80" s="61"/>
    </row>
    <row r="81" spans="1:10" ht="48.75" customHeight="1">
      <c r="A81" s="86"/>
      <c r="B81" s="65"/>
      <c r="C81" s="91"/>
      <c r="D81" s="125"/>
      <c r="E81" s="68"/>
      <c r="F81" s="65"/>
      <c r="G81" s="17"/>
      <c r="H81" s="18"/>
      <c r="I81" s="106"/>
      <c r="J81" s="61"/>
    </row>
    <row r="82" spans="1:10" ht="36" customHeight="1">
      <c r="A82" s="86"/>
      <c r="B82" s="65"/>
      <c r="C82" s="17"/>
      <c r="D82" s="125"/>
      <c r="E82" s="68"/>
      <c r="F82" s="65"/>
      <c r="G82" s="91"/>
      <c r="H82" s="18"/>
      <c r="I82" s="106"/>
      <c r="J82" s="61"/>
    </row>
    <row r="83" spans="1:10" ht="76.5" customHeight="1">
      <c r="A83" s="86"/>
      <c r="B83" s="65"/>
      <c r="C83" s="17"/>
      <c r="D83" s="125"/>
      <c r="E83" s="68"/>
      <c r="F83" s="65"/>
      <c r="G83" s="91"/>
      <c r="H83" s="18"/>
      <c r="I83" s="106"/>
      <c r="J83" s="61"/>
    </row>
    <row r="84" spans="1:10">
      <c r="A84" s="86"/>
      <c r="B84" s="65"/>
      <c r="C84" s="17"/>
      <c r="D84" s="125"/>
      <c r="E84" s="68"/>
      <c r="F84" s="65"/>
      <c r="G84" s="112"/>
      <c r="H84" s="18"/>
      <c r="I84" s="106"/>
      <c r="J84" s="61"/>
    </row>
    <row r="85" spans="1:10" s="71" customFormat="1" ht="49.5" customHeight="1">
      <c r="A85" s="87"/>
      <c r="B85" s="65"/>
      <c r="C85" s="85"/>
      <c r="D85" s="125"/>
      <c r="E85" s="68"/>
      <c r="F85" s="65"/>
      <c r="G85" s="104"/>
      <c r="H85" s="18"/>
      <c r="I85" s="69"/>
      <c r="J85" s="70"/>
    </row>
    <row r="86" spans="1:10" s="71" customFormat="1">
      <c r="A86" s="87"/>
      <c r="B86" s="65"/>
      <c r="C86" s="98"/>
      <c r="D86" s="125"/>
      <c r="E86" s="68"/>
      <c r="F86" s="65"/>
      <c r="G86" s="104"/>
      <c r="H86" s="18"/>
      <c r="I86" s="69"/>
      <c r="J86" s="70"/>
    </row>
    <row r="87" spans="1:10" s="71" customFormat="1" ht="45.75" customHeight="1">
      <c r="A87" s="87"/>
      <c r="B87" s="65"/>
      <c r="C87" s="91"/>
      <c r="D87" s="125"/>
      <c r="E87" s="68"/>
      <c r="F87" s="65"/>
      <c r="G87" s="77"/>
      <c r="H87" s="18"/>
      <c r="I87" s="69"/>
      <c r="J87" s="70"/>
    </row>
    <row r="88" spans="1:10" s="71" customFormat="1">
      <c r="A88" s="87"/>
      <c r="B88" s="65"/>
      <c r="C88" s="91"/>
      <c r="D88" s="125"/>
      <c r="E88" s="68"/>
      <c r="F88" s="65"/>
      <c r="G88" s="78"/>
      <c r="H88" s="18"/>
      <c r="I88" s="69"/>
      <c r="J88" s="70"/>
    </row>
    <row r="89" spans="1:10" ht="48.75" customHeight="1">
      <c r="A89" s="86"/>
      <c r="B89" s="65"/>
      <c r="C89" s="91"/>
      <c r="D89" s="125"/>
      <c r="E89" s="68"/>
      <c r="F89" s="65"/>
      <c r="G89" s="91"/>
      <c r="H89" s="18"/>
      <c r="I89" s="106"/>
      <c r="J89" s="61"/>
    </row>
    <row r="90" spans="1:10" ht="84.75" customHeight="1">
      <c r="A90" s="86"/>
      <c r="B90" s="65"/>
      <c r="C90" s="91"/>
      <c r="D90" s="125"/>
      <c r="E90" s="68"/>
      <c r="F90" s="65"/>
      <c r="G90" s="99"/>
      <c r="H90" s="18"/>
      <c r="I90" s="106"/>
      <c r="J90" s="61"/>
    </row>
    <row r="91" spans="1:10" ht="83.25" customHeight="1">
      <c r="A91" s="86"/>
      <c r="B91" s="65"/>
      <c r="C91" s="104"/>
      <c r="D91" s="125"/>
      <c r="E91" s="68"/>
      <c r="F91" s="65"/>
      <c r="G91" s="99"/>
      <c r="H91" s="18"/>
      <c r="I91" s="106"/>
      <c r="J91" s="61"/>
    </row>
    <row r="92" spans="1:10" ht="77.25" customHeight="1">
      <c r="A92" s="86"/>
      <c r="B92" s="65"/>
      <c r="C92" s="91"/>
      <c r="D92" s="125"/>
      <c r="E92" s="68"/>
      <c r="F92" s="107"/>
      <c r="G92" s="108"/>
      <c r="H92" s="18"/>
      <c r="I92" s="106"/>
      <c r="J92" s="61"/>
    </row>
    <row r="93" spans="1:10" ht="33" customHeight="1">
      <c r="A93" s="86"/>
      <c r="B93" s="65"/>
      <c r="C93" s="91"/>
      <c r="D93" s="125"/>
      <c r="E93" s="68"/>
      <c r="F93" s="65"/>
      <c r="G93" s="17"/>
      <c r="H93" s="18"/>
      <c r="I93" s="106"/>
      <c r="J93" s="61"/>
    </row>
    <row r="94" spans="1:10" ht="31.5" customHeight="1">
      <c r="A94" s="86"/>
      <c r="B94" s="65"/>
      <c r="C94" s="91"/>
      <c r="D94" s="125"/>
      <c r="E94" s="68"/>
      <c r="F94" s="65"/>
      <c r="G94" s="17"/>
      <c r="H94" s="18"/>
      <c r="I94" s="106"/>
      <c r="J94" s="61"/>
    </row>
    <row r="95" spans="1:10" ht="30.75" customHeight="1">
      <c r="A95" s="86"/>
      <c r="B95" s="65"/>
      <c r="C95" s="85"/>
      <c r="D95" s="125"/>
      <c r="E95" s="68"/>
      <c r="F95" s="65"/>
      <c r="G95" s="17"/>
      <c r="H95" s="18"/>
      <c r="I95" s="106"/>
      <c r="J95" s="61"/>
    </row>
    <row r="96" spans="1:10" ht="32.25" customHeight="1">
      <c r="A96" s="86"/>
      <c r="B96" s="65"/>
      <c r="C96" s="91"/>
      <c r="D96" s="125"/>
      <c r="E96" s="68"/>
      <c r="F96" s="65"/>
      <c r="G96" s="17"/>
      <c r="H96" s="18"/>
      <c r="I96" s="106"/>
      <c r="J96" s="61"/>
    </row>
    <row r="97" spans="1:10" ht="57" customHeight="1">
      <c r="A97" s="86"/>
      <c r="B97" s="65"/>
      <c r="C97" s="91"/>
      <c r="D97" s="125"/>
      <c r="E97" s="68"/>
      <c r="F97" s="65"/>
      <c r="G97" s="17"/>
      <c r="H97" s="18"/>
      <c r="I97" s="106"/>
      <c r="J97" s="61"/>
    </row>
    <row r="98" spans="1:10" ht="32.25" customHeight="1">
      <c r="A98" s="86"/>
      <c r="B98" s="65"/>
      <c r="C98" s="91"/>
      <c r="D98" s="125"/>
      <c r="E98" s="68"/>
      <c r="F98" s="65"/>
      <c r="G98" s="126"/>
      <c r="H98" s="18"/>
      <c r="I98" s="106"/>
      <c r="J98" s="61"/>
    </row>
    <row r="99" spans="1:10">
      <c r="A99" s="86"/>
      <c r="B99" s="65"/>
      <c r="C99" s="91"/>
      <c r="D99" s="125"/>
      <c r="E99" s="68"/>
      <c r="F99" s="65"/>
      <c r="G99" s="126"/>
      <c r="H99" s="18"/>
      <c r="I99" s="106"/>
      <c r="J99" s="61"/>
    </row>
    <row r="100" spans="1:10">
      <c r="A100" s="86"/>
      <c r="B100" s="65"/>
      <c r="C100" s="91"/>
      <c r="D100" s="125"/>
      <c r="E100" s="68"/>
      <c r="F100" s="65"/>
      <c r="G100" s="91"/>
      <c r="H100" s="18"/>
      <c r="I100" s="106"/>
      <c r="J100" s="61"/>
    </row>
    <row r="101" spans="1:10">
      <c r="A101" s="86"/>
      <c r="B101" s="65"/>
      <c r="C101" s="91"/>
      <c r="D101" s="125"/>
      <c r="E101" s="68"/>
      <c r="F101" s="65"/>
      <c r="G101" s="17"/>
      <c r="H101" s="18"/>
      <c r="I101" s="106"/>
      <c r="J101" s="61"/>
    </row>
    <row r="102" spans="1:10" s="19" customFormat="1" ht="35.25" customHeight="1">
      <c r="A102" s="86"/>
      <c r="B102" s="65"/>
      <c r="C102" s="91"/>
      <c r="D102" s="125"/>
      <c r="E102" s="68"/>
      <c r="F102" s="126"/>
      <c r="G102" s="126"/>
      <c r="H102" s="18"/>
      <c r="I102" s="106"/>
      <c r="J102" s="61"/>
    </row>
    <row r="103" spans="1:10">
      <c r="A103" s="86"/>
      <c r="B103" s="65"/>
      <c r="C103" s="91"/>
      <c r="D103" s="125"/>
      <c r="E103" s="68"/>
      <c r="F103" s="65"/>
      <c r="G103" s="126"/>
      <c r="H103" s="18"/>
      <c r="I103" s="106"/>
      <c r="J103" s="61"/>
    </row>
    <row r="104" spans="1:10">
      <c r="A104" s="86"/>
      <c r="B104" s="65"/>
      <c r="C104" s="91"/>
      <c r="D104" s="125"/>
      <c r="E104" s="68"/>
      <c r="F104" s="65"/>
      <c r="G104" s="17"/>
      <c r="H104" s="18"/>
      <c r="I104" s="106"/>
      <c r="J104" s="61"/>
    </row>
    <row r="105" spans="1:10">
      <c r="A105" s="86"/>
      <c r="B105" s="65"/>
      <c r="C105" s="91"/>
      <c r="D105" s="125"/>
      <c r="E105" s="68"/>
      <c r="F105" s="65"/>
      <c r="G105" s="126"/>
      <c r="H105" s="18"/>
      <c r="I105" s="106"/>
      <c r="J105" s="61"/>
    </row>
    <row r="106" spans="1:10">
      <c r="A106" s="86"/>
      <c r="B106" s="65"/>
      <c r="C106" s="91"/>
      <c r="D106" s="125"/>
      <c r="E106" s="68"/>
      <c r="F106" s="65"/>
      <c r="G106" s="126"/>
      <c r="H106" s="18"/>
      <c r="I106" s="106"/>
      <c r="J106" s="61"/>
    </row>
    <row r="107" spans="1:10">
      <c r="A107" s="86"/>
      <c r="B107" s="65"/>
      <c r="C107" s="104"/>
      <c r="D107" s="125"/>
      <c r="E107" s="68"/>
      <c r="F107" s="65"/>
      <c r="G107" s="17"/>
      <c r="H107" s="18"/>
      <c r="I107" s="106"/>
      <c r="J107" s="61"/>
    </row>
    <row r="108" spans="1:10" ht="27" customHeight="1">
      <c r="A108" s="86"/>
      <c r="B108" s="65"/>
      <c r="C108" s="104"/>
      <c r="D108" s="125"/>
      <c r="E108" s="68"/>
      <c r="F108" s="65"/>
      <c r="G108" s="17"/>
      <c r="H108" s="18"/>
      <c r="I108" s="106"/>
      <c r="J108" s="61"/>
    </row>
    <row r="109" spans="1:10" ht="41.25" customHeight="1">
      <c r="A109" s="86"/>
      <c r="B109" s="65"/>
      <c r="C109" s="91"/>
      <c r="D109" s="125"/>
      <c r="E109" s="68"/>
      <c r="F109" s="65"/>
      <c r="G109" s="126"/>
      <c r="H109" s="18"/>
      <c r="I109" s="106"/>
      <c r="J109" s="61"/>
    </row>
    <row r="110" spans="1:10">
      <c r="A110" s="86"/>
      <c r="B110" s="65"/>
      <c r="C110" s="91"/>
      <c r="D110" s="125"/>
      <c r="E110" s="68"/>
      <c r="F110" s="65"/>
      <c r="G110" s="126"/>
      <c r="H110" s="18"/>
      <c r="I110" s="106"/>
      <c r="J110" s="61"/>
    </row>
    <row r="111" spans="1:10">
      <c r="A111" s="86"/>
      <c r="B111" s="65"/>
      <c r="C111" s="127"/>
      <c r="D111" s="125"/>
      <c r="E111" s="68"/>
      <c r="F111" s="65"/>
      <c r="G111" s="126"/>
      <c r="H111" s="18"/>
      <c r="I111" s="106"/>
      <c r="J111" s="61"/>
    </row>
    <row r="112" spans="1:10">
      <c r="A112" s="86"/>
      <c r="B112" s="65"/>
      <c r="C112" s="91"/>
      <c r="D112" s="125"/>
      <c r="E112" s="68"/>
      <c r="F112" s="65"/>
      <c r="G112" s="126"/>
      <c r="H112" s="18"/>
      <c r="I112" s="106"/>
      <c r="J112" s="61"/>
    </row>
    <row r="113" spans="1:10">
      <c r="A113" s="86"/>
      <c r="B113" s="65"/>
      <c r="C113" s="91"/>
      <c r="D113" s="125"/>
      <c r="E113" s="68"/>
      <c r="F113" s="65"/>
      <c r="G113" s="126"/>
      <c r="H113" s="18"/>
      <c r="I113" s="106"/>
      <c r="J113" s="61"/>
    </row>
    <row r="114" spans="1:10">
      <c r="A114" s="96"/>
      <c r="B114" s="65"/>
      <c r="C114" s="79"/>
      <c r="D114" s="125"/>
      <c r="E114" s="130"/>
      <c r="F114" s="65"/>
      <c r="G114" s="126"/>
      <c r="H114" s="18"/>
      <c r="I114" s="131"/>
      <c r="J114" s="132"/>
    </row>
    <row r="115" spans="1:10" s="145" customFormat="1">
      <c r="A115" s="63"/>
      <c r="B115" s="73"/>
      <c r="C115" s="162"/>
      <c r="D115" s="142"/>
      <c r="E115" s="94"/>
      <c r="F115" s="73"/>
      <c r="G115" s="157"/>
      <c r="H115" s="163"/>
      <c r="I115" s="16"/>
      <c r="J115" s="61"/>
    </row>
    <row r="116" spans="1:10" s="145" customFormat="1">
      <c r="A116" s="63"/>
      <c r="B116" s="61"/>
      <c r="D116" s="63"/>
      <c r="E116" s="94"/>
      <c r="F116" s="61"/>
      <c r="G116" s="16"/>
      <c r="H116" s="15"/>
      <c r="I116" s="16"/>
      <c r="J116" s="61"/>
    </row>
    <row r="117" spans="1:10" s="145" customFormat="1">
      <c r="A117" s="63"/>
      <c r="B117" s="61"/>
      <c r="C117" s="16"/>
      <c r="D117" s="63"/>
      <c r="E117" s="94"/>
      <c r="F117" s="61"/>
      <c r="G117" s="16"/>
      <c r="H117" s="15"/>
      <c r="I117" s="16"/>
      <c r="J117" s="61"/>
    </row>
    <row r="118" spans="1:10" s="145" customFormat="1">
      <c r="A118" s="63"/>
      <c r="B118" s="61"/>
      <c r="C118" s="16"/>
      <c r="D118" s="63"/>
      <c r="E118" s="94"/>
      <c r="F118" s="61"/>
      <c r="G118" s="16"/>
      <c r="H118" s="15"/>
      <c r="I118" s="16"/>
      <c r="J118" s="61"/>
    </row>
    <row r="119" spans="1:10" s="145" customFormat="1">
      <c r="A119" s="63"/>
      <c r="B119" s="61"/>
      <c r="C119" s="16"/>
      <c r="D119" s="63"/>
      <c r="E119" s="94"/>
      <c r="F119" s="61"/>
      <c r="G119" s="16"/>
      <c r="H119" s="15"/>
      <c r="I119" s="16"/>
      <c r="J119" s="61"/>
    </row>
    <row r="120" spans="1:10" s="145" customFormat="1">
      <c r="A120" s="63"/>
      <c r="B120" s="61"/>
      <c r="C120" s="16"/>
      <c r="D120" s="63"/>
      <c r="E120" s="94"/>
      <c r="F120" s="61"/>
      <c r="G120" s="16"/>
      <c r="H120" s="15"/>
      <c r="I120" s="16"/>
      <c r="J120" s="61"/>
    </row>
    <row r="121" spans="1:10" s="145" customFormat="1">
      <c r="A121" s="63"/>
      <c r="B121" s="61"/>
      <c r="C121" s="16"/>
      <c r="D121" s="63"/>
      <c r="E121" s="94"/>
      <c r="F121" s="61"/>
      <c r="G121" s="16"/>
      <c r="H121" s="15"/>
      <c r="I121" s="16"/>
      <c r="J121" s="61"/>
    </row>
    <row r="122" spans="1:10" s="145" customFormat="1">
      <c r="A122" s="63"/>
      <c r="B122" s="61"/>
      <c r="C122" s="16"/>
      <c r="D122" s="63"/>
      <c r="E122" s="94"/>
      <c r="F122" s="61"/>
      <c r="G122" s="16"/>
      <c r="H122" s="15"/>
      <c r="I122" s="16"/>
      <c r="J122" s="61"/>
    </row>
    <row r="123" spans="1:10" s="145" customFormat="1">
      <c r="A123" s="63"/>
      <c r="B123" s="61"/>
      <c r="C123" s="16"/>
      <c r="D123" s="63"/>
      <c r="E123" s="94"/>
      <c r="F123" s="61"/>
      <c r="G123" s="16"/>
      <c r="H123" s="15"/>
      <c r="I123" s="16"/>
      <c r="J123" s="61"/>
    </row>
    <row r="124" spans="1:10" s="145" customFormat="1">
      <c r="A124" s="63"/>
      <c r="B124" s="61"/>
      <c r="C124" s="16"/>
      <c r="D124" s="63"/>
      <c r="E124" s="94"/>
      <c r="F124" s="61"/>
      <c r="G124" s="16"/>
      <c r="H124" s="15"/>
      <c r="I124" s="16"/>
      <c r="J124" s="61"/>
    </row>
    <row r="125" spans="1:10" s="145" customFormat="1">
      <c r="A125" s="63"/>
      <c r="B125" s="61"/>
      <c r="C125" s="16"/>
      <c r="D125" s="63"/>
      <c r="E125" s="94"/>
      <c r="F125" s="61"/>
      <c r="G125" s="16"/>
      <c r="H125" s="15"/>
      <c r="I125" s="16"/>
      <c r="J125" s="61"/>
    </row>
    <row r="126" spans="1:10" s="145" customFormat="1">
      <c r="A126" s="63"/>
      <c r="B126" s="61"/>
      <c r="C126" s="16"/>
      <c r="D126" s="63"/>
      <c r="E126" s="94"/>
      <c r="F126" s="61"/>
      <c r="G126" s="16"/>
      <c r="H126" s="15"/>
      <c r="I126" s="16"/>
      <c r="J126" s="61"/>
    </row>
    <row r="127" spans="1:10" s="145" customFormat="1">
      <c r="A127" s="63"/>
      <c r="B127" s="61"/>
      <c r="C127" s="16"/>
      <c r="D127" s="63"/>
      <c r="E127" s="94"/>
      <c r="F127" s="61"/>
      <c r="G127" s="16"/>
      <c r="H127" s="15"/>
      <c r="I127" s="16"/>
      <c r="J127" s="61"/>
    </row>
    <row r="128" spans="1:10" s="145" customFormat="1">
      <c r="A128" s="63"/>
      <c r="B128" s="61"/>
      <c r="C128" s="16"/>
      <c r="D128" s="63"/>
      <c r="E128" s="94"/>
      <c r="F128" s="61"/>
      <c r="G128" s="16"/>
      <c r="H128" s="15"/>
      <c r="I128" s="16"/>
      <c r="J128" s="61"/>
    </row>
    <row r="129" spans="1:10" s="145" customFormat="1">
      <c r="A129" s="63"/>
      <c r="B129" s="61"/>
      <c r="C129" s="16"/>
      <c r="D129" s="63"/>
      <c r="E129" s="94"/>
      <c r="F129" s="61"/>
      <c r="G129" s="16"/>
      <c r="H129" s="15"/>
      <c r="I129" s="16"/>
      <c r="J129" s="61"/>
    </row>
  </sheetData>
  <mergeCells count="24">
    <mergeCell ref="G38:I38"/>
    <mergeCell ref="G46:I46"/>
    <mergeCell ref="G72:I72"/>
    <mergeCell ref="C9:G9"/>
    <mergeCell ref="C10:G10"/>
    <mergeCell ref="C14:G14"/>
    <mergeCell ref="C11:G11"/>
    <mergeCell ref="C16:G16"/>
    <mergeCell ref="C15:G15"/>
    <mergeCell ref="C12:G12"/>
    <mergeCell ref="C13:G13"/>
    <mergeCell ref="B23:D23"/>
    <mergeCell ref="F23:H23"/>
    <mergeCell ref="C21:G21"/>
    <mergeCell ref="C17:G17"/>
    <mergeCell ref="C18:G18"/>
    <mergeCell ref="C19:G19"/>
    <mergeCell ref="C20:G20"/>
    <mergeCell ref="D7:G7"/>
    <mergeCell ref="C1:H1"/>
    <mergeCell ref="D5:G5"/>
    <mergeCell ref="D6:G6"/>
    <mergeCell ref="B3:G3"/>
    <mergeCell ref="D4:G4"/>
  </mergeCells>
  <dataValidations count="1">
    <dataValidation type="list" allowBlank="1" showInputMessage="1" showErrorMessage="1" sqref="D25:D37 D39:D44 D47:D70 D73:D114">
      <formula1>$I$5:$I$6</formula1>
    </dataValidation>
  </dataValidations>
  <pageMargins left="0.70866141732283472" right="0.70866141732283472" top="0.74803149606299213" bottom="0.74803149606299213" header="0.31496062992125984" footer="0.31496062992125984"/>
  <pageSetup paperSize="8" scale="73" fitToHeight="5" orientation="landscape" r:id="rId1"/>
</worksheet>
</file>

<file path=xl/worksheets/sheet3.xml><?xml version="1.0" encoding="utf-8"?>
<worksheet xmlns="http://schemas.openxmlformats.org/spreadsheetml/2006/main" xmlns:r="http://schemas.openxmlformats.org/officeDocument/2006/relationships">
  <dimension ref="A1:U39"/>
  <sheetViews>
    <sheetView zoomScale="90" zoomScaleNormal="90" workbookViewId="0">
      <selection activeCell="N28" sqref="N28"/>
    </sheetView>
  </sheetViews>
  <sheetFormatPr defaultColWidth="0" defaultRowHeight="15" customHeight="1" zeroHeight="1"/>
  <cols>
    <col min="1" max="1" width="2.7109375" customWidth="1"/>
    <col min="2" max="2" width="8.85546875" customWidth="1"/>
    <col min="3" max="3" width="21.85546875" customWidth="1"/>
    <col min="4" max="5" width="4.5703125" customWidth="1"/>
    <col min="6" max="15" width="12.140625" customWidth="1"/>
    <col min="16" max="20" width="9.140625" customWidth="1"/>
    <col min="21" max="21" width="0" hidden="1" customWidth="1"/>
    <col min="22" max="16384" width="9.140625" hidden="1"/>
  </cols>
  <sheetData>
    <row r="1" spans="1:21">
      <c r="A1" s="21"/>
      <c r="B1" s="22"/>
      <c r="C1" s="22"/>
      <c r="D1" s="22"/>
      <c r="E1" s="22"/>
      <c r="F1" s="22"/>
      <c r="G1" s="22"/>
      <c r="H1" s="22"/>
      <c r="I1" s="22"/>
      <c r="J1" s="22"/>
      <c r="K1" s="22"/>
      <c r="L1" s="22"/>
      <c r="M1" s="22"/>
      <c r="N1" s="22"/>
      <c r="O1" s="22"/>
      <c r="P1" s="23"/>
      <c r="Q1" s="22"/>
      <c r="R1" s="22"/>
      <c r="S1" s="22"/>
      <c r="T1" s="22"/>
      <c r="U1" s="21"/>
    </row>
    <row r="2" spans="1:21" ht="15.75">
      <c r="A2" s="21"/>
      <c r="B2" s="24"/>
      <c r="C2" s="25" t="s">
        <v>20</v>
      </c>
      <c r="D2" s="25"/>
      <c r="E2" s="25"/>
      <c r="F2" s="26"/>
      <c r="G2" s="27" t="s">
        <v>15</v>
      </c>
      <c r="H2" s="28" t="s">
        <v>13</v>
      </c>
      <c r="I2" s="28"/>
      <c r="J2" s="29"/>
      <c r="K2" s="29"/>
      <c r="L2" s="29"/>
      <c r="M2" s="29"/>
      <c r="N2" s="28" t="s">
        <v>21</v>
      </c>
      <c r="O2" s="28"/>
      <c r="P2" s="28"/>
      <c r="Q2" s="22"/>
      <c r="R2" s="22"/>
      <c r="S2" s="22"/>
      <c r="T2" s="22"/>
      <c r="U2" s="21"/>
    </row>
    <row r="3" spans="1:21">
      <c r="A3" s="21"/>
      <c r="B3" s="24"/>
      <c r="C3" s="30" t="s">
        <v>22</v>
      </c>
      <c r="D3" s="184">
        <v>0.4</v>
      </c>
      <c r="E3" s="185"/>
      <c r="F3" s="24"/>
      <c r="G3" s="27">
        <v>1</v>
      </c>
      <c r="H3" s="31" t="s">
        <v>23</v>
      </c>
      <c r="I3" s="31"/>
      <c r="J3" s="31"/>
      <c r="K3" s="31"/>
      <c r="L3" s="31"/>
      <c r="M3" s="31"/>
      <c r="N3" s="32" t="s">
        <v>57</v>
      </c>
      <c r="O3" s="32"/>
      <c r="P3" s="32"/>
      <c r="Q3" s="22"/>
      <c r="R3" s="22"/>
      <c r="S3" s="22"/>
      <c r="T3" s="22"/>
      <c r="U3" s="21"/>
    </row>
    <row r="4" spans="1:21">
      <c r="A4" s="21"/>
      <c r="B4" s="24"/>
      <c r="C4" s="30" t="s">
        <v>50</v>
      </c>
      <c r="D4" s="184">
        <v>0.4</v>
      </c>
      <c r="E4" s="185"/>
      <c r="F4" s="24"/>
      <c r="G4" s="27">
        <v>2</v>
      </c>
      <c r="H4" s="31" t="s">
        <v>24</v>
      </c>
      <c r="I4" s="31"/>
      <c r="J4" s="31"/>
      <c r="K4" s="31"/>
      <c r="L4" s="31"/>
      <c r="M4" s="31"/>
      <c r="N4" s="32" t="s">
        <v>25</v>
      </c>
      <c r="O4" s="32"/>
      <c r="P4" s="32"/>
      <c r="Q4" s="22"/>
      <c r="R4" s="22"/>
      <c r="S4" s="22"/>
      <c r="T4" s="22"/>
      <c r="U4" s="21"/>
    </row>
    <row r="5" spans="1:21">
      <c r="A5" s="21"/>
      <c r="B5" s="24"/>
      <c r="C5" s="30" t="s">
        <v>16</v>
      </c>
      <c r="D5" s="184">
        <v>0.1</v>
      </c>
      <c r="E5" s="185"/>
      <c r="F5" s="24"/>
      <c r="G5" s="27">
        <v>3</v>
      </c>
      <c r="H5" s="31" t="s">
        <v>26</v>
      </c>
      <c r="I5" s="31"/>
      <c r="J5" s="31"/>
      <c r="K5" s="31"/>
      <c r="L5" s="31"/>
      <c r="M5" s="31"/>
      <c r="N5" s="31"/>
      <c r="O5" s="32"/>
      <c r="P5" s="32"/>
      <c r="Q5" s="22"/>
      <c r="R5" s="22"/>
      <c r="S5" s="22"/>
      <c r="T5" s="22"/>
      <c r="U5" s="21"/>
    </row>
    <row r="6" spans="1:21">
      <c r="A6" s="21"/>
      <c r="B6" s="24"/>
      <c r="C6" s="30" t="s">
        <v>10</v>
      </c>
      <c r="D6" s="184">
        <v>0.1</v>
      </c>
      <c r="E6" s="185"/>
      <c r="F6" s="24"/>
      <c r="G6" s="27">
        <v>4</v>
      </c>
      <c r="H6" s="31" t="s">
        <v>27</v>
      </c>
      <c r="I6" s="31"/>
      <c r="J6" s="31"/>
      <c r="K6" s="31"/>
      <c r="L6" s="31"/>
      <c r="M6" s="31"/>
      <c r="N6" s="31"/>
      <c r="O6" s="32"/>
      <c r="P6" s="32"/>
      <c r="Q6" s="22"/>
      <c r="R6" s="22"/>
      <c r="S6" s="22"/>
      <c r="T6" s="22"/>
      <c r="U6" s="21"/>
    </row>
    <row r="7" spans="1:21">
      <c r="A7" s="21"/>
      <c r="B7" s="24"/>
      <c r="C7" s="30"/>
      <c r="D7" s="184"/>
      <c r="E7" s="185"/>
      <c r="F7" s="24"/>
      <c r="G7" s="27">
        <v>5</v>
      </c>
      <c r="H7" s="31" t="s">
        <v>28</v>
      </c>
      <c r="I7" s="31"/>
      <c r="J7" s="31"/>
      <c r="K7" s="31"/>
      <c r="L7" s="31"/>
      <c r="M7" s="31"/>
      <c r="N7" s="31"/>
      <c r="O7" s="31"/>
      <c r="P7" s="32"/>
      <c r="Q7" s="22"/>
      <c r="R7" s="22"/>
      <c r="S7" s="22"/>
      <c r="T7" s="22"/>
      <c r="U7" s="21"/>
    </row>
    <row r="8" spans="1:21">
      <c r="A8" s="21"/>
      <c r="B8" s="24"/>
      <c r="C8" s="33" t="s">
        <v>29</v>
      </c>
      <c r="D8" s="183">
        <f>SUM(D3:E7)</f>
        <v>1</v>
      </c>
      <c r="E8" s="183"/>
      <c r="F8" s="24"/>
      <c r="G8" s="27">
        <v>6</v>
      </c>
      <c r="H8" s="31" t="s">
        <v>30</v>
      </c>
      <c r="I8" s="31"/>
      <c r="J8" s="31"/>
      <c r="K8" s="31"/>
      <c r="L8" s="31"/>
      <c r="M8" s="31"/>
      <c r="N8" s="31"/>
      <c r="O8" s="31"/>
      <c r="P8" s="29"/>
      <c r="Q8" s="22"/>
      <c r="R8" s="22"/>
      <c r="S8" s="22"/>
      <c r="T8" s="22"/>
      <c r="U8" s="21"/>
    </row>
    <row r="9" spans="1:21">
      <c r="A9" s="21"/>
      <c r="B9" s="29"/>
      <c r="C9" s="29"/>
      <c r="D9" s="29"/>
      <c r="E9" s="29"/>
      <c r="F9" s="29"/>
      <c r="G9" s="29"/>
      <c r="H9" s="29"/>
      <c r="I9" s="29"/>
      <c r="J9" s="29"/>
      <c r="K9" s="29"/>
      <c r="L9" s="29"/>
      <c r="M9" s="29"/>
      <c r="N9" s="29"/>
      <c r="O9" s="29"/>
      <c r="P9" s="29"/>
      <c r="Q9" s="22"/>
      <c r="R9" s="22"/>
      <c r="S9" s="22"/>
      <c r="T9" s="22"/>
      <c r="U9" s="21"/>
    </row>
    <row r="10" spans="1:21" ht="15.75">
      <c r="A10" s="21"/>
      <c r="B10" s="29"/>
      <c r="C10" s="34"/>
      <c r="D10" s="34"/>
      <c r="E10" s="34"/>
      <c r="F10" s="29"/>
      <c r="G10" s="29"/>
      <c r="H10" s="29"/>
      <c r="I10" s="29"/>
      <c r="J10" s="29"/>
      <c r="K10" s="29"/>
      <c r="L10" s="29"/>
      <c r="M10" s="29"/>
      <c r="N10" s="29"/>
      <c r="O10" s="29"/>
      <c r="P10" s="35"/>
      <c r="Q10" s="22"/>
      <c r="R10" s="22"/>
      <c r="S10" s="22"/>
      <c r="T10" s="22"/>
      <c r="U10" s="21"/>
    </row>
    <row r="11" spans="1:21" s="41" customFormat="1" ht="33.75" customHeight="1">
      <c r="A11" s="36"/>
      <c r="B11" s="37"/>
      <c r="C11" s="186" t="s">
        <v>31</v>
      </c>
      <c r="D11" s="187"/>
      <c r="E11" s="188"/>
      <c r="F11" s="38" t="s">
        <v>42</v>
      </c>
      <c r="G11" s="38" t="s">
        <v>43</v>
      </c>
      <c r="H11" s="38" t="s">
        <v>44</v>
      </c>
      <c r="I11" s="38" t="s">
        <v>45</v>
      </c>
      <c r="J11" s="38" t="s">
        <v>46</v>
      </c>
      <c r="K11" s="38" t="s">
        <v>47</v>
      </c>
      <c r="L11" s="38" t="s">
        <v>48</v>
      </c>
      <c r="M11" s="38" t="s">
        <v>49</v>
      </c>
      <c r="N11" s="38" t="s">
        <v>32</v>
      </c>
      <c r="O11" s="38" t="s">
        <v>33</v>
      </c>
      <c r="P11" s="39"/>
      <c r="Q11" s="40"/>
      <c r="R11" s="40"/>
      <c r="S11" s="40"/>
      <c r="T11" s="40"/>
      <c r="U11" s="36"/>
    </row>
    <row r="12" spans="1:21" ht="16.5" customHeight="1">
      <c r="A12" s="21"/>
      <c r="B12" s="37"/>
      <c r="C12" s="189" t="s">
        <v>34</v>
      </c>
      <c r="D12" s="189"/>
      <c r="E12" s="189"/>
      <c r="F12" s="42">
        <v>3231</v>
      </c>
      <c r="G12" s="42">
        <v>3221</v>
      </c>
      <c r="H12" s="42">
        <v>3200</v>
      </c>
      <c r="I12" s="42">
        <v>3700</v>
      </c>
      <c r="J12" s="42">
        <v>3780</v>
      </c>
      <c r="K12" s="42">
        <v>3568</v>
      </c>
      <c r="L12" s="42">
        <v>3544</v>
      </c>
      <c r="M12" s="42">
        <v>1100</v>
      </c>
      <c r="N12" s="42"/>
      <c r="O12" s="42"/>
      <c r="P12" s="29"/>
      <c r="Q12" s="22"/>
      <c r="R12" s="22"/>
      <c r="S12" s="22"/>
      <c r="T12" s="22"/>
      <c r="U12" s="21"/>
    </row>
    <row r="13" spans="1:21" s="43" customFormat="1" ht="16.5" customHeight="1">
      <c r="B13" s="44"/>
      <c r="C13" s="45"/>
      <c r="D13" s="45"/>
      <c r="E13" s="45"/>
      <c r="F13" s="46"/>
      <c r="G13" s="46"/>
      <c r="H13" s="46"/>
      <c r="I13" s="46"/>
      <c r="J13" s="46"/>
      <c r="K13" s="46"/>
      <c r="L13" s="46"/>
      <c r="M13" s="46"/>
      <c r="N13" s="46"/>
      <c r="O13" s="46"/>
      <c r="P13" s="24"/>
      <c r="Q13" s="47"/>
      <c r="R13" s="47"/>
      <c r="S13" s="47"/>
      <c r="T13" s="47"/>
    </row>
    <row r="14" spans="1:21" ht="16.5" customHeight="1">
      <c r="A14" s="21"/>
      <c r="B14" s="190" t="s">
        <v>15</v>
      </c>
      <c r="C14" s="189" t="s">
        <v>22</v>
      </c>
      <c r="D14" s="189"/>
      <c r="E14" s="189"/>
      <c r="F14" s="48">
        <f>(SMALL($F$12:$O$12,1))/F12*6</f>
        <v>2.042711234911792</v>
      </c>
      <c r="G14" s="48">
        <f t="shared" ref="G14:O14" si="0">(SMALL($F$12:$O$12,1))/G12*6</f>
        <v>2.0490530891027632</v>
      </c>
      <c r="H14" s="48">
        <f t="shared" si="0"/>
        <v>2.0625</v>
      </c>
      <c r="I14" s="48">
        <f t="shared" si="0"/>
        <v>1.7837837837837838</v>
      </c>
      <c r="J14" s="48">
        <f t="shared" si="0"/>
        <v>1.746031746031746</v>
      </c>
      <c r="K14" s="48">
        <f>(SMALL($F$12:$O$12,1))/K12*6</f>
        <v>1.8497757847533634</v>
      </c>
      <c r="L14" s="48">
        <f t="shared" si="0"/>
        <v>1.8623024830699775</v>
      </c>
      <c r="M14" s="48">
        <f t="shared" si="0"/>
        <v>6</v>
      </c>
      <c r="N14" s="48" t="e">
        <f t="shared" si="0"/>
        <v>#DIV/0!</v>
      </c>
      <c r="O14" s="48" t="e">
        <f t="shared" si="0"/>
        <v>#DIV/0!</v>
      </c>
      <c r="P14" s="29"/>
      <c r="Q14" s="22"/>
      <c r="R14" s="22"/>
      <c r="S14" s="22"/>
      <c r="T14" s="22"/>
      <c r="U14" s="21"/>
    </row>
    <row r="15" spans="1:21" s="53" customFormat="1" ht="16.5" customHeight="1">
      <c r="A15" s="49"/>
      <c r="B15" s="190"/>
      <c r="C15" s="50" t="str">
        <f>C4</f>
        <v>Funktion</v>
      </c>
      <c r="D15" s="51" t="s">
        <v>51</v>
      </c>
      <c r="E15" s="51" t="s">
        <v>52</v>
      </c>
      <c r="F15" s="48" t="e">
        <f ca="1">AVERAGE((INDIRECT("'"&amp;F$11&amp;"'!"&amp;$D$15&amp;"")):(INDIRECT("'"&amp;F$11&amp;"'!"&amp;$E$15&amp;"")))</f>
        <v>#REF!</v>
      </c>
      <c r="G15" s="48" t="e">
        <f ca="1">AVERAGE((INDIRECT("'"&amp;G$11&amp;"'!"&amp;$D$15&amp;"")):(INDIRECT("'"&amp;G$11&amp;"'!"&amp;$E$15&amp;"")))</f>
        <v>#REF!</v>
      </c>
      <c r="H15" s="48" t="e">
        <f ca="1">AVERAGE((INDIRECT("'"&amp;H$11&amp;"'!"&amp;$D$15&amp;"")):(INDIRECT("'"&amp;H$11&amp;"'!"&amp;$E$15&amp;"")))</f>
        <v>#REF!</v>
      </c>
      <c r="I15" s="48" t="e">
        <f ca="1">AVERAGE((INDIRECT("'"&amp;I$11&amp;"'!"&amp;$D$15&amp;"")):(INDIRECT("'"&amp;I$11&amp;"'!"&amp;$E$15&amp;"")))</f>
        <v>#REF!</v>
      </c>
      <c r="J15" s="48" t="e">
        <f ca="1">AVERAGE((INDIRECT("'"&amp;J$11&amp;"'!"&amp;$D$15&amp;"")):(INDIRECT("'"&amp;J$11&amp;"'!"&amp;$E$15&amp;"")))</f>
        <v>#REF!</v>
      </c>
      <c r="K15" s="48" t="e">
        <f ca="1">AVERAGE((INDIRECT("'"&amp;K$11&amp;"'!"&amp;$D$15&amp;"")):(INDIRECT("'"&amp;K$11&amp;"'!"&amp;$E$15&amp;"")))</f>
        <v>#REF!</v>
      </c>
      <c r="L15" s="48" t="e">
        <f ca="1">AVERAGE((INDIRECT("'"&amp;L$11&amp;"'!"&amp;$D$15&amp;"")):(INDIRECT("'"&amp;L$11&amp;"'!"&amp;$E$15&amp;"")))</f>
        <v>#REF!</v>
      </c>
      <c r="M15" s="48" t="e">
        <f ca="1">AVERAGE((INDIRECT("'"&amp;M$11&amp;"'!"&amp;$D$15&amp;"")):(INDIRECT("'"&amp;M$11&amp;"'!"&amp;$E$15&amp;"")))</f>
        <v>#REF!</v>
      </c>
      <c r="N15" s="48" t="e">
        <f ca="1">AVERAGE((INDIRECT("'"&amp;N$11&amp;"'!"&amp;$D$15&amp;"")):(INDIRECT("'"&amp;N$11&amp;"'!"&amp;$E$15&amp;"")))</f>
        <v>#REF!</v>
      </c>
      <c r="O15" s="48" t="e">
        <f ca="1">AVERAGE((INDIRECT("'"&amp;O$11&amp;"'!"&amp;$D$15&amp;"")):(INDIRECT("'"&amp;O$11&amp;"'!"&amp;$E$15&amp;"")))</f>
        <v>#REF!</v>
      </c>
      <c r="P15" s="29"/>
      <c r="Q15" s="52"/>
      <c r="R15" s="52"/>
      <c r="S15" s="52"/>
      <c r="T15" s="52"/>
      <c r="U15" s="49"/>
    </row>
    <row r="16" spans="1:21" s="53" customFormat="1" ht="16.5" customHeight="1">
      <c r="A16" s="49"/>
      <c r="B16" s="190"/>
      <c r="C16" s="50" t="str">
        <f t="shared" ref="C16:C18" si="1">C5</f>
        <v>Emballage</v>
      </c>
      <c r="D16" s="51" t="s">
        <v>53</v>
      </c>
      <c r="E16" s="51" t="s">
        <v>54</v>
      </c>
      <c r="F16" s="48" t="e">
        <f ca="1">AVERAGE((INDIRECT("'"&amp;F$11&amp;"'!"&amp;$D$16&amp;"")):(INDIRECT("'"&amp;F$11&amp;"'!"&amp;$E$16&amp;"")))</f>
        <v>#REF!</v>
      </c>
      <c r="G16" s="48" t="e">
        <f ca="1">AVERAGE((INDIRECT("'"&amp;G$11&amp;"'!"&amp;$D$16&amp;"")):(INDIRECT("'"&amp;G$11&amp;"'!"&amp;$E$16&amp;"")))</f>
        <v>#REF!</v>
      </c>
      <c r="H16" s="48" t="e">
        <f ca="1">AVERAGE((INDIRECT("'"&amp;H$11&amp;"'!"&amp;$D$16&amp;"")):(INDIRECT("'"&amp;H$11&amp;"'!"&amp;$E$16&amp;"")))</f>
        <v>#REF!</v>
      </c>
      <c r="I16" s="48" t="e">
        <f ca="1">AVERAGE((INDIRECT("'"&amp;I$11&amp;"'!"&amp;$D$16&amp;"")):(INDIRECT("'"&amp;I$11&amp;"'!"&amp;$E$16&amp;"")))</f>
        <v>#REF!</v>
      </c>
      <c r="J16" s="48" t="e">
        <f ca="1">AVERAGE((INDIRECT("'"&amp;J$11&amp;"'!"&amp;$D$16&amp;"")):(INDIRECT("'"&amp;J$11&amp;"'!"&amp;$E$16&amp;"")))</f>
        <v>#REF!</v>
      </c>
      <c r="K16" s="48" t="e">
        <f ca="1">AVERAGE((INDIRECT("'"&amp;K$11&amp;"'!"&amp;$D$16&amp;"")):(INDIRECT("'"&amp;K$11&amp;"'!"&amp;$E$16&amp;"")))</f>
        <v>#REF!</v>
      </c>
      <c r="L16" s="48" t="e">
        <f ca="1">AVERAGE((INDIRECT("'"&amp;L$11&amp;"'!"&amp;$D$16&amp;"")):(INDIRECT("'"&amp;L$11&amp;"'!"&amp;$E$16&amp;"")))</f>
        <v>#REF!</v>
      </c>
      <c r="M16" s="48" t="e">
        <f ca="1">AVERAGE((INDIRECT("'"&amp;M$11&amp;"'!"&amp;$D$16&amp;"")):(INDIRECT("'"&amp;M$11&amp;"'!"&amp;$E$16&amp;"")))</f>
        <v>#REF!</v>
      </c>
      <c r="N16" s="48" t="e">
        <f ca="1">AVERAGE((INDIRECT("'"&amp;N$11&amp;"'!"&amp;$D$16&amp;"")):(INDIRECT("'"&amp;N$11&amp;"'!"&amp;$E$16&amp;"")))</f>
        <v>#REF!</v>
      </c>
      <c r="O16" s="48" t="e">
        <f ca="1">AVERAGE((INDIRECT("'"&amp;O$11&amp;"'!"&amp;$D$16&amp;"")):(INDIRECT("'"&amp;O$11&amp;"'!"&amp;$E$16&amp;"")))</f>
        <v>#REF!</v>
      </c>
      <c r="P16" s="29"/>
      <c r="Q16" s="52"/>
      <c r="R16" s="52"/>
      <c r="S16" s="52"/>
      <c r="T16" s="52"/>
      <c r="U16" s="49"/>
    </row>
    <row r="17" spans="1:21" s="53" customFormat="1" ht="16.5" customHeight="1">
      <c r="A17" s="49"/>
      <c r="B17" s="190"/>
      <c r="C17" s="50" t="str">
        <f t="shared" si="1"/>
        <v>Miljø</v>
      </c>
      <c r="D17" s="51" t="s">
        <v>55</v>
      </c>
      <c r="E17" s="51" t="s">
        <v>56</v>
      </c>
      <c r="F17" s="48" t="e">
        <f ca="1">AVERAGE((INDIRECT("'"&amp;F$11&amp;"'!"&amp;$D$17&amp;"")):(INDIRECT("'"&amp;F$11&amp;"'!"&amp;$E$17&amp;"")))</f>
        <v>#REF!</v>
      </c>
      <c r="G17" s="48" t="e">
        <f ca="1">AVERAGE((INDIRECT("'"&amp;G$11&amp;"'!"&amp;$D$17&amp;"")):(INDIRECT("'"&amp;G$11&amp;"'!"&amp;$E$17&amp;"")))</f>
        <v>#REF!</v>
      </c>
      <c r="H17" s="48" t="e">
        <f ca="1">AVERAGE((INDIRECT("'"&amp;H$11&amp;"'!"&amp;$D$17&amp;"")):(INDIRECT("'"&amp;H$11&amp;"'!"&amp;$E$17&amp;"")))</f>
        <v>#REF!</v>
      </c>
      <c r="I17" s="48" t="e">
        <f ca="1">AVERAGE((INDIRECT("'"&amp;I$11&amp;"'!"&amp;$D$17&amp;"")):(INDIRECT("'"&amp;I$11&amp;"'!"&amp;$E$17&amp;"")))</f>
        <v>#REF!</v>
      </c>
      <c r="J17" s="48" t="e">
        <f ca="1">AVERAGE((INDIRECT("'"&amp;J$11&amp;"'!"&amp;$D$17&amp;"")):(INDIRECT("'"&amp;J$11&amp;"'!"&amp;$E$17&amp;"")))</f>
        <v>#REF!</v>
      </c>
      <c r="K17" s="48" t="e">
        <f ca="1">AVERAGE((INDIRECT("'"&amp;K$11&amp;"'!"&amp;$D$17&amp;"")):(INDIRECT("'"&amp;K$11&amp;"'!"&amp;$E$17&amp;"")))</f>
        <v>#REF!</v>
      </c>
      <c r="L17" s="48" t="e">
        <f ca="1">AVERAGE((INDIRECT("'"&amp;L$11&amp;"'!"&amp;$D$17&amp;"")):(INDIRECT("'"&amp;L$11&amp;"'!"&amp;$E$17&amp;"")))</f>
        <v>#REF!</v>
      </c>
      <c r="M17" s="48" t="e">
        <f ca="1">AVERAGE((INDIRECT("'"&amp;M$11&amp;"'!"&amp;$D$17&amp;"")):(INDIRECT("'"&amp;M$11&amp;"'!"&amp;$E$17&amp;"")))</f>
        <v>#REF!</v>
      </c>
      <c r="N17" s="48" t="e">
        <f ca="1">AVERAGE((INDIRECT("'"&amp;N$11&amp;"'!"&amp;$D$17&amp;"")):(INDIRECT("'"&amp;N$11&amp;"'!"&amp;$E$17&amp;"")))</f>
        <v>#REF!</v>
      </c>
      <c r="O17" s="48" t="e">
        <f ca="1">AVERAGE((INDIRECT("'"&amp;O$11&amp;"'!"&amp;$D$17&amp;"")):(INDIRECT("'"&amp;O$11&amp;"'!"&amp;$E$17&amp;"")))</f>
        <v>#REF!</v>
      </c>
      <c r="P17" s="29"/>
      <c r="Q17" s="52"/>
      <c r="R17" s="52"/>
      <c r="S17" s="52"/>
      <c r="T17" s="52"/>
      <c r="U17" s="49"/>
    </row>
    <row r="18" spans="1:21" s="53" customFormat="1" ht="16.5" customHeight="1">
      <c r="A18" s="49"/>
      <c r="B18" s="190"/>
      <c r="C18" s="50">
        <f t="shared" si="1"/>
        <v>0</v>
      </c>
      <c r="D18" s="51"/>
      <c r="E18" s="51"/>
      <c r="F18" s="48"/>
      <c r="G18" s="48"/>
      <c r="H18" s="48"/>
      <c r="I18" s="48"/>
      <c r="J18" s="48"/>
      <c r="K18" s="48"/>
      <c r="L18" s="48"/>
      <c r="M18" s="48"/>
      <c r="N18" s="48"/>
      <c r="O18" s="48"/>
      <c r="P18" s="29"/>
      <c r="Q18" s="52"/>
      <c r="R18" s="52"/>
      <c r="S18" s="52"/>
      <c r="T18" s="52"/>
      <c r="U18" s="49"/>
    </row>
    <row r="19" spans="1:21" ht="16.5" customHeight="1">
      <c r="A19" s="21"/>
      <c r="B19" s="29"/>
      <c r="C19" s="54"/>
      <c r="D19" s="54"/>
      <c r="E19" s="54"/>
      <c r="F19" s="55"/>
      <c r="G19" s="55"/>
      <c r="H19" s="55"/>
      <c r="I19" s="55"/>
      <c r="J19" s="55"/>
      <c r="K19" s="55"/>
      <c r="L19" s="55"/>
      <c r="M19" s="55"/>
      <c r="N19" s="55"/>
      <c r="O19" s="55"/>
      <c r="P19" s="35"/>
      <c r="Q19" s="22"/>
      <c r="R19" s="22"/>
      <c r="S19" s="22"/>
      <c r="T19" s="22"/>
      <c r="U19" s="21"/>
    </row>
    <row r="20" spans="1:21" ht="16.5" customHeight="1">
      <c r="A20" s="21"/>
      <c r="B20" s="191" t="s">
        <v>35</v>
      </c>
      <c r="C20" s="192" t="s">
        <v>22</v>
      </c>
      <c r="D20" s="193"/>
      <c r="E20" s="194"/>
      <c r="F20" s="48">
        <f>F14*$D$3</f>
        <v>0.81708449396471683</v>
      </c>
      <c r="G20" s="48">
        <f t="shared" ref="G20:O20" si="2">G14*$D$3</f>
        <v>0.81962123564110534</v>
      </c>
      <c r="H20" s="48">
        <f t="shared" si="2"/>
        <v>0.82500000000000007</v>
      </c>
      <c r="I20" s="48">
        <f t="shared" si="2"/>
        <v>0.71351351351351355</v>
      </c>
      <c r="J20" s="48">
        <f t="shared" si="2"/>
        <v>0.69841269841269848</v>
      </c>
      <c r="K20" s="48">
        <f t="shared" si="2"/>
        <v>0.73991031390134543</v>
      </c>
      <c r="L20" s="48">
        <f t="shared" si="2"/>
        <v>0.74492099322799099</v>
      </c>
      <c r="M20" s="48">
        <f t="shared" si="2"/>
        <v>2.4000000000000004</v>
      </c>
      <c r="N20" s="48" t="e">
        <f t="shared" si="2"/>
        <v>#DIV/0!</v>
      </c>
      <c r="O20" s="48" t="e">
        <f t="shared" si="2"/>
        <v>#DIV/0!</v>
      </c>
      <c r="P20" s="35"/>
      <c r="Q20" s="22"/>
      <c r="R20" s="22"/>
      <c r="S20" s="22"/>
      <c r="T20" s="22"/>
      <c r="U20" s="21"/>
    </row>
    <row r="21" spans="1:21" ht="16.5" customHeight="1">
      <c r="A21" s="21"/>
      <c r="B21" s="191"/>
      <c r="C21" s="192" t="str">
        <f>C4</f>
        <v>Funktion</v>
      </c>
      <c r="D21" s="193"/>
      <c r="E21" s="194"/>
      <c r="F21" s="48" t="e">
        <f t="shared" ref="F21:O21" ca="1" si="3">F15*$D$4</f>
        <v>#REF!</v>
      </c>
      <c r="G21" s="48" t="e">
        <f t="shared" ca="1" si="3"/>
        <v>#REF!</v>
      </c>
      <c r="H21" s="48" t="e">
        <f t="shared" ca="1" si="3"/>
        <v>#REF!</v>
      </c>
      <c r="I21" s="48" t="e">
        <f t="shared" ca="1" si="3"/>
        <v>#REF!</v>
      </c>
      <c r="J21" s="48" t="e">
        <f t="shared" ca="1" si="3"/>
        <v>#REF!</v>
      </c>
      <c r="K21" s="48" t="e">
        <f t="shared" ca="1" si="3"/>
        <v>#REF!</v>
      </c>
      <c r="L21" s="48" t="e">
        <f t="shared" ca="1" si="3"/>
        <v>#REF!</v>
      </c>
      <c r="M21" s="48" t="e">
        <f t="shared" ca="1" si="3"/>
        <v>#REF!</v>
      </c>
      <c r="N21" s="48" t="e">
        <f t="shared" ca="1" si="3"/>
        <v>#REF!</v>
      </c>
      <c r="O21" s="48" t="e">
        <f t="shared" ca="1" si="3"/>
        <v>#REF!</v>
      </c>
      <c r="P21" s="35"/>
      <c r="Q21" s="22"/>
      <c r="R21" s="22"/>
      <c r="S21" s="22"/>
      <c r="T21" s="22"/>
      <c r="U21" s="21"/>
    </row>
    <row r="22" spans="1:21" ht="16.5" customHeight="1">
      <c r="A22" s="21"/>
      <c r="B22" s="191"/>
      <c r="C22" s="192" t="str">
        <f t="shared" ref="C22:C24" si="4">C5</f>
        <v>Emballage</v>
      </c>
      <c r="D22" s="193"/>
      <c r="E22" s="194"/>
      <c r="F22" s="48" t="e">
        <f t="shared" ref="F22:O22" ca="1" si="5">F16*$D$5</f>
        <v>#REF!</v>
      </c>
      <c r="G22" s="48" t="e">
        <f t="shared" ca="1" si="5"/>
        <v>#REF!</v>
      </c>
      <c r="H22" s="48" t="e">
        <f t="shared" ca="1" si="5"/>
        <v>#REF!</v>
      </c>
      <c r="I22" s="48" t="e">
        <f t="shared" ca="1" si="5"/>
        <v>#REF!</v>
      </c>
      <c r="J22" s="48" t="e">
        <f t="shared" ca="1" si="5"/>
        <v>#REF!</v>
      </c>
      <c r="K22" s="48" t="e">
        <f t="shared" ca="1" si="5"/>
        <v>#REF!</v>
      </c>
      <c r="L22" s="48" t="e">
        <f t="shared" ca="1" si="5"/>
        <v>#REF!</v>
      </c>
      <c r="M22" s="48" t="e">
        <f t="shared" ca="1" si="5"/>
        <v>#REF!</v>
      </c>
      <c r="N22" s="48" t="e">
        <f t="shared" ca="1" si="5"/>
        <v>#REF!</v>
      </c>
      <c r="O22" s="48" t="e">
        <f t="shared" ca="1" si="5"/>
        <v>#REF!</v>
      </c>
      <c r="P22" s="35"/>
      <c r="Q22" s="22"/>
      <c r="R22" s="22"/>
      <c r="S22" s="22"/>
      <c r="T22" s="22"/>
      <c r="U22" s="21"/>
    </row>
    <row r="23" spans="1:21" ht="16.5" customHeight="1">
      <c r="A23" s="21"/>
      <c r="B23" s="191"/>
      <c r="C23" s="192" t="str">
        <f t="shared" si="4"/>
        <v>Miljø</v>
      </c>
      <c r="D23" s="193"/>
      <c r="E23" s="194"/>
      <c r="F23" s="48" t="e">
        <f t="shared" ref="F23:O23" ca="1" si="6">F17*$D$6</f>
        <v>#REF!</v>
      </c>
      <c r="G23" s="48" t="e">
        <f t="shared" ca="1" si="6"/>
        <v>#REF!</v>
      </c>
      <c r="H23" s="48" t="e">
        <f t="shared" ca="1" si="6"/>
        <v>#REF!</v>
      </c>
      <c r="I23" s="48" t="e">
        <f t="shared" ca="1" si="6"/>
        <v>#REF!</v>
      </c>
      <c r="J23" s="48" t="e">
        <f t="shared" ca="1" si="6"/>
        <v>#REF!</v>
      </c>
      <c r="K23" s="48" t="e">
        <f t="shared" ca="1" si="6"/>
        <v>#REF!</v>
      </c>
      <c r="L23" s="48" t="e">
        <f t="shared" ca="1" si="6"/>
        <v>#REF!</v>
      </c>
      <c r="M23" s="48" t="e">
        <f t="shared" ca="1" si="6"/>
        <v>#REF!</v>
      </c>
      <c r="N23" s="48" t="e">
        <f t="shared" ca="1" si="6"/>
        <v>#REF!</v>
      </c>
      <c r="O23" s="48" t="e">
        <f t="shared" ca="1" si="6"/>
        <v>#REF!</v>
      </c>
      <c r="P23" s="56"/>
      <c r="Q23" s="22"/>
      <c r="R23" s="22"/>
      <c r="S23" s="22"/>
      <c r="T23" s="22"/>
      <c r="U23" s="21"/>
    </row>
    <row r="24" spans="1:21" ht="16.5" customHeight="1">
      <c r="A24" s="21"/>
      <c r="B24" s="191"/>
      <c r="C24" s="192">
        <f t="shared" si="4"/>
        <v>0</v>
      </c>
      <c r="D24" s="193"/>
      <c r="E24" s="194"/>
      <c r="F24" s="48">
        <f t="shared" ref="F24:O24" si="7">F18*$D$7</f>
        <v>0</v>
      </c>
      <c r="G24" s="48">
        <f t="shared" si="7"/>
        <v>0</v>
      </c>
      <c r="H24" s="48">
        <f t="shared" si="7"/>
        <v>0</v>
      </c>
      <c r="I24" s="48">
        <f t="shared" si="7"/>
        <v>0</v>
      </c>
      <c r="J24" s="48">
        <f t="shared" si="7"/>
        <v>0</v>
      </c>
      <c r="K24" s="48">
        <f t="shared" si="7"/>
        <v>0</v>
      </c>
      <c r="L24" s="48">
        <f t="shared" si="7"/>
        <v>0</v>
      </c>
      <c r="M24" s="48">
        <f t="shared" si="7"/>
        <v>0</v>
      </c>
      <c r="N24" s="48">
        <f t="shared" si="7"/>
        <v>0</v>
      </c>
      <c r="O24" s="48">
        <f t="shared" si="7"/>
        <v>0</v>
      </c>
      <c r="P24" s="56"/>
      <c r="Q24" s="22"/>
      <c r="R24" s="22"/>
      <c r="S24" s="22"/>
      <c r="T24" s="22"/>
      <c r="U24" s="21"/>
    </row>
    <row r="25" spans="1:21" ht="16.5" customHeight="1">
      <c r="A25" s="21"/>
      <c r="B25" s="56"/>
      <c r="C25" s="56"/>
      <c r="D25" s="56"/>
      <c r="E25" s="56"/>
      <c r="F25" s="57"/>
      <c r="G25" s="57"/>
      <c r="H25" s="57"/>
      <c r="I25" s="57"/>
      <c r="J25" s="57"/>
      <c r="K25" s="57"/>
      <c r="L25" s="57"/>
      <c r="M25" s="57"/>
      <c r="N25" s="57"/>
      <c r="O25" s="57"/>
      <c r="P25" s="35"/>
      <c r="Q25" s="21"/>
      <c r="R25" s="21"/>
      <c r="S25" s="21"/>
      <c r="T25" s="21"/>
      <c r="U25" s="21"/>
    </row>
    <row r="26" spans="1:21" ht="25.5" customHeight="1">
      <c r="A26" s="21"/>
      <c r="B26" s="29"/>
      <c r="C26" s="195" t="s">
        <v>36</v>
      </c>
      <c r="D26" s="196"/>
      <c r="E26" s="197"/>
      <c r="F26" s="58" t="e">
        <f ca="1">SUM(F20:F24)</f>
        <v>#REF!</v>
      </c>
      <c r="G26" s="58" t="e">
        <f t="shared" ref="G26:O26" ca="1" si="8">SUM(G20:G24)</f>
        <v>#REF!</v>
      </c>
      <c r="H26" s="58" t="e">
        <f t="shared" ca="1" si="8"/>
        <v>#REF!</v>
      </c>
      <c r="I26" s="58" t="e">
        <f t="shared" ca="1" si="8"/>
        <v>#REF!</v>
      </c>
      <c r="J26" s="58" t="e">
        <f t="shared" ca="1" si="8"/>
        <v>#REF!</v>
      </c>
      <c r="K26" s="58" t="e">
        <f t="shared" ca="1" si="8"/>
        <v>#REF!</v>
      </c>
      <c r="L26" s="58" t="e">
        <f t="shared" ca="1" si="8"/>
        <v>#REF!</v>
      </c>
      <c r="M26" s="58" t="e">
        <f t="shared" ca="1" si="8"/>
        <v>#REF!</v>
      </c>
      <c r="N26" s="58" t="e">
        <f t="shared" si="8"/>
        <v>#DIV/0!</v>
      </c>
      <c r="O26" s="58" t="e">
        <f t="shared" si="8"/>
        <v>#DIV/0!</v>
      </c>
      <c r="P26" s="56"/>
      <c r="Q26" s="22"/>
      <c r="R26" s="22"/>
      <c r="S26" s="22"/>
      <c r="T26" s="22"/>
      <c r="U26" s="21"/>
    </row>
    <row r="27" spans="1:21">
      <c r="A27" s="21"/>
      <c r="B27" s="56"/>
      <c r="C27" s="56"/>
      <c r="D27" s="56"/>
      <c r="E27" s="56"/>
      <c r="F27" s="56"/>
      <c r="G27" s="56"/>
      <c r="H27" s="56"/>
      <c r="I27" s="56"/>
      <c r="J27" s="56"/>
      <c r="K27" s="56"/>
      <c r="L27" s="56"/>
      <c r="M27" s="56"/>
      <c r="N27" s="56"/>
      <c r="O27" s="56"/>
      <c r="P27" s="56"/>
      <c r="Q27" s="21"/>
      <c r="R27" s="21"/>
      <c r="S27" s="21"/>
      <c r="T27" s="21"/>
      <c r="U27" s="21"/>
    </row>
    <row r="28" spans="1:21" ht="30.75" customHeight="1">
      <c r="A28" s="21"/>
      <c r="B28" s="198" t="s">
        <v>37</v>
      </c>
      <c r="C28" s="198"/>
      <c r="D28" s="198"/>
      <c r="E28" s="198"/>
      <c r="F28" s="21"/>
      <c r="G28" s="21"/>
      <c r="H28" s="21"/>
      <c r="I28" s="21"/>
      <c r="J28" s="21"/>
      <c r="K28" s="21"/>
      <c r="L28" s="21"/>
      <c r="M28" s="21"/>
      <c r="N28" s="21"/>
      <c r="O28" s="21"/>
      <c r="P28" s="21"/>
      <c r="Q28" s="21"/>
      <c r="R28" s="21"/>
      <c r="S28" s="21"/>
      <c r="T28" s="21"/>
    </row>
    <row r="29" spans="1:21" ht="16.5" customHeight="1">
      <c r="A29" s="21"/>
      <c r="B29" s="191" t="s">
        <v>38</v>
      </c>
      <c r="C29" s="192" t="s">
        <v>39</v>
      </c>
      <c r="D29" s="193"/>
      <c r="E29" s="194"/>
      <c r="F29" s="48">
        <f t="shared" ref="F29:O29" si="9">6-(6*((F12-(SMALL($F$12:$O$12,1)))/(SMALL($F$12:$O$12,1))))</f>
        <v>-5.6236363636363631</v>
      </c>
      <c r="G29" s="48">
        <f t="shared" si="9"/>
        <v>-5.5690909090909102</v>
      </c>
      <c r="H29" s="48">
        <f t="shared" si="9"/>
        <v>-5.454545454545455</v>
      </c>
      <c r="I29" s="48">
        <f t="shared" si="9"/>
        <v>-8.1818181818181834</v>
      </c>
      <c r="J29" s="48">
        <f t="shared" si="9"/>
        <v>-8.6181818181818191</v>
      </c>
      <c r="K29" s="48">
        <f t="shared" si="9"/>
        <v>-7.461818181818181</v>
      </c>
      <c r="L29" s="48">
        <f t="shared" si="9"/>
        <v>-7.3309090909090902</v>
      </c>
      <c r="M29" s="48">
        <f t="shared" si="9"/>
        <v>6</v>
      </c>
      <c r="N29" s="48">
        <f t="shared" si="9"/>
        <v>12</v>
      </c>
      <c r="O29" s="48">
        <f t="shared" si="9"/>
        <v>12</v>
      </c>
      <c r="P29" s="29"/>
      <c r="Q29" s="22"/>
      <c r="R29" s="22"/>
      <c r="S29" s="22"/>
      <c r="T29" s="22"/>
      <c r="U29" s="21"/>
    </row>
    <row r="30" spans="1:21" ht="16.5" customHeight="1">
      <c r="A30" s="21"/>
      <c r="B30" s="191"/>
      <c r="C30" s="192" t="s">
        <v>40</v>
      </c>
      <c r="D30" s="193"/>
      <c r="E30" s="194"/>
      <c r="F30" s="48">
        <f>F29*$D$3</f>
        <v>-2.2494545454545452</v>
      </c>
      <c r="G30" s="48">
        <f t="shared" ref="G30:O30" si="10">G29*$D$3</f>
        <v>-2.2276363636363641</v>
      </c>
      <c r="H30" s="48">
        <f t="shared" si="10"/>
        <v>-2.1818181818181821</v>
      </c>
      <c r="I30" s="48">
        <f t="shared" si="10"/>
        <v>-3.2727272727272734</v>
      </c>
      <c r="J30" s="48">
        <f t="shared" si="10"/>
        <v>-3.4472727272727277</v>
      </c>
      <c r="K30" s="48">
        <f t="shared" si="10"/>
        <v>-2.9847272727272727</v>
      </c>
      <c r="L30" s="48">
        <f t="shared" si="10"/>
        <v>-2.9323636363636361</v>
      </c>
      <c r="M30" s="48">
        <f t="shared" si="10"/>
        <v>2.4000000000000004</v>
      </c>
      <c r="N30" s="48">
        <f t="shared" si="10"/>
        <v>4.8000000000000007</v>
      </c>
      <c r="O30" s="48">
        <f t="shared" si="10"/>
        <v>4.8000000000000007</v>
      </c>
      <c r="P30" s="35"/>
      <c r="Q30" s="22"/>
      <c r="R30" s="22"/>
      <c r="S30" s="22"/>
      <c r="T30" s="22"/>
      <c r="U30" s="21"/>
    </row>
    <row r="31" spans="1:21">
      <c r="A31" s="21"/>
      <c r="B31" s="191"/>
      <c r="C31" s="192" t="s">
        <v>41</v>
      </c>
      <c r="D31" s="193"/>
      <c r="E31" s="194"/>
      <c r="F31" s="48">
        <f>SUM(F29:F30)</f>
        <v>-7.8730909090909087</v>
      </c>
      <c r="G31" s="48">
        <f t="shared" ref="G31:O31" si="11">SUM(G29:G30)</f>
        <v>-7.7967272727272743</v>
      </c>
      <c r="H31" s="48">
        <f t="shared" si="11"/>
        <v>-7.6363636363636367</v>
      </c>
      <c r="I31" s="48">
        <f t="shared" si="11"/>
        <v>-11.454545454545457</v>
      </c>
      <c r="J31" s="48">
        <f t="shared" si="11"/>
        <v>-12.065454545454546</v>
      </c>
      <c r="K31" s="48">
        <f t="shared" si="11"/>
        <v>-10.446545454545454</v>
      </c>
      <c r="L31" s="48">
        <f t="shared" si="11"/>
        <v>-10.263272727272726</v>
      </c>
      <c r="M31" s="48">
        <f t="shared" si="11"/>
        <v>8.4</v>
      </c>
      <c r="N31" s="48">
        <f t="shared" si="11"/>
        <v>16.8</v>
      </c>
      <c r="O31" s="48">
        <f t="shared" si="11"/>
        <v>16.8</v>
      </c>
      <c r="P31" s="56"/>
      <c r="Q31" s="21"/>
      <c r="R31" s="21"/>
      <c r="S31" s="21"/>
      <c r="T31" s="21"/>
      <c r="U31" s="21"/>
    </row>
    <row r="32" spans="1:21">
      <c r="A32" s="21"/>
      <c r="B32" s="21"/>
      <c r="C32" s="21"/>
      <c r="D32" s="21"/>
      <c r="E32" s="21"/>
      <c r="F32" s="21"/>
      <c r="G32" s="21"/>
      <c r="H32" s="21"/>
      <c r="I32" s="21"/>
      <c r="J32" s="21"/>
      <c r="K32" s="21"/>
      <c r="L32" s="21"/>
      <c r="M32" s="21"/>
      <c r="N32" s="21"/>
      <c r="O32" s="21"/>
      <c r="P32" s="21"/>
      <c r="Q32" s="21"/>
      <c r="R32" s="21"/>
      <c r="S32" s="21"/>
      <c r="T32" s="21"/>
    </row>
    <row r="33" spans="1:20">
      <c r="A33" s="21"/>
      <c r="B33" s="21"/>
      <c r="C33" s="21"/>
      <c r="D33" s="21"/>
      <c r="E33" s="21"/>
      <c r="F33" s="21"/>
      <c r="G33" s="21"/>
      <c r="H33" s="21"/>
      <c r="I33" s="21"/>
      <c r="J33" s="21"/>
      <c r="K33" s="21"/>
      <c r="L33" s="21"/>
      <c r="M33" s="21"/>
      <c r="N33" s="21"/>
      <c r="O33" s="21"/>
      <c r="P33" s="21"/>
      <c r="Q33" s="21"/>
      <c r="R33" s="21"/>
      <c r="S33" s="21"/>
      <c r="T33" s="21"/>
    </row>
    <row r="34" spans="1:20" ht="12" hidden="1" customHeight="1">
      <c r="A34" s="21"/>
      <c r="B34" s="21"/>
      <c r="C34" s="21"/>
      <c r="D34" s="21"/>
      <c r="E34" s="21"/>
      <c r="F34" s="21"/>
      <c r="G34" s="21"/>
      <c r="H34" s="21"/>
      <c r="I34" s="21"/>
      <c r="J34" s="21"/>
      <c r="K34" s="21"/>
      <c r="L34" s="21"/>
      <c r="M34" s="21"/>
      <c r="N34" s="21"/>
      <c r="O34" s="21"/>
      <c r="P34" s="21"/>
      <c r="Q34" s="21"/>
      <c r="R34" s="21"/>
      <c r="S34" s="21"/>
      <c r="T34" s="21"/>
    </row>
    <row r="35" spans="1:20" hidden="1">
      <c r="A35" s="21"/>
      <c r="B35" s="21"/>
      <c r="C35" s="21"/>
      <c r="D35" s="21"/>
      <c r="E35" s="21"/>
      <c r="F35" s="21"/>
      <c r="G35" s="21"/>
      <c r="H35" s="21"/>
      <c r="I35" s="21"/>
      <c r="J35" s="21"/>
      <c r="K35" s="21"/>
      <c r="L35" s="21"/>
      <c r="M35" s="21"/>
      <c r="N35" s="21"/>
      <c r="O35" s="21"/>
      <c r="P35" s="21"/>
      <c r="Q35" s="21"/>
      <c r="R35" s="21"/>
      <c r="S35" s="21"/>
      <c r="T35" s="21"/>
    </row>
    <row r="36" spans="1:20" hidden="1"/>
    <row r="37" spans="1:20" hidden="1"/>
    <row r="38" spans="1:20" hidden="1"/>
    <row r="39" spans="1:20" hidden="1"/>
  </sheetData>
  <mergeCells count="22">
    <mergeCell ref="C26:E26"/>
    <mergeCell ref="B28:E28"/>
    <mergeCell ref="B29:B31"/>
    <mergeCell ref="C29:E29"/>
    <mergeCell ref="C30:E30"/>
    <mergeCell ref="C31:E31"/>
    <mergeCell ref="C11:E11"/>
    <mergeCell ref="C12:E12"/>
    <mergeCell ref="B14:B18"/>
    <mergeCell ref="C14:E14"/>
    <mergeCell ref="B20:B24"/>
    <mergeCell ref="C20:E20"/>
    <mergeCell ref="C21:E21"/>
    <mergeCell ref="C22:E22"/>
    <mergeCell ref="C23:E23"/>
    <mergeCell ref="C24:E24"/>
    <mergeCell ref="D8:E8"/>
    <mergeCell ref="D3:E3"/>
    <mergeCell ref="D4:E4"/>
    <mergeCell ref="D5:E5"/>
    <mergeCell ref="D6:E6"/>
    <mergeCell ref="D7:E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M35" sqref="M3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M41"/>
  <sheetViews>
    <sheetView topLeftCell="A9" zoomScale="80" zoomScaleNormal="80" workbookViewId="0">
      <selection activeCell="D43" sqref="D43"/>
    </sheetView>
  </sheetViews>
  <sheetFormatPr defaultRowHeight="15"/>
  <cols>
    <col min="2" max="2" width="10" customWidth="1"/>
    <col min="3" max="3" width="53" customWidth="1"/>
    <col min="4" max="4" width="39.42578125" customWidth="1"/>
    <col min="5" max="5" width="3.42578125" customWidth="1"/>
    <col min="6" max="7" width="25.7109375" customWidth="1"/>
    <col min="8" max="8" width="20.7109375" customWidth="1"/>
    <col min="9" max="9" width="12" bestFit="1" customWidth="1"/>
    <col min="10" max="10" width="16.140625" customWidth="1"/>
  </cols>
  <sheetData>
    <row r="3" spans="2:8" ht="54" customHeight="1">
      <c r="B3" s="199" t="s">
        <v>70</v>
      </c>
      <c r="C3" s="200"/>
      <c r="D3" s="200"/>
      <c r="E3" s="200"/>
      <c r="F3" s="200"/>
      <c r="G3" s="200"/>
      <c r="H3" s="200"/>
    </row>
    <row r="4" spans="2:8" s="114" customFormat="1" ht="42.75" customHeight="1">
      <c r="B4" s="119" t="s">
        <v>79</v>
      </c>
      <c r="C4" s="119" t="s">
        <v>13</v>
      </c>
      <c r="D4" s="120" t="s">
        <v>78</v>
      </c>
      <c r="E4" s="120"/>
      <c r="F4" s="120" t="s">
        <v>104</v>
      </c>
      <c r="G4" s="120" t="s">
        <v>80</v>
      </c>
      <c r="H4" s="120" t="s">
        <v>81</v>
      </c>
    </row>
    <row r="5" spans="2:8" s="114" customFormat="1" ht="20.25" customHeight="1">
      <c r="B5" s="121"/>
      <c r="C5" s="122" t="s">
        <v>82</v>
      </c>
      <c r="D5" s="123"/>
      <c r="E5" s="123"/>
      <c r="F5" s="124"/>
      <c r="G5" s="124"/>
      <c r="H5" s="124"/>
    </row>
    <row r="6" spans="2:8" ht="217.5" customHeight="1">
      <c r="B6" s="115"/>
      <c r="C6" s="116" t="s">
        <v>88</v>
      </c>
      <c r="D6" s="117" t="s">
        <v>73</v>
      </c>
      <c r="E6" s="117" t="s">
        <v>74</v>
      </c>
      <c r="F6" s="118">
        <v>20000</v>
      </c>
      <c r="G6" s="118">
        <v>1000</v>
      </c>
      <c r="H6" s="118">
        <f>F6*G6</f>
        <v>20000000</v>
      </c>
    </row>
    <row r="7" spans="2:8" ht="52.5" customHeight="1">
      <c r="B7" s="65"/>
      <c r="C7" s="201" t="s">
        <v>89</v>
      </c>
      <c r="D7" s="201"/>
      <c r="E7" s="99"/>
      <c r="F7" s="203" t="s">
        <v>87</v>
      </c>
      <c r="G7" s="204"/>
      <c r="H7" s="205"/>
    </row>
    <row r="8" spans="2:8">
      <c r="B8" s="65"/>
      <c r="C8" s="202" t="s">
        <v>102</v>
      </c>
      <c r="D8" s="202"/>
      <c r="E8" s="99"/>
      <c r="F8" s="203" t="s">
        <v>87</v>
      </c>
      <c r="G8" s="204"/>
      <c r="H8" s="205"/>
    </row>
    <row r="9" spans="2:8">
      <c r="B9" s="65"/>
      <c r="C9" s="202" t="s">
        <v>90</v>
      </c>
      <c r="D9" s="202"/>
      <c r="E9" s="99"/>
      <c r="F9" s="203" t="s">
        <v>87</v>
      </c>
      <c r="G9" s="204"/>
      <c r="H9" s="205"/>
    </row>
    <row r="10" spans="2:8" s="114" customFormat="1" ht="20.25" customHeight="1">
      <c r="B10" s="121"/>
      <c r="C10" s="122" t="s">
        <v>86</v>
      </c>
      <c r="D10" s="123"/>
      <c r="E10" s="123"/>
      <c r="F10" s="124"/>
      <c r="G10" s="124"/>
      <c r="H10" s="124"/>
    </row>
    <row r="11" spans="2:8" ht="63" customHeight="1">
      <c r="B11" s="65"/>
      <c r="C11" s="17" t="s">
        <v>71</v>
      </c>
      <c r="D11" s="99" t="s">
        <v>75</v>
      </c>
      <c r="E11" s="99" t="s">
        <v>74</v>
      </c>
      <c r="F11" s="111">
        <v>25000</v>
      </c>
      <c r="G11" s="113">
        <v>300</v>
      </c>
      <c r="H11" s="113">
        <f t="shared" ref="H11:H34" si="0">F11*G11</f>
        <v>7500000</v>
      </c>
    </row>
    <row r="12" spans="2:8" s="114" customFormat="1" ht="20.25" customHeight="1">
      <c r="B12" s="121"/>
      <c r="C12" s="122" t="s">
        <v>83</v>
      </c>
      <c r="D12" s="123"/>
      <c r="E12" s="123"/>
      <c r="F12" s="124"/>
      <c r="G12" s="124"/>
      <c r="H12" s="124"/>
    </row>
    <row r="13" spans="2:8" ht="77.25" customHeight="1">
      <c r="B13" s="65"/>
      <c r="C13" s="17" t="s">
        <v>105</v>
      </c>
      <c r="D13" s="99" t="s">
        <v>73</v>
      </c>
      <c r="E13" s="99" t="s">
        <v>74</v>
      </c>
      <c r="F13" s="111">
        <v>31</v>
      </c>
      <c r="G13" s="113">
        <v>1000</v>
      </c>
      <c r="H13" s="113">
        <f>F13*G13</f>
        <v>31000</v>
      </c>
    </row>
    <row r="14" spans="2:8" s="114" customFormat="1" ht="20.25" customHeight="1">
      <c r="B14" s="121"/>
      <c r="C14" s="122" t="s">
        <v>72</v>
      </c>
      <c r="D14" s="123"/>
      <c r="E14" s="123"/>
      <c r="F14" s="124"/>
      <c r="G14" s="124"/>
      <c r="H14" s="124"/>
    </row>
    <row r="15" spans="2:8">
      <c r="B15" s="65">
        <v>1</v>
      </c>
      <c r="C15" s="110" t="s">
        <v>84</v>
      </c>
      <c r="D15" s="99" t="s">
        <v>73</v>
      </c>
      <c r="E15" s="99" t="s">
        <v>74</v>
      </c>
      <c r="F15" s="111">
        <v>75</v>
      </c>
      <c r="G15" s="113">
        <v>400</v>
      </c>
      <c r="H15" s="113">
        <f t="shared" si="0"/>
        <v>30000</v>
      </c>
    </row>
    <row r="16" spans="2:8">
      <c r="B16" s="65">
        <v>2</v>
      </c>
      <c r="C16" s="110" t="s">
        <v>85</v>
      </c>
      <c r="D16" s="99" t="s">
        <v>73</v>
      </c>
      <c r="E16" s="99" t="s">
        <v>74</v>
      </c>
      <c r="F16" s="111">
        <v>2563</v>
      </c>
      <c r="G16" s="113">
        <v>400</v>
      </c>
      <c r="H16" s="113">
        <f t="shared" si="0"/>
        <v>1025200</v>
      </c>
    </row>
    <row r="17" spans="2:8">
      <c r="B17" s="65">
        <v>3</v>
      </c>
      <c r="C17" s="110" t="s">
        <v>76</v>
      </c>
      <c r="D17" s="99" t="s">
        <v>73</v>
      </c>
      <c r="E17" s="99" t="s">
        <v>74</v>
      </c>
      <c r="F17" s="111">
        <v>156</v>
      </c>
      <c r="G17" s="113">
        <v>400</v>
      </c>
      <c r="H17" s="113">
        <f t="shared" si="0"/>
        <v>62400</v>
      </c>
    </row>
    <row r="18" spans="2:8">
      <c r="B18" s="65">
        <v>4</v>
      </c>
      <c r="C18" s="110" t="s">
        <v>76</v>
      </c>
      <c r="D18" s="99" t="s">
        <v>73</v>
      </c>
      <c r="E18" s="99" t="s">
        <v>74</v>
      </c>
      <c r="F18" s="111">
        <v>46</v>
      </c>
      <c r="G18" s="113">
        <v>400</v>
      </c>
      <c r="H18" s="113">
        <f t="shared" si="0"/>
        <v>18400</v>
      </c>
    </row>
    <row r="19" spans="2:8">
      <c r="B19" s="65">
        <v>5</v>
      </c>
      <c r="C19" s="110" t="s">
        <v>76</v>
      </c>
      <c r="D19" s="99" t="s">
        <v>73</v>
      </c>
      <c r="E19" s="99" t="s">
        <v>74</v>
      </c>
      <c r="F19" s="111">
        <v>5454</v>
      </c>
      <c r="G19" s="113">
        <v>400</v>
      </c>
      <c r="H19" s="113">
        <f t="shared" si="0"/>
        <v>2181600</v>
      </c>
    </row>
    <row r="20" spans="2:8">
      <c r="B20" s="65">
        <v>6</v>
      </c>
      <c r="C20" s="110" t="s">
        <v>76</v>
      </c>
      <c r="D20" s="99" t="s">
        <v>73</v>
      </c>
      <c r="E20" s="99" t="s">
        <v>74</v>
      </c>
      <c r="F20" s="111">
        <v>5465</v>
      </c>
      <c r="G20" s="113">
        <v>400</v>
      </c>
      <c r="H20" s="113">
        <f t="shared" si="0"/>
        <v>2186000</v>
      </c>
    </row>
    <row r="21" spans="2:8">
      <c r="B21" s="65">
        <v>7</v>
      </c>
      <c r="C21" s="110" t="s">
        <v>76</v>
      </c>
      <c r="D21" s="99" t="s">
        <v>73</v>
      </c>
      <c r="E21" s="99" t="s">
        <v>74</v>
      </c>
      <c r="F21" s="111">
        <v>45</v>
      </c>
      <c r="G21" s="113">
        <v>400</v>
      </c>
      <c r="H21" s="113">
        <f t="shared" si="0"/>
        <v>18000</v>
      </c>
    </row>
    <row r="22" spans="2:8">
      <c r="B22" s="65">
        <v>8</v>
      </c>
      <c r="C22" s="110" t="s">
        <v>76</v>
      </c>
      <c r="D22" s="99" t="s">
        <v>73</v>
      </c>
      <c r="E22" s="99" t="s">
        <v>74</v>
      </c>
      <c r="F22" s="111">
        <v>78</v>
      </c>
      <c r="G22" s="113">
        <v>400</v>
      </c>
      <c r="H22" s="113">
        <f t="shared" si="0"/>
        <v>31200</v>
      </c>
    </row>
    <row r="23" spans="2:8">
      <c r="B23" s="65">
        <v>9</v>
      </c>
      <c r="C23" s="110" t="s">
        <v>76</v>
      </c>
      <c r="D23" s="99" t="s">
        <v>73</v>
      </c>
      <c r="E23" s="99" t="s">
        <v>74</v>
      </c>
      <c r="F23" s="111">
        <v>465</v>
      </c>
      <c r="G23" s="113">
        <v>400</v>
      </c>
      <c r="H23" s="113">
        <f t="shared" si="0"/>
        <v>186000</v>
      </c>
    </row>
    <row r="24" spans="2:8">
      <c r="B24" s="65">
        <v>10</v>
      </c>
      <c r="C24" s="110" t="s">
        <v>76</v>
      </c>
      <c r="D24" s="99" t="s">
        <v>73</v>
      </c>
      <c r="E24" s="99" t="s">
        <v>74</v>
      </c>
      <c r="F24" s="111">
        <v>4</v>
      </c>
      <c r="G24" s="113">
        <v>400</v>
      </c>
      <c r="H24" s="113">
        <f t="shared" si="0"/>
        <v>1600</v>
      </c>
    </row>
    <row r="25" spans="2:8">
      <c r="B25" s="65">
        <v>11</v>
      </c>
      <c r="C25" s="110" t="s">
        <v>76</v>
      </c>
      <c r="D25" s="99" t="s">
        <v>73</v>
      </c>
      <c r="E25" s="99" t="s">
        <v>74</v>
      </c>
      <c r="F25" s="111">
        <v>4664</v>
      </c>
      <c r="G25" s="113">
        <v>400</v>
      </c>
      <c r="H25" s="113">
        <f t="shared" si="0"/>
        <v>1865600</v>
      </c>
    </row>
    <row r="26" spans="2:8">
      <c r="B26" s="65">
        <v>12</v>
      </c>
      <c r="C26" s="110" t="s">
        <v>76</v>
      </c>
      <c r="D26" s="99" t="s">
        <v>73</v>
      </c>
      <c r="E26" s="99" t="s">
        <v>74</v>
      </c>
      <c r="F26" s="111">
        <v>485</v>
      </c>
      <c r="G26" s="113">
        <v>400</v>
      </c>
      <c r="H26" s="113">
        <f t="shared" si="0"/>
        <v>194000</v>
      </c>
    </row>
    <row r="27" spans="2:8">
      <c r="B27" s="65">
        <v>13</v>
      </c>
      <c r="C27" s="110" t="s">
        <v>76</v>
      </c>
      <c r="D27" s="99" t="s">
        <v>73</v>
      </c>
      <c r="E27" s="99" t="s">
        <v>74</v>
      </c>
      <c r="F27" s="111">
        <v>985</v>
      </c>
      <c r="G27" s="113">
        <v>400</v>
      </c>
      <c r="H27" s="113">
        <f t="shared" si="0"/>
        <v>394000</v>
      </c>
    </row>
    <row r="28" spans="2:8">
      <c r="B28" s="65">
        <v>14</v>
      </c>
      <c r="C28" s="110" t="s">
        <v>76</v>
      </c>
      <c r="D28" s="99" t="s">
        <v>73</v>
      </c>
      <c r="E28" s="99" t="s">
        <v>74</v>
      </c>
      <c r="F28" s="111">
        <v>125</v>
      </c>
      <c r="G28" s="113">
        <v>400</v>
      </c>
      <c r="H28" s="113">
        <f t="shared" si="0"/>
        <v>50000</v>
      </c>
    </row>
    <row r="29" spans="2:8">
      <c r="B29" s="65">
        <v>15</v>
      </c>
      <c r="C29" s="110" t="s">
        <v>76</v>
      </c>
      <c r="D29" s="99" t="s">
        <v>73</v>
      </c>
      <c r="E29" s="99" t="s">
        <v>74</v>
      </c>
      <c r="F29" s="111">
        <v>45</v>
      </c>
      <c r="G29" s="113">
        <v>400</v>
      </c>
      <c r="H29" s="113">
        <f t="shared" si="0"/>
        <v>18000</v>
      </c>
    </row>
    <row r="30" spans="2:8">
      <c r="B30" s="65">
        <v>16</v>
      </c>
      <c r="C30" s="110" t="s">
        <v>76</v>
      </c>
      <c r="D30" s="99" t="s">
        <v>73</v>
      </c>
      <c r="E30" s="99" t="s">
        <v>74</v>
      </c>
      <c r="F30" s="111">
        <v>753</v>
      </c>
      <c r="G30" s="113">
        <v>400</v>
      </c>
      <c r="H30" s="113">
        <f t="shared" si="0"/>
        <v>301200</v>
      </c>
    </row>
    <row r="31" spans="2:8">
      <c r="B31" s="65">
        <v>17</v>
      </c>
      <c r="C31" s="110" t="s">
        <v>76</v>
      </c>
      <c r="D31" s="99" t="s">
        <v>73</v>
      </c>
      <c r="E31" s="99" t="s">
        <v>74</v>
      </c>
      <c r="F31" s="111"/>
      <c r="G31" s="113">
        <v>400</v>
      </c>
      <c r="H31" s="113">
        <f t="shared" si="0"/>
        <v>0</v>
      </c>
    </row>
    <row r="32" spans="2:8">
      <c r="B32" s="65">
        <v>18</v>
      </c>
      <c r="C32" s="110" t="s">
        <v>76</v>
      </c>
      <c r="D32" s="99" t="s">
        <v>73</v>
      </c>
      <c r="E32" s="99" t="s">
        <v>74</v>
      </c>
      <c r="F32" s="111"/>
      <c r="G32" s="113">
        <v>400</v>
      </c>
      <c r="H32" s="113">
        <f t="shared" si="0"/>
        <v>0</v>
      </c>
    </row>
    <row r="33" spans="2:13">
      <c r="B33" s="65">
        <v>19</v>
      </c>
      <c r="C33" s="110" t="s">
        <v>76</v>
      </c>
      <c r="D33" s="99" t="s">
        <v>73</v>
      </c>
      <c r="E33" s="99" t="s">
        <v>74</v>
      </c>
      <c r="F33" s="111"/>
      <c r="G33" s="113">
        <v>400</v>
      </c>
      <c r="H33" s="113">
        <f t="shared" si="0"/>
        <v>0</v>
      </c>
    </row>
    <row r="34" spans="2:13">
      <c r="B34" s="65">
        <v>20</v>
      </c>
      <c r="C34" s="110" t="s">
        <v>76</v>
      </c>
      <c r="D34" s="99" t="s">
        <v>73</v>
      </c>
      <c r="E34" s="99" t="s">
        <v>74</v>
      </c>
      <c r="F34" s="111"/>
      <c r="G34" s="113">
        <v>400</v>
      </c>
      <c r="H34" s="113">
        <f t="shared" si="0"/>
        <v>0</v>
      </c>
    </row>
    <row r="36" spans="2:13">
      <c r="C36" s="166" t="s">
        <v>103</v>
      </c>
      <c r="H36" s="165">
        <f>H6+H11+(SUM(H15:H34))</f>
        <v>36063200</v>
      </c>
      <c r="I36" s="164">
        <f>H36*0.8</f>
        <v>28850560</v>
      </c>
    </row>
    <row r="37" spans="2:13">
      <c r="C37" s="166" t="s">
        <v>83</v>
      </c>
      <c r="H37" s="165">
        <f>H13</f>
        <v>31000</v>
      </c>
      <c r="I37" s="164">
        <f>(H37*5)*0.2</f>
        <v>31000</v>
      </c>
      <c r="J37" s="164">
        <f>I36+I37</f>
        <v>28881560</v>
      </c>
    </row>
    <row r="41" spans="2:13">
      <c r="M41" s="167" t="s">
        <v>106</v>
      </c>
    </row>
  </sheetData>
  <mergeCells count="7">
    <mergeCell ref="B3:H3"/>
    <mergeCell ref="C7:D7"/>
    <mergeCell ref="C8:D8"/>
    <mergeCell ref="C9:D9"/>
    <mergeCell ref="F7:H7"/>
    <mergeCell ref="F8:H8"/>
    <mergeCell ref="F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1</vt:i4>
      </vt:variant>
    </vt:vector>
  </HeadingPairs>
  <TitlesOfParts>
    <vt:vector size="6" baseType="lpstr">
      <vt:lpstr>Vejledning</vt:lpstr>
      <vt:lpstr>Senge</vt:lpstr>
      <vt:lpstr>Evaluering</vt:lpstr>
      <vt:lpstr>Ark2</vt:lpstr>
      <vt:lpstr>Pris</vt:lpstr>
      <vt:lpstr>Vejledning!_Ref325441959</vt:lpstr>
    </vt:vector>
  </TitlesOfParts>
  <Company>Region Nordjylland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vymn</dc:creator>
  <cp:lastModifiedBy>Outlook</cp:lastModifiedBy>
  <cp:lastPrinted>2014-06-03T14:24:56Z</cp:lastPrinted>
  <dcterms:created xsi:type="dcterms:W3CDTF">2013-01-08T10:12:37Z</dcterms:created>
  <dcterms:modified xsi:type="dcterms:W3CDTF">2014-11-07T09:52:01Z</dcterms:modified>
</cp:coreProperties>
</file>