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5a98f1628a5995/UP/2023/700/results/"/>
    </mc:Choice>
  </mc:AlternateContent>
  <xr:revisionPtr revIDLastSave="46" documentId="13_ncr:40009_{23802625-C2E2-4C2E-8EC2-E640D74887F2}" xr6:coauthVersionLast="47" xr6:coauthVersionMax="47" xr10:uidLastSave="{1079E51E-5F65-47B4-A91E-96684D62D472}"/>
  <bookViews>
    <workbookView xWindow="-120" yWindow="-120" windowWidth="29040" windowHeight="16440" xr2:uid="{00000000-000D-0000-FFFF-FFFF00000000}"/>
  </bookViews>
  <sheets>
    <sheet name="Andreas - Statistical Analysis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X14" i="1"/>
  <c r="W21" i="1"/>
  <c r="U3" i="1"/>
  <c r="U4" i="1"/>
  <c r="U5" i="1"/>
  <c r="U6" i="1"/>
  <c r="U7" i="1"/>
  <c r="U8" i="1"/>
  <c r="U9" i="1"/>
  <c r="U10" i="1"/>
  <c r="U11" i="1"/>
  <c r="U12" i="1"/>
  <c r="W12" i="1" s="1"/>
  <c r="U13" i="1"/>
  <c r="W13" i="1" s="1"/>
  <c r="U14" i="1"/>
  <c r="W14" i="1" s="1"/>
  <c r="U15" i="1"/>
  <c r="W15" i="1" s="1"/>
  <c r="U16" i="1"/>
  <c r="W16" i="1" s="1"/>
  <c r="U17" i="1"/>
  <c r="W17" i="1" s="1"/>
  <c r="U18" i="1"/>
  <c r="W18" i="1" s="1"/>
  <c r="U19" i="1"/>
  <c r="W19" i="1" s="1"/>
  <c r="U20" i="1"/>
  <c r="U21" i="1"/>
  <c r="U22" i="1"/>
  <c r="W22" i="1" s="1"/>
  <c r="U23" i="1"/>
  <c r="W23" i="1" s="1"/>
  <c r="U24" i="1"/>
  <c r="W24" i="1" s="1"/>
  <c r="U25" i="1"/>
  <c r="W25" i="1" s="1"/>
  <c r="U26" i="1"/>
  <c r="U27" i="1"/>
  <c r="W27" i="1" s="1"/>
  <c r="U28" i="1"/>
  <c r="W28" i="1" s="1"/>
  <c r="U29" i="1"/>
  <c r="U30" i="1"/>
  <c r="U31" i="1"/>
  <c r="W31" i="1" s="1"/>
  <c r="U32" i="1"/>
  <c r="W32" i="1" s="1"/>
  <c r="U33" i="1"/>
  <c r="W33" i="1" s="1"/>
  <c r="U34" i="1"/>
  <c r="W40" i="1" s="1"/>
  <c r="U35" i="1"/>
  <c r="W35" i="1" s="1"/>
  <c r="U36" i="1"/>
  <c r="W36" i="1" s="1"/>
  <c r="U37" i="1"/>
  <c r="U38" i="1"/>
  <c r="U39" i="1"/>
  <c r="W39" i="1" s="1"/>
  <c r="U40" i="1"/>
  <c r="U41" i="1"/>
  <c r="W41" i="1" s="1"/>
  <c r="U42" i="1"/>
  <c r="W42" i="1" s="1"/>
  <c r="U43" i="1"/>
  <c r="W43" i="1" s="1"/>
  <c r="U44" i="1"/>
  <c r="W44" i="1" s="1"/>
  <c r="U45" i="1"/>
  <c r="W45" i="1" s="1"/>
  <c r="U46" i="1"/>
  <c r="W46" i="1" s="1"/>
  <c r="U47" i="1"/>
  <c r="W47" i="1" s="1"/>
  <c r="U48" i="1"/>
  <c r="W48" i="1" s="1"/>
  <c r="U49" i="1"/>
  <c r="W49" i="1" s="1"/>
  <c r="U50" i="1"/>
  <c r="W50" i="1" s="1"/>
  <c r="U51" i="1"/>
  <c r="W51" i="1" s="1"/>
  <c r="U52" i="1"/>
  <c r="W52" i="1" s="1"/>
  <c r="U53" i="1"/>
  <c r="U54" i="1"/>
  <c r="U55" i="1"/>
  <c r="W55" i="1" s="1"/>
  <c r="U56" i="1"/>
  <c r="U57" i="1"/>
  <c r="W57" i="1" s="1"/>
  <c r="U58" i="1"/>
  <c r="W56" i="1" s="1"/>
  <c r="U59" i="1"/>
  <c r="W59" i="1" s="1"/>
  <c r="U60" i="1"/>
  <c r="W60" i="1" s="1"/>
  <c r="U61" i="1"/>
  <c r="W61" i="1" s="1"/>
  <c r="U62" i="1"/>
  <c r="W62" i="1" s="1"/>
  <c r="U63" i="1"/>
  <c r="W63" i="1" s="1"/>
  <c r="U64" i="1"/>
  <c r="U65" i="1"/>
  <c r="W65" i="1" s="1"/>
  <c r="U66" i="1"/>
  <c r="W66" i="1" s="1"/>
  <c r="U67" i="1"/>
  <c r="W67" i="1" s="1"/>
  <c r="U68" i="1"/>
  <c r="W68" i="1" s="1"/>
  <c r="U69" i="1"/>
  <c r="W69" i="1" s="1"/>
  <c r="U70" i="1"/>
  <c r="W64" i="1" s="1"/>
  <c r="U71" i="1"/>
  <c r="W71" i="1" s="1"/>
  <c r="U72" i="1"/>
  <c r="W80" i="1" s="1"/>
  <c r="U73" i="1"/>
  <c r="W73" i="1" s="1"/>
  <c r="U74" i="1"/>
  <c r="W74" i="1" s="1"/>
  <c r="U75" i="1"/>
  <c r="W75" i="1" s="1"/>
  <c r="U76" i="1"/>
  <c r="W76" i="1" s="1"/>
  <c r="U77" i="1"/>
  <c r="W77" i="1" s="1"/>
  <c r="U78" i="1"/>
  <c r="W78" i="1" s="1"/>
  <c r="U79" i="1"/>
  <c r="W79" i="1" s="1"/>
  <c r="U80" i="1"/>
  <c r="U81" i="1"/>
  <c r="W81" i="1" s="1"/>
  <c r="U2" i="1"/>
  <c r="W9" i="1" s="1"/>
  <c r="T3" i="1"/>
  <c r="T4" i="1"/>
  <c r="V4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V52" i="1" s="1"/>
  <c r="T53" i="1"/>
  <c r="T54" i="1"/>
  <c r="T55" i="1"/>
  <c r="T56" i="1"/>
  <c r="T57" i="1"/>
  <c r="T58" i="1"/>
  <c r="T59" i="1"/>
  <c r="T60" i="1"/>
  <c r="T61" i="1"/>
  <c r="T62" i="1"/>
  <c r="T63" i="1"/>
  <c r="T64" i="1"/>
  <c r="V63" i="1" s="1"/>
  <c r="T65" i="1"/>
  <c r="T66" i="1"/>
  <c r="T67" i="1"/>
  <c r="T68" i="1"/>
  <c r="T69" i="1"/>
  <c r="T70" i="1"/>
  <c r="T71" i="1"/>
  <c r="T72" i="1"/>
  <c r="T73" i="1"/>
  <c r="T74" i="1"/>
  <c r="T75" i="1"/>
  <c r="T76" i="1"/>
  <c r="V76" i="1" s="1"/>
  <c r="T77" i="1"/>
  <c r="T78" i="1"/>
  <c r="T79" i="1"/>
  <c r="T80" i="1"/>
  <c r="T81" i="1"/>
  <c r="T2" i="1"/>
  <c r="C12" i="2"/>
  <c r="C13" i="2"/>
  <c r="C14" i="2"/>
  <c r="C15" i="2"/>
  <c r="C16" i="2"/>
  <c r="C17" i="2"/>
  <c r="C18" i="2"/>
  <c r="C19" i="2"/>
  <c r="C20" i="2"/>
  <c r="C21" i="2"/>
  <c r="C3" i="2"/>
  <c r="C4" i="2"/>
  <c r="C5" i="2"/>
  <c r="C6" i="2"/>
  <c r="C7" i="2"/>
  <c r="C8" i="2"/>
  <c r="C9" i="2"/>
  <c r="C10" i="2"/>
  <c r="C11" i="2"/>
  <c r="C2" i="2"/>
  <c r="D5" i="2" s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33" i="1"/>
  <c r="C34" i="1"/>
  <c r="C35" i="1"/>
  <c r="C36" i="1"/>
  <c r="C37" i="1"/>
  <c r="C38" i="1"/>
  <c r="C39" i="1"/>
  <c r="C40" i="1"/>
  <c r="C41" i="1"/>
  <c r="C32" i="1"/>
  <c r="C23" i="1"/>
  <c r="C24" i="1"/>
  <c r="C25" i="1"/>
  <c r="C26" i="1"/>
  <c r="C27" i="1"/>
  <c r="C28" i="1"/>
  <c r="C29" i="1"/>
  <c r="C30" i="1"/>
  <c r="C31" i="1"/>
  <c r="C22" i="1"/>
  <c r="C13" i="1"/>
  <c r="C14" i="1"/>
  <c r="C15" i="1"/>
  <c r="C16" i="1"/>
  <c r="C17" i="1"/>
  <c r="C18" i="1"/>
  <c r="C19" i="1"/>
  <c r="C20" i="1"/>
  <c r="C21" i="1"/>
  <c r="C12" i="1"/>
  <c r="C3" i="1"/>
  <c r="C4" i="1"/>
  <c r="C5" i="1"/>
  <c r="C6" i="1"/>
  <c r="C7" i="1"/>
  <c r="C8" i="1"/>
  <c r="C9" i="1"/>
  <c r="C10" i="1"/>
  <c r="C11" i="1"/>
  <c r="C2" i="1"/>
  <c r="V62" i="1" l="1"/>
  <c r="W30" i="1"/>
  <c r="W38" i="1"/>
  <c r="W54" i="1"/>
  <c r="W72" i="1"/>
  <c r="V81" i="1"/>
  <c r="V61" i="1"/>
  <c r="V49" i="1"/>
  <c r="V37" i="1"/>
  <c r="V25" i="1"/>
  <c r="V13" i="1"/>
  <c r="W20" i="1"/>
  <c r="W29" i="1"/>
  <c r="W37" i="1"/>
  <c r="W53" i="1"/>
  <c r="V72" i="1"/>
  <c r="V60" i="1"/>
  <c r="V36" i="1"/>
  <c r="V24" i="1"/>
  <c r="V18" i="1"/>
  <c r="V71" i="1"/>
  <c r="V59" i="1"/>
  <c r="V48" i="1"/>
  <c r="V35" i="1"/>
  <c r="V23" i="1"/>
  <c r="V11" i="1"/>
  <c r="W7" i="1"/>
  <c r="V10" i="1"/>
  <c r="V70" i="1"/>
  <c r="V46" i="1"/>
  <c r="V34" i="1"/>
  <c r="V26" i="1"/>
  <c r="W6" i="1"/>
  <c r="W26" i="1"/>
  <c r="W34" i="1"/>
  <c r="W70" i="1"/>
  <c r="V69" i="1"/>
  <c r="V57" i="1"/>
  <c r="V33" i="1"/>
  <c r="V21" i="1"/>
  <c r="V9" i="1"/>
  <c r="W5" i="1"/>
  <c r="V80" i="1"/>
  <c r="V68" i="1"/>
  <c r="V44" i="1"/>
  <c r="V38" i="1"/>
  <c r="V20" i="1"/>
  <c r="V8" i="1"/>
  <c r="W4" i="1"/>
  <c r="V79" i="1"/>
  <c r="V67" i="1"/>
  <c r="V53" i="1"/>
  <c r="V43" i="1"/>
  <c r="V31" i="1"/>
  <c r="V19" i="1"/>
  <c r="V7" i="1"/>
  <c r="W3" i="1"/>
  <c r="V78" i="1"/>
  <c r="V42" i="1"/>
  <c r="V2" i="1"/>
  <c r="W58" i="1"/>
  <c r="V77" i="1"/>
  <c r="V17" i="1"/>
  <c r="W2" i="1"/>
  <c r="V22" i="1"/>
  <c r="V28" i="1"/>
  <c r="V16" i="1"/>
  <c r="V75" i="1"/>
  <c r="V51" i="1"/>
  <c r="V15" i="1"/>
  <c r="V32" i="1"/>
  <c r="V50" i="1"/>
  <c r="V58" i="1"/>
  <c r="V66" i="1"/>
  <c r="V74" i="1"/>
  <c r="V6" i="1"/>
  <c r="V14" i="1"/>
  <c r="V41" i="1"/>
  <c r="V65" i="1"/>
  <c r="V73" i="1"/>
  <c r="V5" i="1"/>
  <c r="V40" i="1"/>
  <c r="V56" i="1"/>
  <c r="W11" i="1"/>
  <c r="V39" i="1"/>
  <c r="V47" i="1"/>
  <c r="V55" i="1"/>
  <c r="W10" i="1"/>
  <c r="V64" i="1"/>
  <c r="V3" i="1"/>
  <c r="V30" i="1"/>
  <c r="V54" i="1"/>
  <c r="V12" i="1"/>
  <c r="V29" i="1"/>
  <c r="V45" i="1"/>
  <c r="W8" i="1"/>
  <c r="V27" i="1"/>
  <c r="D20" i="2"/>
  <c r="D19" i="2"/>
  <c r="D21" i="2"/>
  <c r="D10" i="2"/>
  <c r="D18" i="2"/>
  <c r="D9" i="2"/>
  <c r="D17" i="2"/>
  <c r="D8" i="2"/>
  <c r="D16" i="2"/>
  <c r="D7" i="2"/>
  <c r="D15" i="2"/>
  <c r="D6" i="2"/>
  <c r="D14" i="2"/>
  <c r="D13" i="2"/>
  <c r="D12" i="2"/>
  <c r="D4" i="2"/>
  <c r="D11" i="2"/>
  <c r="D3" i="2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<sst xmlns="http://schemas.openxmlformats.org/spreadsheetml/2006/main" count="227" uniqueCount="30">
  <si>
    <t>Model</t>
  </si>
  <si>
    <t>Dataset</t>
  </si>
  <si>
    <t>Dataset/Model</t>
  </si>
  <si>
    <t>Run</t>
  </si>
  <si>
    <t>eval/accuracy</t>
  </si>
  <si>
    <t>eval/loss</t>
  </si>
  <si>
    <t>eval/runtime</t>
  </si>
  <si>
    <t>eval/samples_per_second</t>
  </si>
  <si>
    <t>eval/steps_per_second</t>
  </si>
  <si>
    <t>train/epoch</t>
  </si>
  <si>
    <t>train/global_step</t>
  </si>
  <si>
    <t>train/learning_rate</t>
  </si>
  <si>
    <t>train/loss</t>
  </si>
  <si>
    <t>train/total_flos</t>
  </si>
  <si>
    <t>train/train_loss</t>
  </si>
  <si>
    <t>train/train_runtime</t>
  </si>
  <si>
    <t>train/train_samples_per_second</t>
  </si>
  <si>
    <t>train/train_steps_per_second</t>
  </si>
  <si>
    <t>CNN</t>
  </si>
  <si>
    <t>Mnist</t>
  </si>
  <si>
    <t>Fabi</t>
  </si>
  <si>
    <t>Ip102</t>
  </si>
  <si>
    <t>Ip102Fabi</t>
  </si>
  <si>
    <t>ViT</t>
  </si>
  <si>
    <t>CNN/Mnist</t>
  </si>
  <si>
    <t>ViT/Mnist</t>
  </si>
  <si>
    <t>log/accuracy</t>
  </si>
  <si>
    <t>log/loss</t>
  </si>
  <si>
    <t>scale/accurcy</t>
  </si>
  <si>
    <t>scale/loss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</si>
</sst>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eval/accuracy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Analysis'!$C$3</c:f>
              <c:strCache>
                <c:ptCount val="1"/>
                <c:pt idx="0">
                  <c:v>CNN/Mnist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Analysis'!$V$2:$V$11</c:f>
              <c:numCache>
                <c:formatCode>General</c:formatCode>
                <c:ptCount val="10"/>
                <c:pt idx="0">
                  <c:v>0.35762859482812265</c:v>
                </c:pt>
                <c:pt idx="1">
                  <c:v>0.42908944438558788</c:v>
                </c:pt>
                <c:pt idx="2">
                  <c:v>1</c:v>
                </c:pt>
                <c:pt idx="3">
                  <c:v>0.6195461812670483</c:v>
                </c:pt>
                <c:pt idx="4">
                  <c:v>0.66713640263563412</c:v>
                </c:pt>
                <c:pt idx="5">
                  <c:v>0</c:v>
                </c:pt>
                <c:pt idx="6">
                  <c:v>0.90494392516006295</c:v>
                </c:pt>
                <c:pt idx="7">
                  <c:v>0.66713640263563412</c:v>
                </c:pt>
                <c:pt idx="8">
                  <c:v>0.54814288310689074</c:v>
                </c:pt>
                <c:pt idx="9">
                  <c:v>0.59574747784354976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F5-463B-926A-A6AF07B9562C}"/>
            </c:ext>
          </c:extLst>
        </c:ser>
        <c:ser>
          <c:idx val="1"/>
          <c:order val="1"/>
          <c:tx>
            <c:strRef>
              <c:f>'Andreas - Statistical Analysis'!$C$42</c:f>
              <c:strCache>
                <c:ptCount val="1"/>
                <c:pt idx="0">
                  <c:v>ViT/Mnist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Analysis'!$V$42:$V$51</c:f>
              <c:numCache>
                <c:formatCode>General</c:formatCode>
                <c:ptCount val="10"/>
                <c:pt idx="0">
                  <c:v>0.90262066577378242</c:v>
                </c:pt>
                <c:pt idx="1">
                  <c:v>2.4439455032826265E-2</c:v>
                </c:pt>
                <c:pt idx="2">
                  <c:v>0.244283594514554</c:v>
                </c:pt>
                <c:pt idx="3">
                  <c:v>0</c:v>
                </c:pt>
                <c:pt idx="4">
                  <c:v>0.12217261002276271</c:v>
                </c:pt>
                <c:pt idx="5">
                  <c:v>0.31752063080812337</c:v>
                </c:pt>
                <c:pt idx="6">
                  <c:v>0.70774440520232929</c:v>
                </c:pt>
                <c:pt idx="7">
                  <c:v>0.17102439540134393</c:v>
                </c:pt>
                <c:pt idx="8">
                  <c:v>1</c:v>
                </c:pt>
                <c:pt idx="9">
                  <c:v>0.36633301561349396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F5-463B-926A-A6AF07B95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eval/accuracy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Analysis'!$C$12</c:f>
              <c:strCache>
                <c:ptCount val="1"/>
                <c:pt idx="0">
                  <c:v>CNN/Fabi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Analysis'!$V$12:$V$21</c:f>
              <c:numCache>
                <c:formatCode>General</c:formatCode>
                <c:ptCount val="10"/>
                <c:pt idx="0">
                  <c:v>6.585710088653482E-2</c:v>
                </c:pt>
                <c:pt idx="1">
                  <c:v>0.31119967541555793</c:v>
                </c:pt>
                <c:pt idx="2">
                  <c:v>0.13688138168589961</c:v>
                </c:pt>
                <c:pt idx="3">
                  <c:v>0.16233709795827728</c:v>
                </c:pt>
                <c:pt idx="4">
                  <c:v>0</c:v>
                </c:pt>
                <c:pt idx="5">
                  <c:v>0.30510334242783704</c:v>
                </c:pt>
                <c:pt idx="6">
                  <c:v>0.25611382624084988</c:v>
                </c:pt>
                <c:pt idx="7">
                  <c:v>0.22515599567962771</c:v>
                </c:pt>
                <c:pt idx="8">
                  <c:v>0.37135481759548772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0-4E45-BD0A-881C881233DA}"/>
            </c:ext>
          </c:extLst>
        </c:ser>
        <c:ser>
          <c:idx val="1"/>
          <c:order val="1"/>
          <c:tx>
            <c:strRef>
              <c:f>'Andreas - Statistical Analysis'!$C$52</c:f>
              <c:strCache>
                <c:ptCount val="1"/>
                <c:pt idx="0">
                  <c:v>ViT/Fabi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Analysis'!$V$52:$V$61</c:f>
              <c:numCache>
                <c:formatCode>General</c:formatCode>
                <c:ptCount val="10"/>
                <c:pt idx="0">
                  <c:v>0.41266748705199102</c:v>
                </c:pt>
                <c:pt idx="1">
                  <c:v>0.50674597588417025</c:v>
                </c:pt>
                <c:pt idx="2">
                  <c:v>0.47536420932377332</c:v>
                </c:pt>
                <c:pt idx="3">
                  <c:v>0.56912567602960451</c:v>
                </c:pt>
                <c:pt idx="4">
                  <c:v>0.31833672891886838</c:v>
                </c:pt>
                <c:pt idx="5">
                  <c:v>0.44415553953384151</c:v>
                </c:pt>
                <c:pt idx="6">
                  <c:v>1</c:v>
                </c:pt>
                <c:pt idx="7">
                  <c:v>9.5961329047081378E-2</c:v>
                </c:pt>
                <c:pt idx="8">
                  <c:v>0.34975787749514481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D0-4E45-BD0A-881C88123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eval/loss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Analysis'!$C$12</c:f>
              <c:strCache>
                <c:ptCount val="1"/>
                <c:pt idx="0">
                  <c:v>CNN/Fabi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Analysis'!$W$12:$W$21</c:f>
              <c:numCache>
                <c:formatCode>General</c:formatCode>
                <c:ptCount val="10"/>
                <c:pt idx="0">
                  <c:v>1</c:v>
                </c:pt>
                <c:pt idx="1">
                  <c:v>0.22221223633494019</c:v>
                </c:pt>
                <c:pt idx="2">
                  <c:v>0.31599726271192613</c:v>
                </c:pt>
                <c:pt idx="3">
                  <c:v>0.32222964678776805</c:v>
                </c:pt>
                <c:pt idx="4">
                  <c:v>0.99685870432662038</c:v>
                </c:pt>
                <c:pt idx="5">
                  <c:v>0.14811419585879637</c:v>
                </c:pt>
                <c:pt idx="6">
                  <c:v>0.27011309570023456</c:v>
                </c:pt>
                <c:pt idx="7">
                  <c:v>0</c:v>
                </c:pt>
                <c:pt idx="8">
                  <c:v>0.28348476575419718</c:v>
                </c:pt>
                <c:pt idx="9">
                  <c:v>2.7621532198245629E-3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44-4E56-B120-A850766997A2}"/>
            </c:ext>
          </c:extLst>
        </c:ser>
        <c:ser>
          <c:idx val="1"/>
          <c:order val="1"/>
          <c:tx>
            <c:strRef>
              <c:f>'Andreas - Statistical Analysis'!$C$52</c:f>
              <c:strCache>
                <c:ptCount val="1"/>
                <c:pt idx="0">
                  <c:v>ViT/Fabi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Analysis'!$W$52:$W$61</c:f>
              <c:numCache>
                <c:formatCode>General</c:formatCode>
                <c:ptCount val="10"/>
                <c:pt idx="0">
                  <c:v>0.11984327593021708</c:v>
                </c:pt>
                <c:pt idx="1">
                  <c:v>2.5812856598349625E-2</c:v>
                </c:pt>
                <c:pt idx="2">
                  <c:v>4.0877547417934847E-2</c:v>
                </c:pt>
                <c:pt idx="3">
                  <c:v>0.13811181634351283</c:v>
                </c:pt>
                <c:pt idx="4">
                  <c:v>0.33121265159784335</c:v>
                </c:pt>
                <c:pt idx="5">
                  <c:v>0.63667938070162478</c:v>
                </c:pt>
                <c:pt idx="6">
                  <c:v>0</c:v>
                </c:pt>
                <c:pt idx="7">
                  <c:v>1.6501227487141924E-3</c:v>
                </c:pt>
                <c:pt idx="8">
                  <c:v>0.80468952453756581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4-4E56-B120-A85076699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eval/loss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Analysis'!$C$3</c:f>
              <c:strCache>
                <c:ptCount val="1"/>
                <c:pt idx="0">
                  <c:v>CNN/Mnist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Analysis'!$W$2:$W$11</c:f>
              <c:numCache>
                <c:formatCode>General</c:formatCode>
                <c:ptCount val="10"/>
                <c:pt idx="0">
                  <c:v>0.4556229145245736</c:v>
                </c:pt>
                <c:pt idx="1">
                  <c:v>0.48442861599751341</c:v>
                </c:pt>
                <c:pt idx="2">
                  <c:v>4.8241760500498512E-2</c:v>
                </c:pt>
                <c:pt idx="3">
                  <c:v>0.34055389601953667</c:v>
                </c:pt>
                <c:pt idx="4">
                  <c:v>0.40763160682178368</c:v>
                </c:pt>
                <c:pt idx="5">
                  <c:v>1</c:v>
                </c:pt>
                <c:pt idx="6">
                  <c:v>0</c:v>
                </c:pt>
                <c:pt idx="7">
                  <c:v>0.31818896240026789</c:v>
                </c:pt>
                <c:pt idx="8">
                  <c:v>0.42208823975367932</c:v>
                </c:pt>
                <c:pt idx="9">
                  <c:v>0.55396997695164329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D-405B-B320-5D8007BBB100}"/>
            </c:ext>
          </c:extLst>
        </c:ser>
        <c:ser>
          <c:idx val="1"/>
          <c:order val="1"/>
          <c:tx>
            <c:strRef>
              <c:f>'Andreas - Statistical Analysis'!$C$42</c:f>
              <c:strCache>
                <c:ptCount val="1"/>
                <c:pt idx="0">
                  <c:v>ViT/Mnist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Analysis'!$W$42:$W$51</c:f>
              <c:numCache>
                <c:formatCode>General</c:formatCode>
                <c:ptCount val="10"/>
                <c:pt idx="0">
                  <c:v>8.8757440117042979E-2</c:v>
                </c:pt>
                <c:pt idx="1">
                  <c:v>1</c:v>
                </c:pt>
                <c:pt idx="2">
                  <c:v>0.8126355245705954</c:v>
                </c:pt>
                <c:pt idx="3">
                  <c:v>0.99624155413145232</c:v>
                </c:pt>
                <c:pt idx="4">
                  <c:v>0.92930331520066822</c:v>
                </c:pt>
                <c:pt idx="5">
                  <c:v>0.59879649346395847</c:v>
                </c:pt>
                <c:pt idx="6">
                  <c:v>0.47625821166031285</c:v>
                </c:pt>
                <c:pt idx="7">
                  <c:v>0.84775711302108936</c:v>
                </c:pt>
                <c:pt idx="8">
                  <c:v>0</c:v>
                </c:pt>
                <c:pt idx="9">
                  <c:v>0.52581214240695151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D-405B-B320-5D8007BBB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eval/accuracy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Analysis'!$C$22</c:f>
              <c:strCache>
                <c:ptCount val="1"/>
                <c:pt idx="0">
                  <c:v>CNN/Ip102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Analysis'!$V$22:$V$31</c:f>
              <c:numCache>
                <c:formatCode>General</c:formatCode>
                <c:ptCount val="10"/>
                <c:pt idx="0">
                  <c:v>0.71775037026270105</c:v>
                </c:pt>
                <c:pt idx="1">
                  <c:v>1</c:v>
                </c:pt>
                <c:pt idx="2">
                  <c:v>0.57148677208146803</c:v>
                </c:pt>
                <c:pt idx="3">
                  <c:v>0</c:v>
                </c:pt>
                <c:pt idx="4">
                  <c:v>0.49884501142637466</c:v>
                </c:pt>
                <c:pt idx="5">
                  <c:v>0.71163303318876492</c:v>
                </c:pt>
                <c:pt idx="6">
                  <c:v>0.72522479535803452</c:v>
                </c:pt>
                <c:pt idx="7">
                  <c:v>0.94054426557551751</c:v>
                </c:pt>
                <c:pt idx="8">
                  <c:v>0.43043771703337258</c:v>
                </c:pt>
                <c:pt idx="9">
                  <c:v>0.47755509712978927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20-4043-A77C-4BF824CC00BC}"/>
            </c:ext>
          </c:extLst>
        </c:ser>
        <c:ser>
          <c:idx val="1"/>
          <c:order val="1"/>
          <c:tx>
            <c:strRef>
              <c:f>'Andreas - Statistical Analysis'!$C$62</c:f>
              <c:strCache>
                <c:ptCount val="1"/>
                <c:pt idx="0">
                  <c:v>ViT/Ip102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Analysis'!$V$61:$V$70</c:f>
              <c:numCache>
                <c:formatCode>General</c:formatCode>
                <c:ptCount val="10"/>
                <c:pt idx="0">
                  <c:v>0</c:v>
                </c:pt>
                <c:pt idx="1">
                  <c:v>0.43113758961357307</c:v>
                </c:pt>
                <c:pt idx="2">
                  <c:v>0.44306946157326427</c:v>
                </c:pt>
                <c:pt idx="3">
                  <c:v>0.20391643266733683</c:v>
                </c:pt>
                <c:pt idx="4">
                  <c:v>0.7384311061634502</c:v>
                </c:pt>
                <c:pt idx="5">
                  <c:v>0.51719939032135176</c:v>
                </c:pt>
                <c:pt idx="6">
                  <c:v>0.35101968166373543</c:v>
                </c:pt>
                <c:pt idx="7">
                  <c:v>0.6881037287218561</c:v>
                </c:pt>
                <c:pt idx="8">
                  <c:v>0.44881264311858921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20-4043-A77C-4BF824CC0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eval/loss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Analysis'!$C$22</c:f>
              <c:strCache>
                <c:ptCount val="1"/>
                <c:pt idx="0">
                  <c:v>CNN/Ip102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Analysis'!$W$22:$W$31</c:f>
              <c:numCache>
                <c:formatCode>General</c:formatCode>
                <c:ptCount val="10"/>
                <c:pt idx="0">
                  <c:v>0.58431173025680494</c:v>
                </c:pt>
                <c:pt idx="1">
                  <c:v>0</c:v>
                </c:pt>
                <c:pt idx="2">
                  <c:v>0.32188528901070479</c:v>
                </c:pt>
                <c:pt idx="3">
                  <c:v>0.84472466693675363</c:v>
                </c:pt>
                <c:pt idx="4">
                  <c:v>0.38751212431965459</c:v>
                </c:pt>
                <c:pt idx="5">
                  <c:v>0.60944214314362255</c:v>
                </c:pt>
                <c:pt idx="6">
                  <c:v>0.30828415847962454</c:v>
                </c:pt>
                <c:pt idx="7">
                  <c:v>0.37043337108634389</c:v>
                </c:pt>
                <c:pt idx="8">
                  <c:v>0.81315490397664181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6C-49C6-9123-CA3EA92A3C7C}"/>
            </c:ext>
          </c:extLst>
        </c:ser>
        <c:ser>
          <c:idx val="1"/>
          <c:order val="1"/>
          <c:tx>
            <c:strRef>
              <c:f>'Andreas - Statistical Analysis'!$C$62</c:f>
              <c:strCache>
                <c:ptCount val="1"/>
                <c:pt idx="0">
                  <c:v>ViT/Ip102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Analysis'!$W$61:$W$70</c:f>
              <c:numCache>
                <c:formatCode>General</c:formatCode>
                <c:ptCount val="10"/>
                <c:pt idx="0">
                  <c:v>1</c:v>
                </c:pt>
                <c:pt idx="1">
                  <c:v>0.68098896230423067</c:v>
                </c:pt>
                <c:pt idx="2">
                  <c:v>0.80839317095534047</c:v>
                </c:pt>
                <c:pt idx="3">
                  <c:v>0.7397326592807647</c:v>
                </c:pt>
                <c:pt idx="4">
                  <c:v>0</c:v>
                </c:pt>
                <c:pt idx="5">
                  <c:v>1</c:v>
                </c:pt>
                <c:pt idx="6">
                  <c:v>0.27887066896406038</c:v>
                </c:pt>
                <c:pt idx="7">
                  <c:v>0.7262724322791082</c:v>
                </c:pt>
                <c:pt idx="8">
                  <c:v>0.24118455277432663</c:v>
                </c:pt>
                <c:pt idx="9">
                  <c:v>6.9104301678487981E-2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C-49C6-9123-CA3EA92A3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eval/accuracy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Analysis'!$C$32</c:f>
              <c:strCache>
                <c:ptCount val="1"/>
                <c:pt idx="0">
                  <c:v>CNN/Ip102Fabi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Analysis'!$V$32:$V$41</c:f>
              <c:numCache>
                <c:formatCode>General</c:formatCode>
                <c:ptCount val="10"/>
                <c:pt idx="0">
                  <c:v>0.52525598051038513</c:v>
                </c:pt>
                <c:pt idx="1">
                  <c:v>4.0689221837229179E-2</c:v>
                </c:pt>
                <c:pt idx="2">
                  <c:v>0.80350072987875298</c:v>
                </c:pt>
                <c:pt idx="3">
                  <c:v>0.60505128148281773</c:v>
                </c:pt>
                <c:pt idx="4">
                  <c:v>0</c:v>
                </c:pt>
                <c:pt idx="5">
                  <c:v>0.36484511218717686</c:v>
                </c:pt>
                <c:pt idx="6">
                  <c:v>0.48540067387865177</c:v>
                </c:pt>
                <c:pt idx="7">
                  <c:v>1</c:v>
                </c:pt>
                <c:pt idx="8">
                  <c:v>0.60505128148281773</c:v>
                </c:pt>
                <c:pt idx="9">
                  <c:v>0.1221497775498671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A8-407E-A859-6E4EE9319839}"/>
            </c:ext>
          </c:extLst>
        </c:ser>
        <c:ser>
          <c:idx val="1"/>
          <c:order val="1"/>
          <c:tx>
            <c:strRef>
              <c:f>'Andreas - Statistical Analysis'!$C$72</c:f>
              <c:strCache>
                <c:ptCount val="1"/>
                <c:pt idx="0">
                  <c:v>ViT/Ip102Fabi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Analysis'!$V$72:$V$81</c:f>
              <c:numCache>
                <c:formatCode>General</c:formatCode>
                <c:ptCount val="10"/>
                <c:pt idx="0">
                  <c:v>0.66073567049588655</c:v>
                </c:pt>
                <c:pt idx="1">
                  <c:v>1</c:v>
                </c:pt>
                <c:pt idx="2">
                  <c:v>0.41971581559345927</c:v>
                </c:pt>
                <c:pt idx="3">
                  <c:v>0.76298710831042471</c:v>
                </c:pt>
                <c:pt idx="4">
                  <c:v>0.31572100102396844</c:v>
                </c:pt>
                <c:pt idx="5">
                  <c:v>0.66073567049588655</c:v>
                </c:pt>
                <c:pt idx="6">
                  <c:v>0.31572100102396844</c:v>
                </c:pt>
                <c:pt idx="7">
                  <c:v>0</c:v>
                </c:pt>
                <c:pt idx="8">
                  <c:v>0.62637244940573999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A8-407E-A859-6E4EE931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Log scale</a:t>
            </a:r>
            <a:r>
              <a:rPr lang="en-ZA" baseline="0"/>
              <a:t> eval/loss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'Andreas - Statistical Analysis'!$C$32</c:f>
              <c:strCache>
                <c:ptCount val="1"/>
                <c:pt idx="0">
                  <c:v>CNN/Ip102Fabi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Analysis'!$W$32:$W$41</c:f>
              <c:numCache>
                <c:formatCode>General</c:formatCode>
                <c:ptCount val="10"/>
                <c:pt idx="0">
                  <c:v>0</c:v>
                </c:pt>
                <c:pt idx="1">
                  <c:v>0.89264670818196123</c:v>
                </c:pt>
                <c:pt idx="2">
                  <c:v>0.30614032483075621</c:v>
                </c:pt>
                <c:pt idx="3">
                  <c:v>0.23440501915755171</c:v>
                </c:pt>
                <c:pt idx="4">
                  <c:v>1</c:v>
                </c:pt>
                <c:pt idx="5">
                  <c:v>0.21298408546978387</c:v>
                </c:pt>
                <c:pt idx="6">
                  <c:v>0.80190720192293097</c:v>
                </c:pt>
                <c:pt idx="7">
                  <c:v>0.81614222716218721</c:v>
                </c:pt>
                <c:pt idx="8">
                  <c:v>0.90415823936527262</c:v>
                </c:pt>
                <c:pt idx="9">
                  <c:v>0.92871355918751974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4-4FA6-AF17-9E1A8D70A031}"/>
            </c:ext>
          </c:extLst>
        </c:ser>
        <c:ser>
          <c:idx val="1"/>
          <c:order val="1"/>
          <c:tx>
            <c:strRef>
              <c:f>'Andreas - Statistical Analysis'!$C$72</c:f>
              <c:strCache>
                <c:ptCount val="1"/>
                <c:pt idx="0">
                  <c:v>ViT/Ip102Fabi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Analysis'!$W$72:$W$81</c:f>
              <c:numCache>
                <c:formatCode>General</c:formatCode>
                <c:ptCount val="10"/>
                <c:pt idx="0">
                  <c:v>0</c:v>
                </c:pt>
                <c:pt idx="1">
                  <c:v>0.10208636190206186</c:v>
                </c:pt>
                <c:pt idx="2">
                  <c:v>0.49244704505873077</c:v>
                </c:pt>
                <c:pt idx="3">
                  <c:v>0.1367072021691435</c:v>
                </c:pt>
                <c:pt idx="4">
                  <c:v>0.44028131455733505</c:v>
                </c:pt>
                <c:pt idx="5">
                  <c:v>0.20472118087079752</c:v>
                </c:pt>
                <c:pt idx="6">
                  <c:v>1</c:v>
                </c:pt>
                <c:pt idx="7">
                  <c:v>0.69752639542370498</c:v>
                </c:pt>
                <c:pt idx="8">
                  <c:v>0.23515760537996563</c:v>
                </c:pt>
                <c:pt idx="9">
                  <c:v>0.51029407173891284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C4-4FA6-AF17-9E1A8D70A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4672"/>
        <c:axId val="1633292688"/>
      </c:lineChart>
      <c:catAx>
        <c:axId val="1606774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292688"/>
        <c:crosses val="autoZero"/>
        <c:auto val="1"/>
        <c:lblAlgn val="ctr"/>
        <c:lblOffset val="100"/>
        <c:noMultiLvlLbl val="0"/>
      </c:catAx>
      <c:valAx>
        <c:axId val="163329268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'Andreas - Statistical Analysis'!$X$1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'Andreas - Statistical Analysis'!$E$2:$E$11</c:f>
              <c:numCache>
                <c:formatCode>General</c:formatCode>
                <c:ptCount val="10"/>
                <c:pt idx="0">
                  <c:v>0.99239999999999995</c:v>
                </c:pt>
                <c:pt idx="1">
                  <c:v>0.99270000000000003</c:v>
                </c:pt>
                <c:pt idx="2">
                  <c:v>0.99509999999999998</c:v>
                </c:pt>
                <c:pt idx="3">
                  <c:v>0.99350000000000005</c:v>
                </c:pt>
                <c:pt idx="4">
                  <c:v>0.99370000000000003</c:v>
                </c:pt>
                <c:pt idx="5">
                  <c:v>0.9909</c:v>
                </c:pt>
                <c:pt idx="6">
                  <c:v>0.99470000000000003</c:v>
                </c:pt>
                <c:pt idx="7">
                  <c:v>0.99370000000000003</c:v>
                </c:pt>
                <c:pt idx="8">
                  <c:v>0.99319999999999997</c:v>
                </c:pt>
                <c:pt idx="9">
                  <c:v>0.99339999999999995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1-4A50-AE78-54BCCEFBC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562480"/>
        <c:axId val="1763834944"/>
      </c:lineChart>
      <c:catAx>
        <c:axId val="130056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3834944"/>
        <c:crosses val="autoZero"/>
        <c:auto val="1"/>
        <c:lblAlgn val="ctr"/>
        <c:lblOffset val="100"/>
        <c:noMultiLvlLbl val="0"/>
      </c:catAx>
      <c:valAx>
        <c:axId val="1763834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56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scale eval/accuracy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CNN/Mnist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0.35762859482812265</c:v>
                </c:pt>
                <c:pt idx="1">
                  <c:v>0.42908944438558788</c:v>
                </c:pt>
                <c:pt idx="2">
                  <c:v>1</c:v>
                </c:pt>
                <c:pt idx="3">
                  <c:v>0.6195461812670483</c:v>
                </c:pt>
                <c:pt idx="4">
                  <c:v>0.66713640263563412</c:v>
                </c:pt>
                <c:pt idx="5">
                  <c:v>0</c:v>
                </c:pt>
                <c:pt idx="6">
                  <c:v>0.90494392516006295</c:v>
                </c:pt>
                <c:pt idx="7">
                  <c:v>0.66713640263563412</c:v>
                </c:pt>
                <c:pt idx="8">
                  <c:v>0.54814288310689074</c:v>
                </c:pt>
                <c:pt idx="9">
                  <c:v>0.59574747784354976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CC-4C0D-A627-0F33C9156483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ViT/Mnist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Sheet1!$D$12:$D$21</c:f>
              <c:numCache>
                <c:formatCode>General</c:formatCode>
                <c:ptCount val="10"/>
                <c:pt idx="0">
                  <c:v>0.90262066577378242</c:v>
                </c:pt>
                <c:pt idx="1">
                  <c:v>2.4439455032826265E-2</c:v>
                </c:pt>
                <c:pt idx="2">
                  <c:v>0.244283594514554</c:v>
                </c:pt>
                <c:pt idx="3">
                  <c:v>0</c:v>
                </c:pt>
                <c:pt idx="4">
                  <c:v>0.12217261002276271</c:v>
                </c:pt>
                <c:pt idx="5">
                  <c:v>0.31752063080812337</c:v>
                </c:pt>
                <c:pt idx="6">
                  <c:v>0.70774440520232929</c:v>
                </c:pt>
                <c:pt idx="7">
                  <c:v>0.17102439540134393</c:v>
                </c:pt>
                <c:pt idx="8">
                  <c:v>1</c:v>
                </c:pt>
                <c:pt idx="9">
                  <c:v>0.36633301561349396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CC-4C0D-A627-0F33C915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6773712"/>
        <c:axId val="1619235104"/>
      </c:lineChart>
      <c:catAx>
        <c:axId val="1606773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35104"/>
        <c:crosses val="autoZero"/>
        <c:auto val="1"/>
        <c:lblAlgn val="ctr"/>
        <c:lblOffset val="100"/>
        <c:noMultiLvlLbl val="0"/>
      </c:catAx>
      <c:valAx>
        <c:axId val="1619235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67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</xdr:colOff>
      <xdr:row>1</xdr:row>
      <xdr:rowOff>171450</xdr:rowOff>
    </xdr:from>
    <xdr:to>
      <xdr:col>32</xdr:col>
      <xdr:colOff>357187</xdr:colOff>
      <xdr:row>16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25C8AB-1DAD-2F96-A9F7-D424950264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47625</xdr:colOff>
      <xdr:row>19</xdr:row>
      <xdr:rowOff>133350</xdr:rowOff>
    </xdr:from>
    <xdr:to>
      <xdr:col>32</xdr:col>
      <xdr:colOff>352425</xdr:colOff>
      <xdr:row>34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729765-CEEB-4A41-B969-291D35432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457200</xdr:colOff>
      <xdr:row>20</xdr:row>
      <xdr:rowOff>0</xdr:rowOff>
    </xdr:from>
    <xdr:to>
      <xdr:col>41</xdr:col>
      <xdr:colOff>152400</xdr:colOff>
      <xdr:row>34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B91C981-EC07-463E-8E9C-0D6FD5DEE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2</xdr:row>
      <xdr:rowOff>0</xdr:rowOff>
    </xdr:from>
    <xdr:to>
      <xdr:col>41</xdr:col>
      <xdr:colOff>304800</xdr:colOff>
      <xdr:row>16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8464129-7E4F-43FB-864C-22D5A23F5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0</xdr:colOff>
      <xdr:row>36</xdr:row>
      <xdr:rowOff>0</xdr:rowOff>
    </xdr:from>
    <xdr:to>
      <xdr:col>32</xdr:col>
      <xdr:colOff>304800</xdr:colOff>
      <xdr:row>50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5187944-8FC5-4CD4-AE2F-BD8B04A16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36</xdr:row>
      <xdr:rowOff>0</xdr:rowOff>
    </xdr:from>
    <xdr:to>
      <xdr:col>40</xdr:col>
      <xdr:colOff>304800</xdr:colOff>
      <xdr:row>50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9B7F89-EA73-468C-A4B0-91410ADBAB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0</xdr:colOff>
      <xdr:row>53</xdr:row>
      <xdr:rowOff>0</xdr:rowOff>
    </xdr:from>
    <xdr:to>
      <xdr:col>32</xdr:col>
      <xdr:colOff>304800</xdr:colOff>
      <xdr:row>67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F1F7C235-D20A-44EC-AEE1-571FC727A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33</xdr:col>
      <xdr:colOff>0</xdr:colOff>
      <xdr:row>53</xdr:row>
      <xdr:rowOff>0</xdr:rowOff>
    </xdr:from>
    <xdr:to>
      <xdr:col>40</xdr:col>
      <xdr:colOff>304800</xdr:colOff>
      <xdr:row>67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0C82D4C-8794-4266-A030-176FCB5D89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461962</xdr:colOff>
      <xdr:row>17</xdr:row>
      <xdr:rowOff>38100</xdr:rowOff>
    </xdr:from>
    <xdr:to>
      <xdr:col>31</xdr:col>
      <xdr:colOff>100012</xdr:colOff>
      <xdr:row>31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01EFBF8-A71E-8311-E79F-3819BF960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128587</xdr:colOff>
      <xdr:row>2</xdr:row>
      <xdr:rowOff>76200</xdr:rowOff>
    </xdr:from>
    <xdr:to>
      <xdr:col>15</xdr:col>
      <xdr:colOff>433387</xdr:colOff>
      <xdr:row>16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6D0E16-53D1-32CA-E743-9F7933131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tabSelected="1" topLeftCell="C1" workbookViewId="0">
      <selection activeCell="F2" sqref="F2"/>
    </sheetView>
  </sheetViews>
  <sheetFormatPr defaultRowHeight="15" x14ac:dyDescent="0.25"/>
  <cols>
    <col min="1" max="2" width="0" hidden="1" customWidth="1"/>
    <col min="3" max="3" width="14.42578125" customWidth="1"/>
    <col min="5" max="6" width="13.140625" customWidth="1"/>
    <col min="7" max="7" width="11.28515625" customWidth="1"/>
    <col min="8" max="13" width="0" hidden="1" customWidth="1"/>
    <col min="14" max="14" width="9.42578125" bestFit="1" customWidth="1"/>
    <col min="15" max="15" width="14.5703125" hidden="1" customWidth="1"/>
    <col min="17" max="18" width="0" hidden="1" customWidth="1"/>
    <col min="19" max="19" width="27.7109375" hidden="1" customWidth="1"/>
    <col min="20" max="21" width="12.7109375" bestFit="1" customWidth="1"/>
    <col min="24" max="24" width="10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26</v>
      </c>
      <c r="U1" t="s">
        <v>27</v>
      </c>
      <c r="V1" t="s">
        <v>28</v>
      </c>
      <c r="W1" t="s">
        <v>29</v>
      </c>
    </row>
    <row r="2" spans="1:24" x14ac:dyDescent="0.25">
      <c r="A2" t="s">
        <v>18</v>
      </c>
      <c r="B2" t="s">
        <v>19</v>
      </c>
      <c r="C2" t="str">
        <f>_xlfn.CONCAT(A2,"/",B2)</f>
        <v>CNN/Mnist</v>
      </c>
      <c r="D2">
        <v>1</v>
      </c>
      <c r="E2">
        <v>0.99239999999999995</v>
      </c>
      <c r="F2" cm="1">
        <f t="array" ref="F2:F11">LOG10(E2:E11)</f>
        <v>-3.3132443998285239E-3</v>
      </c>
      <c r="G2">
        <v>2.0320000000000001E-2</v>
      </c>
      <c r="H2">
        <v>14.729799999999999</v>
      </c>
      <c r="I2">
        <v>678.89700000000005</v>
      </c>
      <c r="J2">
        <v>2.7160000000000002</v>
      </c>
      <c r="K2">
        <v>38</v>
      </c>
      <c r="L2">
        <v>8.93</v>
      </c>
      <c r="M2">
        <v>8.7000000000000001E-4</v>
      </c>
      <c r="N2">
        <v>0.22320000000000001</v>
      </c>
      <c r="O2" s="1">
        <v>2.3E+19</v>
      </c>
      <c r="P2">
        <v>0.2702</v>
      </c>
      <c r="Q2">
        <v>4.7483899999999997</v>
      </c>
      <c r="R2">
        <v>3.7907600000000001</v>
      </c>
      <c r="S2">
        <v>14.847</v>
      </c>
      <c r="T2">
        <f>LN(E2)</f>
        <v>-7.6290271644911629E-3</v>
      </c>
      <c r="U2">
        <f>LN(G2)</f>
        <v>-3.8961496562718558</v>
      </c>
      <c r="V2">
        <f>(T2-MIN($T$2:$T$11))/(MAX($T$2:$T$11)-MIN($T$2:$T$11))</f>
        <v>0.35762859482812265</v>
      </c>
      <c r="W2">
        <f>(U2-MIN($U$2:$U$11))/(MAX($U$2:$U$11)-MIN($U$2:$U$11))</f>
        <v>0.4556229145245736</v>
      </c>
    </row>
    <row r="3" spans="1:24" x14ac:dyDescent="0.25">
      <c r="A3" t="s">
        <v>18</v>
      </c>
      <c r="B3" t="s">
        <v>19</v>
      </c>
      <c r="C3" t="str">
        <f t="shared" ref="C3:C12" si="0">_xlfn.CONCAT(A3,"/",B3)</f>
        <v>CNN/Mnist</v>
      </c>
      <c r="D3">
        <v>2</v>
      </c>
      <c r="E3">
        <v>0.99270000000000003</v>
      </c>
      <c r="F3">
        <v>-3.181978120484515E-3</v>
      </c>
      <c r="G3">
        <v>2.0670000000000001E-2</v>
      </c>
      <c r="H3">
        <v>14.516500000000001</v>
      </c>
      <c r="I3">
        <v>688.86900000000003</v>
      </c>
      <c r="J3">
        <v>2.7549999999999999</v>
      </c>
      <c r="K3">
        <v>24</v>
      </c>
      <c r="L3">
        <v>5.64</v>
      </c>
      <c r="M3">
        <v>9.2000000000000003E-4</v>
      </c>
      <c r="N3">
        <v>0.2447</v>
      </c>
      <c r="O3" s="1">
        <v>1.45E+19</v>
      </c>
      <c r="P3">
        <v>0.29514000000000001</v>
      </c>
      <c r="Q3">
        <v>3.01295</v>
      </c>
      <c r="R3">
        <v>5.9742100000000002</v>
      </c>
      <c r="S3">
        <v>23.399000000000001</v>
      </c>
      <c r="T3">
        <f t="shared" ref="T3:T66" si="1">LN(E3)</f>
        <v>-7.3267753864608553E-3</v>
      </c>
      <c r="U3">
        <f t="shared" ref="U3:U66" si="2">LN(G3)</f>
        <v>-3.8790719052884599</v>
      </c>
      <c r="V3">
        <f t="shared" ref="V3:V11" si="3">(T3-MIN($T$2:$T$11))/(MAX($T$2:$T$11)-MIN($T$2:$T$11))</f>
        <v>0.42908944438558788</v>
      </c>
      <c r="W3">
        <f t="shared" ref="W3:W11" si="4">(U3-MIN($U$2:$U$11))/(MAX($U$2:$U$11)-MIN($U$2:$U$11))</f>
        <v>0.48442861599751341</v>
      </c>
    </row>
    <row r="4" spans="1:24" x14ac:dyDescent="0.25">
      <c r="A4" t="s">
        <v>18</v>
      </c>
      <c r="B4" t="s">
        <v>19</v>
      </c>
      <c r="C4" t="str">
        <f t="shared" si="0"/>
        <v>CNN/Mnist</v>
      </c>
      <c r="D4">
        <v>3</v>
      </c>
      <c r="E4">
        <v>0.99509999999999998</v>
      </c>
      <c r="F4">
        <v>-2.1332737608552488E-3</v>
      </c>
      <c r="G4">
        <v>1.5959999999999998E-2</v>
      </c>
      <c r="H4">
        <v>14.7037</v>
      </c>
      <c r="I4">
        <v>680.10199999999998</v>
      </c>
      <c r="J4">
        <v>2.72</v>
      </c>
      <c r="K4">
        <v>33</v>
      </c>
      <c r="L4">
        <v>7.7549999999999999</v>
      </c>
      <c r="M4">
        <v>8.8999999999999995E-4</v>
      </c>
      <c r="N4">
        <v>0.23269999999999999</v>
      </c>
      <c r="O4" s="1">
        <v>2E+19</v>
      </c>
      <c r="P4">
        <v>0.28048000000000001</v>
      </c>
      <c r="Q4">
        <v>4.2631899999999998</v>
      </c>
      <c r="R4">
        <v>4.2221900000000003</v>
      </c>
      <c r="S4">
        <v>16.536999999999999</v>
      </c>
      <c r="T4">
        <f t="shared" si="1"/>
        <v>-4.9120443610206413E-3</v>
      </c>
      <c r="U4">
        <f t="shared" si="2"/>
        <v>-4.1376696869604741</v>
      </c>
      <c r="V4">
        <f t="shared" si="3"/>
        <v>1</v>
      </c>
      <c r="W4">
        <f t="shared" si="4"/>
        <v>4.8241760500498512E-2</v>
      </c>
    </row>
    <row r="5" spans="1:24" x14ac:dyDescent="0.25">
      <c r="A5" t="s">
        <v>18</v>
      </c>
      <c r="B5" t="s">
        <v>19</v>
      </c>
      <c r="C5" t="str">
        <f t="shared" si="0"/>
        <v>CNN/Mnist</v>
      </c>
      <c r="D5">
        <v>4</v>
      </c>
      <c r="E5">
        <v>0.99350000000000005</v>
      </c>
      <c r="F5">
        <v>-2.8321285541660227E-3</v>
      </c>
      <c r="G5">
        <v>1.898E-2</v>
      </c>
      <c r="H5">
        <v>15.101900000000001</v>
      </c>
      <c r="I5">
        <v>662.17</v>
      </c>
      <c r="J5">
        <v>2.649</v>
      </c>
      <c r="K5">
        <v>35</v>
      </c>
      <c r="L5">
        <v>8.2249999999999996</v>
      </c>
      <c r="M5">
        <v>8.8000000000000003E-4</v>
      </c>
      <c r="N5">
        <v>0.223</v>
      </c>
      <c r="O5" s="1">
        <v>2.12E+19</v>
      </c>
      <c r="P5">
        <v>0.27411999999999997</v>
      </c>
      <c r="Q5">
        <v>4.3813700000000004</v>
      </c>
      <c r="R5">
        <v>4.1083100000000004</v>
      </c>
      <c r="S5">
        <v>16.091000000000001</v>
      </c>
      <c r="T5">
        <f t="shared" si="1"/>
        <v>-6.5212169902654632E-3</v>
      </c>
      <c r="U5">
        <f t="shared" si="2"/>
        <v>-3.9643694858003551</v>
      </c>
      <c r="V5">
        <f t="shared" si="3"/>
        <v>0.6195461812670483</v>
      </c>
      <c r="W5">
        <f t="shared" si="4"/>
        <v>0.34055389601953667</v>
      </c>
    </row>
    <row r="6" spans="1:24" x14ac:dyDescent="0.25">
      <c r="A6" t="s">
        <v>18</v>
      </c>
      <c r="B6" t="s">
        <v>19</v>
      </c>
      <c r="C6" t="str">
        <f t="shared" si="0"/>
        <v>CNN/Mnist</v>
      </c>
      <c r="D6">
        <v>5</v>
      </c>
      <c r="E6">
        <v>0.99370000000000003</v>
      </c>
      <c r="F6">
        <v>-2.7447101798967872E-3</v>
      </c>
      <c r="G6">
        <v>1.975E-2</v>
      </c>
      <c r="H6">
        <v>14.4018</v>
      </c>
      <c r="I6">
        <v>694.35599999999999</v>
      </c>
      <c r="J6">
        <v>2.7770000000000001</v>
      </c>
      <c r="K6">
        <v>31</v>
      </c>
      <c r="L6">
        <v>7.2850000000000001</v>
      </c>
      <c r="M6">
        <v>8.9999999999999998E-4</v>
      </c>
      <c r="N6">
        <v>0.22850000000000001</v>
      </c>
      <c r="O6" s="1">
        <v>1.88E+19</v>
      </c>
      <c r="P6">
        <v>0.28210000000000002</v>
      </c>
      <c r="Q6">
        <v>3.8624700000000001</v>
      </c>
      <c r="R6">
        <v>4.6602399999999999</v>
      </c>
      <c r="S6">
        <v>18.253</v>
      </c>
      <c r="T6">
        <f t="shared" si="1"/>
        <v>-6.3199287448193475E-3</v>
      </c>
      <c r="U6">
        <f t="shared" si="2"/>
        <v>-3.9246017876350061</v>
      </c>
      <c r="V6">
        <f t="shared" si="3"/>
        <v>0.66713640263563412</v>
      </c>
      <c r="W6">
        <f t="shared" si="4"/>
        <v>0.40763160682178368</v>
      </c>
    </row>
    <row r="7" spans="1:24" x14ac:dyDescent="0.25">
      <c r="A7" t="s">
        <v>18</v>
      </c>
      <c r="B7" t="s">
        <v>19</v>
      </c>
      <c r="C7" t="str">
        <f t="shared" si="0"/>
        <v>CNN/Mnist</v>
      </c>
      <c r="D7">
        <v>6</v>
      </c>
      <c r="E7">
        <v>0.9909</v>
      </c>
      <c r="F7">
        <v>-3.9701715889233491E-3</v>
      </c>
      <c r="G7">
        <v>2.8060000000000002E-2</v>
      </c>
      <c r="H7">
        <v>14.5405</v>
      </c>
      <c r="I7">
        <v>687.73299999999995</v>
      </c>
      <c r="J7">
        <v>2.7509999999999999</v>
      </c>
      <c r="K7">
        <v>22</v>
      </c>
      <c r="L7">
        <v>5.17</v>
      </c>
      <c r="M7">
        <v>9.3000000000000005E-4</v>
      </c>
      <c r="N7">
        <v>0.24460000000000001</v>
      </c>
      <c r="O7" s="1">
        <v>1.33E+19</v>
      </c>
      <c r="P7">
        <v>0.30264999999999997</v>
      </c>
      <c r="Q7">
        <v>2.8251599999999999</v>
      </c>
      <c r="R7">
        <v>6.3713100000000003</v>
      </c>
      <c r="S7">
        <v>24.954000000000001</v>
      </c>
      <c r="T7">
        <f t="shared" si="1"/>
        <v>-9.1416579172833873E-3</v>
      </c>
      <c r="U7">
        <f t="shared" si="2"/>
        <v>-3.5734102043078222</v>
      </c>
      <c r="V7">
        <f t="shared" si="3"/>
        <v>0</v>
      </c>
      <c r="W7">
        <f t="shared" si="4"/>
        <v>1</v>
      </c>
    </row>
    <row r="8" spans="1:24" x14ac:dyDescent="0.25">
      <c r="A8" t="s">
        <v>18</v>
      </c>
      <c r="B8" t="s">
        <v>19</v>
      </c>
      <c r="C8" t="str">
        <f t="shared" si="0"/>
        <v>CNN/Mnist</v>
      </c>
      <c r="D8">
        <v>7</v>
      </c>
      <c r="E8">
        <v>0.99470000000000003</v>
      </c>
      <c r="F8">
        <v>-2.307882058273408E-3</v>
      </c>
      <c r="G8">
        <v>1.5509999999999999E-2</v>
      </c>
      <c r="H8">
        <v>14.4275</v>
      </c>
      <c r="I8">
        <v>693.12300000000005</v>
      </c>
      <c r="J8">
        <v>2.7719999999999998</v>
      </c>
      <c r="K8">
        <v>31</v>
      </c>
      <c r="L8">
        <v>7.2850000000000001</v>
      </c>
      <c r="M8">
        <v>8.9999999999999998E-4</v>
      </c>
      <c r="N8">
        <v>0.22689999999999999</v>
      </c>
      <c r="O8" s="1">
        <v>1.88E+19</v>
      </c>
      <c r="P8">
        <v>0.28027000000000002</v>
      </c>
      <c r="Q8">
        <v>3.9916399999999999</v>
      </c>
      <c r="R8">
        <v>4.50943</v>
      </c>
      <c r="S8">
        <v>17.661999999999999</v>
      </c>
      <c r="T8">
        <f t="shared" si="1"/>
        <v>-5.3140948237687651E-3</v>
      </c>
      <c r="U8">
        <f t="shared" si="2"/>
        <v>-4.1662703017936895</v>
      </c>
      <c r="V8">
        <f t="shared" si="3"/>
        <v>0.90494392516006295</v>
      </c>
      <c r="W8">
        <f t="shared" si="4"/>
        <v>0</v>
      </c>
    </row>
    <row r="9" spans="1:24" x14ac:dyDescent="0.25">
      <c r="A9" t="s">
        <v>18</v>
      </c>
      <c r="B9" t="s">
        <v>19</v>
      </c>
      <c r="C9" t="str">
        <f t="shared" si="0"/>
        <v>CNN/Mnist</v>
      </c>
      <c r="D9">
        <v>8</v>
      </c>
      <c r="E9">
        <v>0.99370000000000003</v>
      </c>
      <c r="F9">
        <v>-2.7447101798967872E-3</v>
      </c>
      <c r="G9">
        <v>1.873E-2</v>
      </c>
      <c r="H9">
        <v>14.519500000000001</v>
      </c>
      <c r="I9">
        <v>688.72900000000004</v>
      </c>
      <c r="J9">
        <v>2.7549999999999999</v>
      </c>
      <c r="K9">
        <v>29</v>
      </c>
      <c r="L9">
        <v>6.8150000000000004</v>
      </c>
      <c r="M9">
        <v>8.9999999999999998E-4</v>
      </c>
      <c r="N9">
        <v>0.23250000000000001</v>
      </c>
      <c r="O9" s="1">
        <v>1.76E+19</v>
      </c>
      <c r="P9">
        <v>0.28555999999999998</v>
      </c>
      <c r="Q9">
        <v>3.7244100000000002</v>
      </c>
      <c r="R9">
        <v>4.8329700000000004</v>
      </c>
      <c r="S9">
        <v>18.928999999999998</v>
      </c>
      <c r="T9">
        <f t="shared" si="1"/>
        <v>-6.3199287448193475E-3</v>
      </c>
      <c r="U9">
        <f t="shared" si="2"/>
        <v>-3.9776287625261397</v>
      </c>
      <c r="V9">
        <f t="shared" si="3"/>
        <v>0.66713640263563412</v>
      </c>
      <c r="W9">
        <f>(U9-MIN($U$2:$U$11))/(MAX($U$2:$U$11)-MIN($U$2:$U$11))</f>
        <v>0.31818896240026789</v>
      </c>
    </row>
    <row r="10" spans="1:24" x14ac:dyDescent="0.25">
      <c r="A10" t="s">
        <v>18</v>
      </c>
      <c r="B10" t="s">
        <v>19</v>
      </c>
      <c r="C10" t="str">
        <f t="shared" si="0"/>
        <v>CNN/Mnist</v>
      </c>
      <c r="D10">
        <v>9</v>
      </c>
      <c r="E10">
        <v>0.99319999999999997</v>
      </c>
      <c r="F10">
        <v>-2.963289117473315E-3</v>
      </c>
      <c r="G10">
        <v>1.992E-2</v>
      </c>
      <c r="H10">
        <v>14.575699999999999</v>
      </c>
      <c r="I10">
        <v>686.07399999999996</v>
      </c>
      <c r="J10">
        <v>2.7440000000000002</v>
      </c>
      <c r="K10">
        <v>36</v>
      </c>
      <c r="L10">
        <v>8.4600000000000009</v>
      </c>
      <c r="M10">
        <v>8.8000000000000003E-4</v>
      </c>
      <c r="N10">
        <v>0.21529999999999999</v>
      </c>
      <c r="O10" s="1">
        <v>2.18E+19</v>
      </c>
      <c r="P10">
        <v>0.27254</v>
      </c>
      <c r="Q10">
        <v>4.5183400000000002</v>
      </c>
      <c r="R10">
        <v>3.9837699999999998</v>
      </c>
      <c r="S10">
        <v>15.603</v>
      </c>
      <c r="T10">
        <f t="shared" si="1"/>
        <v>-6.8232253481255367E-3</v>
      </c>
      <c r="U10">
        <f t="shared" si="2"/>
        <v>-3.916031026825685</v>
      </c>
      <c r="V10">
        <f t="shared" si="3"/>
        <v>0.54814288310689074</v>
      </c>
      <c r="W10">
        <f t="shared" si="4"/>
        <v>0.42208823975367932</v>
      </c>
    </row>
    <row r="11" spans="1:24" x14ac:dyDescent="0.25">
      <c r="A11" t="s">
        <v>18</v>
      </c>
      <c r="B11" t="s">
        <v>19</v>
      </c>
      <c r="C11" t="str">
        <f t="shared" si="0"/>
        <v>CNN/Mnist</v>
      </c>
      <c r="D11">
        <v>10</v>
      </c>
      <c r="E11">
        <v>0.99339999999999995</v>
      </c>
      <c r="F11">
        <v>-2.8758443407954841E-3</v>
      </c>
      <c r="G11">
        <v>2.154E-2</v>
      </c>
      <c r="H11">
        <v>14.73395</v>
      </c>
      <c r="I11">
        <v>693.07299999999998</v>
      </c>
      <c r="J11">
        <v>2.7719999999999998</v>
      </c>
      <c r="K11">
        <v>28</v>
      </c>
      <c r="L11">
        <v>6.58</v>
      </c>
      <c r="M11">
        <v>9.1E-4</v>
      </c>
      <c r="N11">
        <v>0.2374</v>
      </c>
      <c r="O11" s="1">
        <v>1.7E+19</v>
      </c>
      <c r="P11">
        <v>0.28789999999999999</v>
      </c>
      <c r="Q11">
        <v>3.52094</v>
      </c>
      <c r="R11">
        <v>5.1122699999999996</v>
      </c>
      <c r="S11">
        <v>20.023</v>
      </c>
      <c r="T11">
        <f t="shared" si="1"/>
        <v>-6.6218763088869695E-3</v>
      </c>
      <c r="U11">
        <f t="shared" si="2"/>
        <v>-3.8378436072538946</v>
      </c>
      <c r="V11">
        <f t="shared" si="3"/>
        <v>0.59574747784354976</v>
      </c>
      <c r="W11">
        <f t="shared" si="4"/>
        <v>0.55396997695164329</v>
      </c>
    </row>
    <row r="12" spans="1:24" x14ac:dyDescent="0.25">
      <c r="A12" t="s">
        <v>18</v>
      </c>
      <c r="B12" t="s">
        <v>20</v>
      </c>
      <c r="C12" t="str">
        <f t="shared" si="0"/>
        <v>CNN/Fabi</v>
      </c>
      <c r="D12">
        <v>1</v>
      </c>
      <c r="E12">
        <v>0.72299000000000002</v>
      </c>
      <c r="G12">
        <v>1.02763</v>
      </c>
      <c r="H12">
        <v>20.330400000000001</v>
      </c>
      <c r="I12">
        <v>35.512999999999998</v>
      </c>
      <c r="J12">
        <v>0.14799999999999999</v>
      </c>
      <c r="K12">
        <v>22</v>
      </c>
      <c r="L12">
        <v>242</v>
      </c>
      <c r="M12">
        <v>9.3999999999999997E-4</v>
      </c>
      <c r="N12">
        <v>0.30980000000000002</v>
      </c>
      <c r="O12" s="1">
        <v>6.22E+17</v>
      </c>
      <c r="P12">
        <v>0.46557999999999999</v>
      </c>
      <c r="Q12">
        <v>1.81189</v>
      </c>
      <c r="R12">
        <v>462.94099999999997</v>
      </c>
      <c r="S12">
        <v>1.821</v>
      </c>
      <c r="T12">
        <f t="shared" si="1"/>
        <v>-0.32435988817766959</v>
      </c>
      <c r="U12">
        <f t="shared" si="2"/>
        <v>2.7255180066451504E-2</v>
      </c>
      <c r="V12">
        <f>(T12-MIN($T$12:$T$21))/(MAX($T$12:$T$21)-MIN($T$12:$T$21))</f>
        <v>6.585710088653482E-2</v>
      </c>
      <c r="W12">
        <f>(U12-MIN($U$12:$U$21))/(MAX($U$12:$U$21)-MIN($U$12:$U$21))</f>
        <v>1</v>
      </c>
    </row>
    <row r="13" spans="1:24" x14ac:dyDescent="0.25">
      <c r="A13" t="s">
        <v>18</v>
      </c>
      <c r="B13" t="s">
        <v>20</v>
      </c>
      <c r="C13" t="str">
        <f t="shared" ref="C13:C76" si="5">_xlfn.CONCAT(A13,"/",B13)</f>
        <v>CNN/Fabi</v>
      </c>
      <c r="D13">
        <v>2</v>
      </c>
      <c r="E13">
        <v>0.77700999999999998</v>
      </c>
      <c r="G13">
        <v>0.80556000000000005</v>
      </c>
      <c r="H13">
        <v>20.392600000000002</v>
      </c>
      <c r="I13">
        <v>35.405000000000001</v>
      </c>
      <c r="J13">
        <v>0.14699999999999999</v>
      </c>
      <c r="K13">
        <v>27</v>
      </c>
      <c r="L13">
        <v>297</v>
      </c>
      <c r="M13">
        <v>9.3999999999999997E-4</v>
      </c>
      <c r="N13">
        <v>0.31840000000000002</v>
      </c>
      <c r="O13" s="1">
        <v>7.64E+17</v>
      </c>
      <c r="P13">
        <v>0.43430999999999997</v>
      </c>
      <c r="Q13">
        <v>2.2483200000000001</v>
      </c>
      <c r="R13">
        <v>373.07799999999997</v>
      </c>
      <c r="S13">
        <v>1.468</v>
      </c>
      <c r="T13">
        <f t="shared" si="1"/>
        <v>-0.25230205868443756</v>
      </c>
      <c r="U13">
        <f t="shared" si="2"/>
        <v>-0.21621759124347653</v>
      </c>
      <c r="V13">
        <f t="shared" ref="V13:V21" si="6">(T13-MIN($T$12:$T$21))/(MAX($T$12:$T$21)-MIN($T$12:$T$21))</f>
        <v>0.31119967541555793</v>
      </c>
      <c r="W13">
        <f t="shared" ref="W13:W21" si="7">(U13-MIN($U$12:$U$21))/(MAX($U$12:$U$21)-MIN($U$12:$U$21))</f>
        <v>0.22221223633494019</v>
      </c>
    </row>
    <row r="14" spans="1:24" x14ac:dyDescent="0.25">
      <c r="A14" t="s">
        <v>18</v>
      </c>
      <c r="B14" t="s">
        <v>20</v>
      </c>
      <c r="C14" t="str">
        <f t="shared" si="5"/>
        <v>CNN/Fabi</v>
      </c>
      <c r="D14">
        <v>3</v>
      </c>
      <c r="E14">
        <v>0.73823000000000005</v>
      </c>
      <c r="G14">
        <v>0.82955999999999996</v>
      </c>
      <c r="H14">
        <v>20.165700000000001</v>
      </c>
      <c r="I14">
        <v>35.802999999999997</v>
      </c>
      <c r="J14">
        <v>0.14899999999999999</v>
      </c>
      <c r="K14">
        <v>20</v>
      </c>
      <c r="L14">
        <v>220</v>
      </c>
      <c r="M14">
        <v>9.3999999999999997E-4</v>
      </c>
      <c r="N14">
        <v>0.31240000000000001</v>
      </c>
      <c r="O14" s="1">
        <v>5.66E+17</v>
      </c>
      <c r="P14">
        <v>0.48874000000000001</v>
      </c>
      <c r="Q14">
        <v>1.6669700000000001</v>
      </c>
      <c r="R14">
        <v>503.18799999999999</v>
      </c>
      <c r="S14">
        <v>1.98</v>
      </c>
      <c r="T14">
        <f t="shared" si="1"/>
        <v>-0.30349984981887818</v>
      </c>
      <c r="U14">
        <f t="shared" si="2"/>
        <v>-0.18685983923696314</v>
      </c>
      <c r="V14">
        <f t="shared" si="6"/>
        <v>0.13688138168589961</v>
      </c>
      <c r="W14">
        <f t="shared" si="7"/>
        <v>0.31599726271192613</v>
      </c>
      <c r="X14" t="e">
        <f>LOG(0.5,1)</f>
        <v>#DIV/0!</v>
      </c>
    </row>
    <row r="15" spans="1:24" x14ac:dyDescent="0.25">
      <c r="A15" t="s">
        <v>18</v>
      </c>
      <c r="B15" t="s">
        <v>20</v>
      </c>
      <c r="C15" t="str">
        <f t="shared" si="5"/>
        <v>CNN/Fabi</v>
      </c>
      <c r="D15">
        <v>4</v>
      </c>
      <c r="E15">
        <v>0.74377000000000004</v>
      </c>
      <c r="G15">
        <v>0.83118000000000003</v>
      </c>
      <c r="H15">
        <v>20.3386</v>
      </c>
      <c r="I15">
        <v>35.499000000000002</v>
      </c>
      <c r="J15">
        <v>0.14799999999999999</v>
      </c>
      <c r="K15">
        <v>22</v>
      </c>
      <c r="L15">
        <v>242</v>
      </c>
      <c r="M15">
        <v>9.3999999999999997E-4</v>
      </c>
      <c r="N15">
        <v>0.3019</v>
      </c>
      <c r="O15" s="1">
        <v>6.22E+17</v>
      </c>
      <c r="P15">
        <v>0.47376000000000001</v>
      </c>
      <c r="Q15">
        <v>1.8398600000000001</v>
      </c>
      <c r="R15">
        <v>455.904</v>
      </c>
      <c r="S15">
        <v>1.794</v>
      </c>
      <c r="T15">
        <f t="shared" si="1"/>
        <v>-0.29602343172754486</v>
      </c>
      <c r="U15">
        <f t="shared" si="2"/>
        <v>-0.18490890108429436</v>
      </c>
      <c r="V15">
        <f t="shared" si="6"/>
        <v>0.16233709795827728</v>
      </c>
      <c r="W15">
        <f t="shared" si="7"/>
        <v>0.32222964678776805</v>
      </c>
    </row>
    <row r="16" spans="1:24" x14ac:dyDescent="0.25">
      <c r="A16" t="s">
        <v>18</v>
      </c>
      <c r="B16" t="s">
        <v>20</v>
      </c>
      <c r="C16" t="str">
        <f t="shared" si="5"/>
        <v>CNN/Fabi</v>
      </c>
      <c r="D16">
        <v>5</v>
      </c>
      <c r="E16">
        <v>0.70913999999999999</v>
      </c>
      <c r="G16">
        <v>1.0266200000000001</v>
      </c>
      <c r="H16">
        <v>20.4162</v>
      </c>
      <c r="I16">
        <v>35.363999999999997</v>
      </c>
      <c r="J16">
        <v>0.14699999999999999</v>
      </c>
      <c r="K16">
        <v>16</v>
      </c>
      <c r="L16">
        <v>176</v>
      </c>
      <c r="M16">
        <v>9.7000000000000005E-4</v>
      </c>
      <c r="N16">
        <v>0.70079999999999998</v>
      </c>
      <c r="O16" s="1">
        <v>4.53E+17</v>
      </c>
      <c r="P16">
        <v>0.53796999999999995</v>
      </c>
      <c r="Q16">
        <v>1.33422</v>
      </c>
      <c r="R16">
        <v>628.68200000000002</v>
      </c>
      <c r="S16">
        <v>2.4729999999999999</v>
      </c>
      <c r="T16">
        <f t="shared" si="1"/>
        <v>-0.34370231072993285</v>
      </c>
      <c r="U16">
        <f t="shared" si="2"/>
        <v>2.6271852738829791E-2</v>
      </c>
      <c r="V16">
        <f t="shared" si="6"/>
        <v>0</v>
      </c>
      <c r="W16">
        <f t="shared" si="7"/>
        <v>0.99685870432662038</v>
      </c>
    </row>
    <row r="17" spans="1:23" x14ac:dyDescent="0.25">
      <c r="A17" t="s">
        <v>18</v>
      </c>
      <c r="B17" t="s">
        <v>20</v>
      </c>
      <c r="C17" t="str">
        <f t="shared" si="5"/>
        <v>CNN/Fabi</v>
      </c>
      <c r="D17">
        <v>6</v>
      </c>
      <c r="E17">
        <v>0.77561999999999998</v>
      </c>
      <c r="G17">
        <v>0.78708999999999996</v>
      </c>
      <c r="H17">
        <v>20.351199999999999</v>
      </c>
      <c r="I17">
        <v>35.476999999999997</v>
      </c>
      <c r="J17">
        <v>0.14699999999999999</v>
      </c>
      <c r="K17">
        <v>29</v>
      </c>
      <c r="L17">
        <v>319</v>
      </c>
      <c r="M17">
        <v>9.1E-4</v>
      </c>
      <c r="N17">
        <v>0.24709999999999999</v>
      </c>
      <c r="O17" s="1">
        <v>8.2E+17</v>
      </c>
      <c r="P17">
        <v>0.40704000000000001</v>
      </c>
      <c r="Q17">
        <v>2.41323</v>
      </c>
      <c r="R17">
        <v>347.584</v>
      </c>
      <c r="S17">
        <v>1.367</v>
      </c>
      <c r="T17">
        <f t="shared" si="1"/>
        <v>-0.25409256945822578</v>
      </c>
      <c r="U17">
        <f t="shared" si="2"/>
        <v>-0.23941267878040379</v>
      </c>
      <c r="V17">
        <f t="shared" si="6"/>
        <v>0.30510334242783704</v>
      </c>
      <c r="W17">
        <f t="shared" si="7"/>
        <v>0.14811419585879637</v>
      </c>
    </row>
    <row r="18" spans="1:23" x14ac:dyDescent="0.25">
      <c r="A18" t="s">
        <v>18</v>
      </c>
      <c r="B18" t="s">
        <v>20</v>
      </c>
      <c r="C18" t="str">
        <f t="shared" si="5"/>
        <v>CNN/Fabi</v>
      </c>
      <c r="D18">
        <v>7</v>
      </c>
      <c r="E18">
        <v>0.76454</v>
      </c>
      <c r="G18">
        <v>0.81772999999999996</v>
      </c>
      <c r="H18">
        <v>20.322199999999999</v>
      </c>
      <c r="I18">
        <v>35.527999999999999</v>
      </c>
      <c r="J18">
        <v>0.14799999999999999</v>
      </c>
      <c r="K18">
        <v>38</v>
      </c>
      <c r="L18">
        <v>418</v>
      </c>
      <c r="M18">
        <v>8.8000000000000003E-4</v>
      </c>
      <c r="N18">
        <v>0.20200000000000001</v>
      </c>
      <c r="O18" s="1">
        <v>1.07E+18</v>
      </c>
      <c r="P18">
        <v>0.35585</v>
      </c>
      <c r="Q18">
        <v>3.1603500000000002</v>
      </c>
      <c r="R18">
        <v>265.41399999999999</v>
      </c>
      <c r="S18">
        <v>1.044</v>
      </c>
      <c r="T18">
        <f t="shared" si="1"/>
        <v>-0.26848093320281613</v>
      </c>
      <c r="U18">
        <f t="shared" si="2"/>
        <v>-0.20122307021522132</v>
      </c>
      <c r="V18">
        <f t="shared" si="6"/>
        <v>0.25611382624084988</v>
      </c>
      <c r="W18">
        <f t="shared" si="7"/>
        <v>0.27011309570023456</v>
      </c>
    </row>
    <row r="19" spans="1:23" x14ac:dyDescent="0.25">
      <c r="A19" t="s">
        <v>18</v>
      </c>
      <c r="B19" t="s">
        <v>20</v>
      </c>
      <c r="C19" t="str">
        <f t="shared" si="5"/>
        <v>CNN/Fabi</v>
      </c>
      <c r="D19">
        <v>8</v>
      </c>
      <c r="E19">
        <v>0.75761999999999996</v>
      </c>
      <c r="G19">
        <v>0.75143000000000004</v>
      </c>
      <c r="H19">
        <v>20.256699999999999</v>
      </c>
      <c r="I19">
        <v>35.642000000000003</v>
      </c>
      <c r="J19">
        <v>0.14799999999999999</v>
      </c>
      <c r="K19">
        <v>33</v>
      </c>
      <c r="L19">
        <v>363</v>
      </c>
      <c r="M19">
        <v>9.1E-4</v>
      </c>
      <c r="N19">
        <v>0.252</v>
      </c>
      <c r="O19" s="1">
        <v>9.33E+17</v>
      </c>
      <c r="P19">
        <v>0.38775999999999999</v>
      </c>
      <c r="Q19">
        <v>2.7227600000000001</v>
      </c>
      <c r="R19">
        <v>308.07</v>
      </c>
      <c r="S19">
        <v>1.212</v>
      </c>
      <c r="T19">
        <f t="shared" si="1"/>
        <v>-0.27757333830349312</v>
      </c>
      <c r="U19">
        <f t="shared" si="2"/>
        <v>-0.28577722116681753</v>
      </c>
      <c r="V19">
        <f t="shared" si="6"/>
        <v>0.22515599567962771</v>
      </c>
      <c r="W19">
        <f t="shared" si="7"/>
        <v>0</v>
      </c>
    </row>
    <row r="20" spans="1:23" x14ac:dyDescent="0.25">
      <c r="A20" t="s">
        <v>18</v>
      </c>
      <c r="B20" t="s">
        <v>20</v>
      </c>
      <c r="C20" t="str">
        <f t="shared" si="5"/>
        <v>CNN/Fabi</v>
      </c>
      <c r="D20">
        <v>9</v>
      </c>
      <c r="E20">
        <v>0.79086000000000001</v>
      </c>
      <c r="G20">
        <v>0.82116</v>
      </c>
      <c r="H20">
        <v>20.061499999999999</v>
      </c>
      <c r="I20">
        <v>35.988999999999997</v>
      </c>
      <c r="J20">
        <v>0.15</v>
      </c>
      <c r="K20">
        <v>32</v>
      </c>
      <c r="L20">
        <v>352</v>
      </c>
      <c r="M20">
        <v>9.1E-4</v>
      </c>
      <c r="N20">
        <v>0.24540000000000001</v>
      </c>
      <c r="O20" s="1">
        <v>9.05E+17</v>
      </c>
      <c r="P20">
        <v>0.38867000000000002</v>
      </c>
      <c r="Q20">
        <v>2.6333600000000001</v>
      </c>
      <c r="R20">
        <v>318.52800000000002</v>
      </c>
      <c r="S20">
        <v>1.2529999999999999</v>
      </c>
      <c r="T20">
        <f t="shared" si="1"/>
        <v>-0.23463431802970769</v>
      </c>
      <c r="U20">
        <f t="shared" si="2"/>
        <v>-0.1970373042297304</v>
      </c>
      <c r="V20">
        <f t="shared" si="6"/>
        <v>0.37135481759548772</v>
      </c>
      <c r="W20">
        <f t="shared" si="7"/>
        <v>0.28348476575419718</v>
      </c>
    </row>
    <row r="21" spans="1:23" x14ac:dyDescent="0.25">
      <c r="A21" t="s">
        <v>18</v>
      </c>
      <c r="B21" t="s">
        <v>20</v>
      </c>
      <c r="C21" t="str">
        <f t="shared" si="5"/>
        <v>CNN/Fabi</v>
      </c>
      <c r="D21">
        <v>10</v>
      </c>
      <c r="E21">
        <v>0.95123000000000002</v>
      </c>
      <c r="G21">
        <v>0.75207999999999997</v>
      </c>
      <c r="H21">
        <v>19.978999999999999</v>
      </c>
      <c r="I21">
        <v>36.137999999999998</v>
      </c>
      <c r="J21">
        <v>0.15</v>
      </c>
      <c r="K21">
        <v>21</v>
      </c>
      <c r="L21">
        <v>231</v>
      </c>
      <c r="M21">
        <v>9.3999999999999997E-4</v>
      </c>
      <c r="N21">
        <v>0.31609999999999999</v>
      </c>
      <c r="O21" s="1">
        <v>5.94E+17</v>
      </c>
      <c r="P21">
        <v>0.48097000000000001</v>
      </c>
      <c r="Q21">
        <v>1.7273799999999999</v>
      </c>
      <c r="R21">
        <v>485.59</v>
      </c>
      <c r="S21">
        <v>1.91</v>
      </c>
      <c r="T21">
        <f t="shared" si="1"/>
        <v>-4.9999394994417648E-2</v>
      </c>
      <c r="U21">
        <f t="shared" si="2"/>
        <v>-0.28491257771184164</v>
      </c>
      <c r="V21">
        <f t="shared" si="6"/>
        <v>1</v>
      </c>
      <c r="W21">
        <f t="shared" si="7"/>
        <v>2.7621532198245629E-3</v>
      </c>
    </row>
    <row r="22" spans="1:23" x14ac:dyDescent="0.25">
      <c r="A22" t="s">
        <v>18</v>
      </c>
      <c r="B22" t="s">
        <v>21</v>
      </c>
      <c r="C22" t="str">
        <f t="shared" si="5"/>
        <v>CNN/Ip102</v>
      </c>
      <c r="D22">
        <v>1</v>
      </c>
      <c r="E22">
        <v>0.64437</v>
      </c>
      <c r="G22">
        <v>1.4250799999999999</v>
      </c>
      <c r="H22">
        <v>116.738</v>
      </c>
      <c r="I22">
        <v>193.75899999999999</v>
      </c>
      <c r="J22">
        <v>0.76200000000000001</v>
      </c>
      <c r="K22">
        <v>26</v>
      </c>
      <c r="L22">
        <v>5.3559999999999999</v>
      </c>
      <c r="M22">
        <v>9.1E-4</v>
      </c>
      <c r="N22">
        <v>0.79310000000000003</v>
      </c>
      <c r="O22" s="1">
        <v>1.39E+19</v>
      </c>
      <c r="P22">
        <v>1.2616499999999999</v>
      </c>
      <c r="Q22">
        <v>9.5242900000000006</v>
      </c>
      <c r="R22">
        <v>1.6569100000000001</v>
      </c>
      <c r="S22">
        <v>6.4889999999999999</v>
      </c>
      <c r="T22">
        <f t="shared" si="1"/>
        <v>-0.43948218369785547</v>
      </c>
      <c r="U22">
        <f t="shared" si="2"/>
        <v>0.35422795249568045</v>
      </c>
      <c r="V22">
        <f>(T22-MIN($T$22:$T$31))/(MAX($T$22:$T$31)-MIN($T$22:$T$31))</f>
        <v>0.71775037026270105</v>
      </c>
      <c r="W22">
        <f>(U22-MIN($U$22:$U$31))/(MAX($U$22:$U$31)-MIN($U$22:$U$31))</f>
        <v>0.58431173025680494</v>
      </c>
    </row>
    <row r="23" spans="1:23" x14ac:dyDescent="0.25">
      <c r="A23" t="s">
        <v>18</v>
      </c>
      <c r="B23" t="s">
        <v>21</v>
      </c>
      <c r="C23" t="str">
        <f t="shared" si="5"/>
        <v>CNN/Ip102</v>
      </c>
      <c r="D23">
        <v>2</v>
      </c>
      <c r="E23">
        <v>0.65273000000000003</v>
      </c>
      <c r="G23">
        <v>1.41005</v>
      </c>
      <c r="H23">
        <v>118.2209</v>
      </c>
      <c r="I23">
        <v>191.328</v>
      </c>
      <c r="J23">
        <v>0.753</v>
      </c>
      <c r="K23">
        <v>27</v>
      </c>
      <c r="L23">
        <v>5.5620000000000003</v>
      </c>
      <c r="M23">
        <v>9.1E-4</v>
      </c>
      <c r="N23">
        <v>0.7732</v>
      </c>
      <c r="O23" s="1">
        <v>1.44E+19</v>
      </c>
      <c r="P23">
        <v>1.2417100000000001</v>
      </c>
      <c r="Q23">
        <v>9.9000500000000002</v>
      </c>
      <c r="R23">
        <v>1.59402</v>
      </c>
      <c r="S23">
        <v>6.242</v>
      </c>
      <c r="T23">
        <f t="shared" si="1"/>
        <v>-0.42659171147398611</v>
      </c>
      <c r="U23">
        <f t="shared" si="2"/>
        <v>0.34362516475425858</v>
      </c>
      <c r="V23">
        <f t="shared" ref="V23:V31" si="8">(T23-MIN($T$22:$T$31))/(MAX($T$22:$T$31)-MIN($T$22:$T$31))</f>
        <v>1</v>
      </c>
      <c r="W23">
        <f t="shared" ref="W23:W31" si="9">(U23-MIN($U$22:$U$31))/(MAX($U$22:$U$31)-MIN($U$22:$U$31))</f>
        <v>0</v>
      </c>
    </row>
    <row r="24" spans="1:23" x14ac:dyDescent="0.25">
      <c r="A24" t="s">
        <v>18</v>
      </c>
      <c r="B24" t="s">
        <v>21</v>
      </c>
      <c r="C24" t="str">
        <f t="shared" si="5"/>
        <v>CNN/Ip102</v>
      </c>
      <c r="D24">
        <v>3</v>
      </c>
      <c r="E24">
        <v>0.64007999999999998</v>
      </c>
      <c r="G24">
        <v>1.41831</v>
      </c>
      <c r="H24">
        <v>116.7017</v>
      </c>
      <c r="I24">
        <v>193.81899999999999</v>
      </c>
      <c r="J24">
        <v>0.76300000000000001</v>
      </c>
      <c r="K24">
        <v>25</v>
      </c>
      <c r="L24">
        <v>5.15</v>
      </c>
      <c r="M24">
        <v>9.2000000000000003E-4</v>
      </c>
      <c r="N24">
        <v>0.81840000000000002</v>
      </c>
      <c r="O24" s="1">
        <v>1.33E+19</v>
      </c>
      <c r="P24">
        <v>1.2767599999999999</v>
      </c>
      <c r="Q24">
        <v>9.1791599999999995</v>
      </c>
      <c r="R24">
        <v>1.7192099999999999</v>
      </c>
      <c r="S24">
        <v>6.7329999999999997</v>
      </c>
      <c r="T24">
        <f t="shared" si="1"/>
        <v>-0.44616211044026854</v>
      </c>
      <c r="U24">
        <f t="shared" si="2"/>
        <v>0.34946602198806215</v>
      </c>
      <c r="V24">
        <f t="shared" si="8"/>
        <v>0.57148677208146803</v>
      </c>
      <c r="W24">
        <f t="shared" si="9"/>
        <v>0.32188528901070479</v>
      </c>
    </row>
    <row r="25" spans="1:23" x14ac:dyDescent="0.25">
      <c r="A25" t="s">
        <v>18</v>
      </c>
      <c r="B25" t="s">
        <v>21</v>
      </c>
      <c r="C25" t="str">
        <f t="shared" si="5"/>
        <v>CNN/Ip102</v>
      </c>
      <c r="D25">
        <v>4</v>
      </c>
      <c r="E25">
        <v>0.62358999999999998</v>
      </c>
      <c r="G25">
        <v>1.4318299999999999</v>
      </c>
      <c r="H25">
        <v>116.75149999999999</v>
      </c>
      <c r="I25">
        <v>193.73599999999999</v>
      </c>
      <c r="J25">
        <v>0.76200000000000001</v>
      </c>
      <c r="K25">
        <v>20</v>
      </c>
      <c r="L25">
        <v>4.12</v>
      </c>
      <c r="M25">
        <v>9.3000000000000005E-4</v>
      </c>
      <c r="N25">
        <v>0.92259999999999998</v>
      </c>
      <c r="O25" s="1">
        <v>1.07E+19</v>
      </c>
      <c r="P25">
        <v>1.3850499999999999</v>
      </c>
      <c r="Q25">
        <v>7.3109700000000002</v>
      </c>
      <c r="R25">
        <v>2.1585200000000002</v>
      </c>
      <c r="S25">
        <v>8.4529999999999994</v>
      </c>
      <c r="T25">
        <f t="shared" si="1"/>
        <v>-0.4722621778475542</v>
      </c>
      <c r="U25">
        <f t="shared" si="2"/>
        <v>0.35895334640746163</v>
      </c>
      <c r="V25">
        <f t="shared" si="8"/>
        <v>0</v>
      </c>
      <c r="W25">
        <f t="shared" si="9"/>
        <v>0.84472466693675363</v>
      </c>
    </row>
    <row r="26" spans="1:23" x14ac:dyDescent="0.25">
      <c r="A26" t="s">
        <v>18</v>
      </c>
      <c r="B26" t="s">
        <v>21</v>
      </c>
      <c r="C26" t="str">
        <f t="shared" si="5"/>
        <v>CNN/Ip102</v>
      </c>
      <c r="D26">
        <v>5</v>
      </c>
      <c r="E26">
        <v>0.63795999999999997</v>
      </c>
      <c r="G26">
        <v>1.42</v>
      </c>
      <c r="H26">
        <v>116.5449</v>
      </c>
      <c r="I26">
        <v>194.08</v>
      </c>
      <c r="J26">
        <v>0.76400000000000001</v>
      </c>
      <c r="K26">
        <v>24</v>
      </c>
      <c r="L26">
        <v>4.944</v>
      </c>
      <c r="M26">
        <v>9.2000000000000003E-4</v>
      </c>
      <c r="N26">
        <v>0.84450000000000003</v>
      </c>
      <c r="O26" s="1">
        <v>1.28E+19</v>
      </c>
      <c r="P26">
        <v>1.29914</v>
      </c>
      <c r="Q26">
        <v>8.7546999999999997</v>
      </c>
      <c r="R26">
        <v>1.8025599999999999</v>
      </c>
      <c r="S26">
        <v>7.0590000000000002</v>
      </c>
      <c r="T26">
        <f t="shared" si="1"/>
        <v>-0.44947969352758377</v>
      </c>
      <c r="U26">
        <f t="shared" si="2"/>
        <v>0.35065687161316933</v>
      </c>
      <c r="V26">
        <f t="shared" si="8"/>
        <v>0.49884501142637466</v>
      </c>
      <c r="W26">
        <f t="shared" si="9"/>
        <v>0.38751212431965459</v>
      </c>
    </row>
    <row r="27" spans="1:23" x14ac:dyDescent="0.25">
      <c r="A27" t="s">
        <v>18</v>
      </c>
      <c r="B27" t="s">
        <v>21</v>
      </c>
      <c r="C27" t="str">
        <f t="shared" si="5"/>
        <v>CNN/Ip102</v>
      </c>
      <c r="D27">
        <v>6</v>
      </c>
      <c r="E27">
        <v>0.64419000000000004</v>
      </c>
      <c r="G27">
        <v>1.4257299999999999</v>
      </c>
      <c r="H27">
        <v>116.7847</v>
      </c>
      <c r="I27">
        <v>193.68100000000001</v>
      </c>
      <c r="J27">
        <v>0.76200000000000001</v>
      </c>
      <c r="K27">
        <v>26</v>
      </c>
      <c r="L27">
        <v>5.3559999999999999</v>
      </c>
      <c r="M27">
        <v>9.1E-4</v>
      </c>
      <c r="N27">
        <v>0.77880000000000005</v>
      </c>
      <c r="O27" s="1">
        <v>1.39E+19</v>
      </c>
      <c r="P27">
        <v>1.26213</v>
      </c>
      <c r="Q27">
        <v>9.5244400000000002</v>
      </c>
      <c r="R27">
        <v>1.6568799999999999</v>
      </c>
      <c r="S27">
        <v>6.4889999999999999</v>
      </c>
      <c r="T27">
        <f t="shared" si="1"/>
        <v>-0.43976156533498645</v>
      </c>
      <c r="U27">
        <f t="shared" si="2"/>
        <v>0.35468396325140517</v>
      </c>
      <c r="V27">
        <f t="shared" si="8"/>
        <v>0.71163303318876492</v>
      </c>
      <c r="W27">
        <f t="shared" si="9"/>
        <v>0.60944214314362255</v>
      </c>
    </row>
    <row r="28" spans="1:23" x14ac:dyDescent="0.25">
      <c r="A28" t="s">
        <v>18</v>
      </c>
      <c r="B28" t="s">
        <v>21</v>
      </c>
      <c r="C28" t="str">
        <f t="shared" si="5"/>
        <v>CNN/Ip102</v>
      </c>
      <c r="D28">
        <v>7</v>
      </c>
      <c r="E28">
        <v>0.64459</v>
      </c>
      <c r="G28">
        <v>1.4179600000000001</v>
      </c>
      <c r="H28">
        <v>117.301</v>
      </c>
      <c r="I28">
        <v>192.82900000000001</v>
      </c>
      <c r="J28">
        <v>0.75900000000000001</v>
      </c>
      <c r="K28">
        <v>25</v>
      </c>
      <c r="L28">
        <v>5.15</v>
      </c>
      <c r="M28">
        <v>9.2000000000000003E-4</v>
      </c>
      <c r="N28">
        <v>0.81359999999999999</v>
      </c>
      <c r="O28" s="1">
        <v>1.33E+19</v>
      </c>
      <c r="P28">
        <v>1.2759499999999999</v>
      </c>
      <c r="Q28">
        <v>9.2055900000000008</v>
      </c>
      <c r="R28">
        <v>1.71427</v>
      </c>
      <c r="S28">
        <v>6.7130000000000001</v>
      </c>
      <c r="T28">
        <f t="shared" si="1"/>
        <v>-0.43914082321787729</v>
      </c>
      <c r="U28">
        <f t="shared" si="2"/>
        <v>0.34921921896735086</v>
      </c>
      <c r="V28">
        <f t="shared" si="8"/>
        <v>0.72522479535803452</v>
      </c>
      <c r="W28">
        <f t="shared" si="9"/>
        <v>0.30828415847962454</v>
      </c>
    </row>
    <row r="29" spans="1:23" x14ac:dyDescent="0.25">
      <c r="A29" t="s">
        <v>18</v>
      </c>
      <c r="B29" t="s">
        <v>21</v>
      </c>
      <c r="C29" t="str">
        <f t="shared" si="5"/>
        <v>CNN/Ip102</v>
      </c>
      <c r="D29">
        <v>8</v>
      </c>
      <c r="E29">
        <v>0.65095999999999998</v>
      </c>
      <c r="G29">
        <v>1.4195599999999999</v>
      </c>
      <c r="H29">
        <v>117.752</v>
      </c>
      <c r="I29">
        <v>192.09</v>
      </c>
      <c r="J29">
        <v>0.75600000000000001</v>
      </c>
      <c r="K29">
        <v>26</v>
      </c>
      <c r="L29">
        <v>5.3559999999999999</v>
      </c>
      <c r="M29">
        <v>9.1E-4</v>
      </c>
      <c r="N29">
        <v>0.78800000000000003</v>
      </c>
      <c r="O29" s="1">
        <v>1.39E+19</v>
      </c>
      <c r="P29">
        <v>1.2556499999999999</v>
      </c>
      <c r="Q29">
        <v>9.5343300000000006</v>
      </c>
      <c r="R29">
        <v>1.65517</v>
      </c>
      <c r="S29">
        <v>6.4820000000000002</v>
      </c>
      <c r="T29">
        <f t="shared" si="1"/>
        <v>-0.42930708259373523</v>
      </c>
      <c r="U29">
        <f t="shared" si="2"/>
        <v>0.35034696444197266</v>
      </c>
      <c r="V29">
        <f t="shared" si="8"/>
        <v>0.94054426557551751</v>
      </c>
      <c r="W29">
        <f t="shared" si="9"/>
        <v>0.37043337108634389</v>
      </c>
    </row>
    <row r="30" spans="1:23" x14ac:dyDescent="0.25">
      <c r="A30" t="s">
        <v>18</v>
      </c>
      <c r="B30" t="s">
        <v>21</v>
      </c>
      <c r="C30" t="str">
        <f t="shared" si="5"/>
        <v>CNN/Ip102</v>
      </c>
      <c r="D30">
        <v>9</v>
      </c>
      <c r="E30">
        <v>0.63597000000000004</v>
      </c>
      <c r="G30">
        <v>1.4310099999999999</v>
      </c>
      <c r="H30">
        <v>117.1404</v>
      </c>
      <c r="I30">
        <v>193.09299999999999</v>
      </c>
      <c r="J30">
        <v>0.76</v>
      </c>
      <c r="K30">
        <v>24</v>
      </c>
      <c r="L30">
        <v>4.944</v>
      </c>
      <c r="M30">
        <v>9.2000000000000003E-4</v>
      </c>
      <c r="N30">
        <v>0.84719999999999995</v>
      </c>
      <c r="O30" s="1">
        <v>1.28E+19</v>
      </c>
      <c r="P30">
        <v>1.2987899999999999</v>
      </c>
      <c r="Q30">
        <v>8.7931699999999999</v>
      </c>
      <c r="R30">
        <v>1.7946800000000001</v>
      </c>
      <c r="S30">
        <v>7.0279999999999996</v>
      </c>
      <c r="T30">
        <f t="shared" si="1"/>
        <v>-0.45260388656586614</v>
      </c>
      <c r="U30">
        <f t="shared" si="2"/>
        <v>0.35838048867009265</v>
      </c>
      <c r="V30">
        <f t="shared" si="8"/>
        <v>0.43043771703337258</v>
      </c>
      <c r="W30">
        <f t="shared" si="9"/>
        <v>0.81315490397664181</v>
      </c>
    </row>
    <row r="31" spans="1:23" x14ac:dyDescent="0.25">
      <c r="A31" t="s">
        <v>18</v>
      </c>
      <c r="B31" t="s">
        <v>21</v>
      </c>
      <c r="C31" t="str">
        <f t="shared" si="5"/>
        <v>CNN/Ip102</v>
      </c>
      <c r="D31">
        <v>10</v>
      </c>
      <c r="E31">
        <v>0.63734000000000002</v>
      </c>
      <c r="G31">
        <v>1.43587</v>
      </c>
      <c r="H31">
        <v>117.3426</v>
      </c>
      <c r="I31">
        <v>192.76</v>
      </c>
      <c r="J31">
        <v>0.75800000000000001</v>
      </c>
      <c r="K31">
        <v>24</v>
      </c>
      <c r="L31">
        <v>4944</v>
      </c>
      <c r="M31">
        <v>9.2000000000000003E-4</v>
      </c>
      <c r="N31">
        <v>0.82489999999999997</v>
      </c>
      <c r="O31" s="1">
        <v>1.28E+19</v>
      </c>
      <c r="P31">
        <v>1.2969999999999999</v>
      </c>
      <c r="Q31">
        <v>8808.4639999999999</v>
      </c>
      <c r="R31">
        <v>1791.5609999999999</v>
      </c>
      <c r="S31">
        <v>7.016</v>
      </c>
      <c r="T31">
        <f t="shared" si="1"/>
        <v>-0.45045201384256212</v>
      </c>
      <c r="U31">
        <f t="shared" si="2"/>
        <v>0.36177093728010185</v>
      </c>
      <c r="V31">
        <f t="shared" si="8"/>
        <v>0.47755509712978927</v>
      </c>
      <c r="W31">
        <f t="shared" si="9"/>
        <v>1</v>
      </c>
    </row>
    <row r="32" spans="1:23" x14ac:dyDescent="0.25">
      <c r="A32" t="s">
        <v>18</v>
      </c>
      <c r="B32" t="s">
        <v>22</v>
      </c>
      <c r="C32" t="str">
        <f t="shared" si="5"/>
        <v>CNN/Ip102Fabi</v>
      </c>
      <c r="D32">
        <v>1</v>
      </c>
      <c r="E32">
        <v>0.81162999999999996</v>
      </c>
      <c r="G32">
        <v>0.62805999999999995</v>
      </c>
      <c r="H32">
        <v>19.672699999999999</v>
      </c>
      <c r="I32">
        <v>36.701000000000001</v>
      </c>
      <c r="J32">
        <v>0.152</v>
      </c>
      <c r="K32">
        <v>20</v>
      </c>
      <c r="L32">
        <v>220</v>
      </c>
      <c r="M32">
        <v>9.3999999999999997E-4</v>
      </c>
      <c r="N32">
        <v>0.21529999999999999</v>
      </c>
      <c r="O32" s="1">
        <v>5.66E+17</v>
      </c>
      <c r="P32">
        <v>0.43069000000000002</v>
      </c>
      <c r="Q32">
        <v>1.61724</v>
      </c>
      <c r="R32">
        <v>518.66</v>
      </c>
      <c r="S32">
        <v>2.0409999999999999</v>
      </c>
      <c r="T32">
        <f t="shared" si="1"/>
        <v>-0.20871070769194447</v>
      </c>
      <c r="U32">
        <f t="shared" si="2"/>
        <v>-0.46511957567645357</v>
      </c>
      <c r="V32">
        <f>(T32-MIN($T$32:$T$41))/(MAX($T$32:$T$41)-MIN($T$32:$T$41))</f>
        <v>0.52525598051038513</v>
      </c>
      <c r="W32">
        <f>(U32-MIN($U$32:$U$41))/(MAX($U$32:$U$41)-MIN($U$32:$U$41))</f>
        <v>0</v>
      </c>
    </row>
    <row r="33" spans="1:23" x14ac:dyDescent="0.25">
      <c r="A33" t="s">
        <v>18</v>
      </c>
      <c r="B33" t="s">
        <v>22</v>
      </c>
      <c r="C33" t="str">
        <f t="shared" si="5"/>
        <v>CNN/Ip102Fabi</v>
      </c>
      <c r="D33">
        <v>2</v>
      </c>
      <c r="E33">
        <v>0.79500999999999999</v>
      </c>
      <c r="G33">
        <v>0.67732999999999999</v>
      </c>
      <c r="H33">
        <v>19.6555</v>
      </c>
      <c r="I33">
        <v>36.732999999999997</v>
      </c>
      <c r="J33">
        <v>0.153</v>
      </c>
      <c r="K33">
        <v>18</v>
      </c>
      <c r="L33">
        <v>198</v>
      </c>
      <c r="M33">
        <v>9.7000000000000005E-4</v>
      </c>
      <c r="N33">
        <v>0.70979999999999999</v>
      </c>
      <c r="O33" s="1">
        <v>5.09E+17</v>
      </c>
      <c r="P33">
        <v>0.46578000000000003</v>
      </c>
      <c r="Q33">
        <v>1.4505699999999999</v>
      </c>
      <c r="R33">
        <v>578.25699999999995</v>
      </c>
      <c r="S33">
        <v>2.2749999999999999</v>
      </c>
      <c r="T33">
        <f t="shared" si="1"/>
        <v>-0.22940058579056308</v>
      </c>
      <c r="U33">
        <f t="shared" si="2"/>
        <v>-0.38959668022382621</v>
      </c>
      <c r="V33">
        <f t="shared" ref="V33:V41" si="10">(T33-MIN($T$32:$T$41))/(MAX($T$32:$T$41)-MIN($T$32:$T$41))</f>
        <v>4.0689221837229179E-2</v>
      </c>
      <c r="W33">
        <f t="shared" ref="W33:W41" si="11">(U33-MIN($U$32:$U$41))/(MAX($U$32:$U$41)-MIN($U$32:$U$41))</f>
        <v>0.89264670818196123</v>
      </c>
    </row>
    <row r="34" spans="1:23" x14ac:dyDescent="0.25">
      <c r="A34" t="s">
        <v>18</v>
      </c>
      <c r="B34" t="s">
        <v>22</v>
      </c>
      <c r="C34" t="str">
        <f t="shared" si="5"/>
        <v>CNN/Ip102Fabi</v>
      </c>
      <c r="D34">
        <v>3</v>
      </c>
      <c r="E34">
        <v>0.82133</v>
      </c>
      <c r="G34">
        <v>0.64454</v>
      </c>
      <c r="H34">
        <v>19.7896</v>
      </c>
      <c r="I34">
        <v>36.484000000000002</v>
      </c>
      <c r="J34">
        <v>0.152</v>
      </c>
      <c r="K34">
        <v>28</v>
      </c>
      <c r="L34">
        <v>308</v>
      </c>
      <c r="M34">
        <v>9.1E-4</v>
      </c>
      <c r="N34">
        <v>0.16969999999999999</v>
      </c>
      <c r="O34" s="1">
        <v>7.92E+17</v>
      </c>
      <c r="P34">
        <v>0.36623</v>
      </c>
      <c r="Q34">
        <v>2.2494800000000001</v>
      </c>
      <c r="R34">
        <v>372.88600000000002</v>
      </c>
      <c r="S34">
        <v>1.4670000000000001</v>
      </c>
      <c r="T34">
        <f t="shared" si="1"/>
        <v>-0.19683030144663027</v>
      </c>
      <c r="U34">
        <f t="shared" si="2"/>
        <v>-0.43921839491355585</v>
      </c>
      <c r="V34">
        <f t="shared" si="10"/>
        <v>0.80350072987875298</v>
      </c>
      <c r="W34">
        <f t="shared" si="11"/>
        <v>0.30614032483075621</v>
      </c>
    </row>
    <row r="35" spans="1:23" x14ac:dyDescent="0.25">
      <c r="A35" t="s">
        <v>18</v>
      </c>
      <c r="B35" t="s">
        <v>22</v>
      </c>
      <c r="C35" t="str">
        <f t="shared" si="5"/>
        <v>CNN/Ip102Fabi</v>
      </c>
      <c r="D35">
        <v>4</v>
      </c>
      <c r="E35">
        <v>0.81440000000000001</v>
      </c>
      <c r="G35">
        <v>0.64063999999999999</v>
      </c>
      <c r="H35">
        <v>19.767499999999998</v>
      </c>
      <c r="I35">
        <v>36.524999999999999</v>
      </c>
      <c r="J35">
        <v>0.152</v>
      </c>
      <c r="K35">
        <v>21</v>
      </c>
      <c r="L35">
        <v>231</v>
      </c>
      <c r="M35">
        <v>9.3999999999999997E-4</v>
      </c>
      <c r="N35">
        <v>0.22</v>
      </c>
      <c r="O35" s="1">
        <v>5.94E+17</v>
      </c>
      <c r="P35">
        <v>0.43087999999999999</v>
      </c>
      <c r="Q35">
        <v>1.6885699999999999</v>
      </c>
      <c r="R35">
        <v>496.75299999999999</v>
      </c>
      <c r="S35">
        <v>1.954</v>
      </c>
      <c r="T35">
        <f t="shared" si="1"/>
        <v>-0.20530363318587874</v>
      </c>
      <c r="U35">
        <f t="shared" si="2"/>
        <v>-0.44528760229533598</v>
      </c>
      <c r="V35">
        <f t="shared" si="10"/>
        <v>0.60505128148281773</v>
      </c>
      <c r="W35">
        <f t="shared" si="11"/>
        <v>0.23440501915755171</v>
      </c>
    </row>
    <row r="36" spans="1:23" x14ac:dyDescent="0.25">
      <c r="A36" t="s">
        <v>18</v>
      </c>
      <c r="B36" t="s">
        <v>22</v>
      </c>
      <c r="C36" t="str">
        <f t="shared" si="5"/>
        <v>CNN/Ip102Fabi</v>
      </c>
      <c r="D36">
        <v>5</v>
      </c>
      <c r="E36">
        <v>0.79362999999999995</v>
      </c>
      <c r="G36">
        <v>0.68350999999999995</v>
      </c>
      <c r="H36">
        <v>19.772500000000001</v>
      </c>
      <c r="I36">
        <v>36.515000000000001</v>
      </c>
      <c r="J36">
        <v>0.152</v>
      </c>
      <c r="K36">
        <v>18</v>
      </c>
      <c r="L36">
        <v>198</v>
      </c>
      <c r="M36">
        <v>9.7000000000000005E-4</v>
      </c>
      <c r="N36">
        <v>0.71189999999999998</v>
      </c>
      <c r="O36" s="1">
        <v>5.09E+17</v>
      </c>
      <c r="P36">
        <v>0.46643000000000001</v>
      </c>
      <c r="Q36">
        <v>1.45106</v>
      </c>
      <c r="R36">
        <v>578.06200000000001</v>
      </c>
      <c r="S36">
        <v>2.274</v>
      </c>
      <c r="T36">
        <f t="shared" si="1"/>
        <v>-0.2311379213066127</v>
      </c>
      <c r="U36">
        <f t="shared" si="2"/>
        <v>-0.38051399234725092</v>
      </c>
      <c r="V36">
        <f t="shared" si="10"/>
        <v>0</v>
      </c>
      <c r="W36">
        <f t="shared" si="11"/>
        <v>1</v>
      </c>
    </row>
    <row r="37" spans="1:23" x14ac:dyDescent="0.25">
      <c r="A37" t="s">
        <v>18</v>
      </c>
      <c r="B37" t="s">
        <v>22</v>
      </c>
      <c r="C37" t="str">
        <f t="shared" si="5"/>
        <v>CNN/Ip102Fabi</v>
      </c>
      <c r="D37">
        <v>6</v>
      </c>
      <c r="E37">
        <v>0.80608999999999997</v>
      </c>
      <c r="G37">
        <v>0.63948000000000005</v>
      </c>
      <c r="H37">
        <v>19.703299999999999</v>
      </c>
      <c r="I37">
        <v>36.643999999999998</v>
      </c>
      <c r="J37">
        <v>0.152</v>
      </c>
      <c r="K37">
        <v>19</v>
      </c>
      <c r="L37">
        <v>209</v>
      </c>
      <c r="M37">
        <v>9.3999999999999997E-4</v>
      </c>
      <c r="N37">
        <v>0.2152</v>
      </c>
      <c r="O37" s="1">
        <v>5.37E+17</v>
      </c>
      <c r="P37">
        <v>0.45449000000000001</v>
      </c>
      <c r="Q37">
        <v>1.52959</v>
      </c>
      <c r="R37">
        <v>548.38300000000004</v>
      </c>
      <c r="S37">
        <v>2.157</v>
      </c>
      <c r="T37">
        <f t="shared" si="1"/>
        <v>-0.21555988017828778</v>
      </c>
      <c r="U37">
        <f t="shared" si="2"/>
        <v>-0.44709993288544575</v>
      </c>
      <c r="V37">
        <f t="shared" si="10"/>
        <v>0.36484511218717686</v>
      </c>
      <c r="W37">
        <f t="shared" si="11"/>
        <v>0.21298408546978387</v>
      </c>
    </row>
    <row r="38" spans="1:23" x14ac:dyDescent="0.25">
      <c r="A38" t="s">
        <v>18</v>
      </c>
      <c r="B38" t="s">
        <v>22</v>
      </c>
      <c r="C38" t="str">
        <f t="shared" si="5"/>
        <v>CNN/Ip102Fabi</v>
      </c>
      <c r="D38">
        <v>7</v>
      </c>
      <c r="E38">
        <v>0.81025000000000003</v>
      </c>
      <c r="G38">
        <v>0.67215000000000003</v>
      </c>
      <c r="H38">
        <v>19.645700000000001</v>
      </c>
      <c r="I38">
        <v>36.750999999999998</v>
      </c>
      <c r="J38">
        <v>0.153</v>
      </c>
      <c r="K38">
        <v>24</v>
      </c>
      <c r="L38">
        <v>264</v>
      </c>
      <c r="M38">
        <v>9.3999999999999997E-4</v>
      </c>
      <c r="N38">
        <v>0.21659999999999999</v>
      </c>
      <c r="O38" s="1">
        <v>6.79E+17</v>
      </c>
      <c r="P38">
        <v>0.39728000000000002</v>
      </c>
      <c r="Q38">
        <v>1.9359500000000001</v>
      </c>
      <c r="R38">
        <v>433.27600000000001</v>
      </c>
      <c r="S38">
        <v>1.7050000000000001</v>
      </c>
      <c r="T38">
        <f t="shared" si="1"/>
        <v>-0.21041243696048026</v>
      </c>
      <c r="U38">
        <f t="shared" si="2"/>
        <v>-0.39727374908187529</v>
      </c>
      <c r="V38">
        <f t="shared" si="10"/>
        <v>0.48540067387865177</v>
      </c>
      <c r="W38">
        <f t="shared" si="11"/>
        <v>0.80190720192293097</v>
      </c>
    </row>
    <row r="39" spans="1:23" x14ac:dyDescent="0.25">
      <c r="A39" t="s">
        <v>18</v>
      </c>
      <c r="B39" t="s">
        <v>22</v>
      </c>
      <c r="C39" t="str">
        <f t="shared" si="5"/>
        <v>CNN/Ip102Fabi</v>
      </c>
      <c r="D39">
        <v>8</v>
      </c>
      <c r="E39">
        <v>0.82825000000000004</v>
      </c>
      <c r="G39">
        <v>0.67296</v>
      </c>
      <c r="H39">
        <v>19.7944</v>
      </c>
      <c r="I39">
        <v>36.475000000000001</v>
      </c>
      <c r="J39">
        <v>0.152</v>
      </c>
      <c r="K39">
        <v>30</v>
      </c>
      <c r="L39">
        <v>330</v>
      </c>
      <c r="M39">
        <v>9.1E-4</v>
      </c>
      <c r="N39">
        <v>0.1653</v>
      </c>
      <c r="O39" s="1">
        <v>8.48E+17</v>
      </c>
      <c r="P39">
        <v>0.34633999999999998</v>
      </c>
      <c r="Q39">
        <v>2.4151600000000002</v>
      </c>
      <c r="R39">
        <v>347.30599999999998</v>
      </c>
      <c r="S39">
        <v>1.3660000000000001</v>
      </c>
      <c r="T39">
        <f t="shared" si="1"/>
        <v>-0.18844023780213176</v>
      </c>
      <c r="U39">
        <f t="shared" si="2"/>
        <v>-0.3960693864678021</v>
      </c>
      <c r="V39">
        <f t="shared" si="10"/>
        <v>1</v>
      </c>
      <c r="W39">
        <f t="shared" si="11"/>
        <v>0.81614222716218721</v>
      </c>
    </row>
    <row r="40" spans="1:23" x14ac:dyDescent="0.25">
      <c r="A40" t="s">
        <v>18</v>
      </c>
      <c r="B40" t="s">
        <v>22</v>
      </c>
      <c r="C40" t="str">
        <f t="shared" si="5"/>
        <v>CNN/Ip102Fabi</v>
      </c>
      <c r="D40">
        <v>9</v>
      </c>
      <c r="E40">
        <v>0.81440000000000001</v>
      </c>
      <c r="G40">
        <v>0.67798999999999998</v>
      </c>
      <c r="H40">
        <v>19.6782</v>
      </c>
      <c r="I40">
        <v>36.69</v>
      </c>
      <c r="J40">
        <v>0.152</v>
      </c>
      <c r="K40">
        <v>39</v>
      </c>
      <c r="L40">
        <v>429</v>
      </c>
      <c r="M40">
        <v>8.8000000000000003E-4</v>
      </c>
      <c r="N40">
        <v>0.14910000000000001</v>
      </c>
      <c r="O40" s="1">
        <v>1.1E+18</v>
      </c>
      <c r="P40">
        <v>0.29932999999999998</v>
      </c>
      <c r="Q40">
        <v>3.1356000000000002</v>
      </c>
      <c r="R40">
        <v>267.50799999999998</v>
      </c>
      <c r="S40">
        <v>1.052</v>
      </c>
      <c r="T40">
        <f t="shared" si="1"/>
        <v>-0.20530363318587874</v>
      </c>
      <c r="U40">
        <f t="shared" si="2"/>
        <v>-0.38862274041304984</v>
      </c>
      <c r="V40">
        <f t="shared" si="10"/>
        <v>0.60505128148281773</v>
      </c>
      <c r="W40">
        <f t="shared" si="11"/>
        <v>0.90415823936527262</v>
      </c>
    </row>
    <row r="41" spans="1:23" x14ac:dyDescent="0.25">
      <c r="A41" t="s">
        <v>18</v>
      </c>
      <c r="B41" t="s">
        <v>22</v>
      </c>
      <c r="C41" t="str">
        <f t="shared" si="5"/>
        <v>CNN/Ip102Fabi</v>
      </c>
      <c r="D41">
        <v>10</v>
      </c>
      <c r="E41">
        <v>0.79778000000000004</v>
      </c>
      <c r="G41">
        <v>0.6794</v>
      </c>
      <c r="H41">
        <v>19.781400000000001</v>
      </c>
      <c r="I41">
        <v>36.499000000000002</v>
      </c>
      <c r="J41">
        <v>0.152</v>
      </c>
      <c r="K41">
        <v>25</v>
      </c>
      <c r="L41">
        <v>275</v>
      </c>
      <c r="M41">
        <v>9.3999999999999997E-4</v>
      </c>
      <c r="N41">
        <v>0.21590000000000001</v>
      </c>
      <c r="O41" s="1">
        <v>7.07E+17</v>
      </c>
      <c r="P41">
        <v>0.38945999999999997</v>
      </c>
      <c r="Q41">
        <v>2.0135100000000001</v>
      </c>
      <c r="R41">
        <v>416.58600000000001</v>
      </c>
      <c r="S41">
        <v>1.639</v>
      </c>
      <c r="T41">
        <f t="shared" si="1"/>
        <v>-0.22592240876464573</v>
      </c>
      <c r="U41">
        <f t="shared" si="2"/>
        <v>-0.38654522325565349</v>
      </c>
      <c r="V41">
        <f t="shared" si="10"/>
        <v>0.1221497775498671</v>
      </c>
      <c r="W41">
        <f t="shared" si="11"/>
        <v>0.92871355918751974</v>
      </c>
    </row>
    <row r="42" spans="1:23" x14ac:dyDescent="0.25">
      <c r="A42" t="s">
        <v>23</v>
      </c>
      <c r="B42" t="s">
        <v>19</v>
      </c>
      <c r="C42" t="str">
        <f t="shared" si="5"/>
        <v>ViT/Mnist</v>
      </c>
      <c r="D42">
        <v>1</v>
      </c>
      <c r="E42">
        <v>0.99419999999999997</v>
      </c>
      <c r="G42">
        <v>1.7330000000000002E-2</v>
      </c>
      <c r="H42">
        <v>35.806199999999997</v>
      </c>
      <c r="I42">
        <v>279.28100000000001</v>
      </c>
      <c r="J42">
        <v>1.117</v>
      </c>
      <c r="K42">
        <v>72</v>
      </c>
      <c r="L42">
        <v>16.920000000000002</v>
      </c>
      <c r="M42">
        <v>7.6000000000000004E-4</v>
      </c>
      <c r="N42">
        <v>0.24729999999999999</v>
      </c>
      <c r="O42" s="1">
        <v>3.35E+20</v>
      </c>
      <c r="P42">
        <v>0.34603</v>
      </c>
      <c r="Q42">
        <v>37.903750000000002</v>
      </c>
      <c r="R42">
        <v>474.887</v>
      </c>
      <c r="S42">
        <v>1.86</v>
      </c>
      <c r="T42">
        <f t="shared" si="1"/>
        <v>-5.8168853215648511E-3</v>
      </c>
      <c r="U42">
        <f t="shared" si="2"/>
        <v>-4.0553161752546218</v>
      </c>
      <c r="V42">
        <f>(T42-MIN($T$42:$T$51))/(MAX($T$42:$T$51)-MIN($T$42:$T$51))</f>
        <v>0.90262066577378242</v>
      </c>
      <c r="W42">
        <f>(U42-MIN($U$42:$U$51))/(MAX($U$42:$U$51)-MIN($U$42:$U$51))</f>
        <v>8.8757440117042979E-2</v>
      </c>
    </row>
    <row r="43" spans="1:23" x14ac:dyDescent="0.25">
      <c r="A43" t="s">
        <v>23</v>
      </c>
      <c r="B43" t="s">
        <v>19</v>
      </c>
      <c r="C43" t="str">
        <f t="shared" si="5"/>
        <v>ViT/Mnist</v>
      </c>
      <c r="D43">
        <v>2</v>
      </c>
      <c r="E43">
        <v>0.99060000000000004</v>
      </c>
      <c r="G43">
        <v>3.0339999999999999E-2</v>
      </c>
      <c r="H43">
        <v>35.674300000000002</v>
      </c>
      <c r="I43">
        <v>280.31400000000002</v>
      </c>
      <c r="J43">
        <v>1.121</v>
      </c>
      <c r="K43">
        <v>38</v>
      </c>
      <c r="L43">
        <v>8.93</v>
      </c>
      <c r="M43">
        <v>8.7000000000000001E-4</v>
      </c>
      <c r="N43">
        <v>0.32029999999999997</v>
      </c>
      <c r="O43" s="1">
        <v>1.77E+20</v>
      </c>
      <c r="P43">
        <v>0.51656999999999997</v>
      </c>
      <c r="Q43">
        <v>19.966850000000001</v>
      </c>
      <c r="R43">
        <v>901.49400000000003</v>
      </c>
      <c r="S43">
        <v>3.5310000000000001</v>
      </c>
      <c r="T43">
        <f t="shared" si="1"/>
        <v>-9.444458827999689E-3</v>
      </c>
      <c r="U43">
        <f t="shared" si="2"/>
        <v>-3.4952883050617509</v>
      </c>
      <c r="V43">
        <f t="shared" ref="V43:V51" si="12">(T43-MIN($T$42:$T$51))/(MAX($T$42:$T$51)-MIN($T$42:$T$51))</f>
        <v>2.4439455032826265E-2</v>
      </c>
      <c r="W43">
        <f t="shared" ref="W43:W51" si="13">(U43-MIN($U$42:$U$51))/(MAX($U$42:$U$51)-MIN($U$42:$U$51))</f>
        <v>1</v>
      </c>
    </row>
    <row r="44" spans="1:23" x14ac:dyDescent="0.25">
      <c r="A44" t="s">
        <v>23</v>
      </c>
      <c r="B44" t="s">
        <v>19</v>
      </c>
      <c r="C44" t="str">
        <f t="shared" si="5"/>
        <v>ViT/Mnist</v>
      </c>
      <c r="D44">
        <v>3</v>
      </c>
      <c r="E44">
        <v>0.99150000000000005</v>
      </c>
      <c r="G44">
        <v>2.7040000000000002E-2</v>
      </c>
      <c r="H44">
        <v>36.043500000000002</v>
      </c>
      <c r="I44">
        <v>277.44200000000001</v>
      </c>
      <c r="J44">
        <v>1.1100000000000001</v>
      </c>
      <c r="K44">
        <v>36</v>
      </c>
      <c r="L44">
        <v>8.4600000000000009</v>
      </c>
      <c r="M44">
        <v>8.8000000000000003E-4</v>
      </c>
      <c r="N44">
        <v>0.26569999999999999</v>
      </c>
      <c r="O44" s="1">
        <v>1.67E+20</v>
      </c>
      <c r="P44">
        <v>0.34771999999999997</v>
      </c>
      <c r="Q44">
        <v>19.107040000000001</v>
      </c>
      <c r="R44">
        <v>942.06100000000004</v>
      </c>
      <c r="S44">
        <v>3.69</v>
      </c>
      <c r="T44">
        <f t="shared" si="1"/>
        <v>-8.5363310222863354E-3</v>
      </c>
      <c r="U44">
        <f t="shared" si="2"/>
        <v>-3.6104380278073736</v>
      </c>
      <c r="V44">
        <f t="shared" si="12"/>
        <v>0.244283594514554</v>
      </c>
      <c r="W44">
        <f t="shared" si="13"/>
        <v>0.8126355245705954</v>
      </c>
    </row>
    <row r="45" spans="1:23" x14ac:dyDescent="0.25">
      <c r="A45" t="s">
        <v>23</v>
      </c>
      <c r="B45" t="s">
        <v>19</v>
      </c>
      <c r="C45" t="str">
        <f t="shared" si="5"/>
        <v>ViT/Mnist</v>
      </c>
      <c r="D45">
        <v>4</v>
      </c>
      <c r="E45">
        <v>0.99050000000000005</v>
      </c>
      <c r="G45">
        <v>3.0269999999999998E-2</v>
      </c>
      <c r="H45">
        <v>35.945700000000002</v>
      </c>
      <c r="I45">
        <v>278.19799999999998</v>
      </c>
      <c r="J45">
        <v>1.113</v>
      </c>
      <c r="K45">
        <v>40</v>
      </c>
      <c r="L45">
        <v>9.4</v>
      </c>
      <c r="M45">
        <v>8.7000000000000001E-4</v>
      </c>
      <c r="N45">
        <v>0.29020000000000001</v>
      </c>
      <c r="O45" s="1">
        <v>1.86E+20</v>
      </c>
      <c r="P45">
        <v>0.34866000000000003</v>
      </c>
      <c r="Q45">
        <v>21.20477</v>
      </c>
      <c r="R45">
        <v>848.86500000000001</v>
      </c>
      <c r="S45">
        <v>3.3250000000000002</v>
      </c>
      <c r="T45">
        <f t="shared" si="1"/>
        <v>-9.545412843531385E-3</v>
      </c>
      <c r="U45">
        <f t="shared" si="2"/>
        <v>-3.4975981559485096</v>
      </c>
      <c r="V45">
        <f t="shared" si="12"/>
        <v>0</v>
      </c>
      <c r="W45">
        <f t="shared" si="13"/>
        <v>0.99624155413145232</v>
      </c>
    </row>
    <row r="46" spans="1:23" x14ac:dyDescent="0.25">
      <c r="A46" t="s">
        <v>23</v>
      </c>
      <c r="B46" t="s">
        <v>19</v>
      </c>
      <c r="C46" t="str">
        <f t="shared" si="5"/>
        <v>ViT/Mnist</v>
      </c>
      <c r="D46">
        <v>5</v>
      </c>
      <c r="E46">
        <v>0.99099999999999999</v>
      </c>
      <c r="G46">
        <v>2.9049999999999999E-2</v>
      </c>
      <c r="H46">
        <v>35.795999999999999</v>
      </c>
      <c r="I46">
        <v>279.36099999999999</v>
      </c>
      <c r="J46">
        <v>1.117</v>
      </c>
      <c r="K46">
        <v>24</v>
      </c>
      <c r="L46">
        <v>5.64</v>
      </c>
      <c r="M46">
        <v>9.2000000000000003E-4</v>
      </c>
      <c r="N46">
        <v>0.31259999999999999</v>
      </c>
      <c r="O46" s="1">
        <v>1.12E+20</v>
      </c>
      <c r="P46">
        <v>0.37274000000000002</v>
      </c>
      <c r="Q46">
        <v>12.707409999999999</v>
      </c>
      <c r="R46">
        <v>1.4165000000000001</v>
      </c>
      <c r="S46">
        <v>5.548</v>
      </c>
      <c r="T46">
        <f t="shared" si="1"/>
        <v>-9.0407446521490707E-3</v>
      </c>
      <c r="U46">
        <f t="shared" si="2"/>
        <v>-3.5387367956842168</v>
      </c>
      <c r="V46">
        <f t="shared" si="12"/>
        <v>0.12217261002276271</v>
      </c>
      <c r="W46">
        <f t="shared" si="13"/>
        <v>0.92930331520066822</v>
      </c>
    </row>
    <row r="47" spans="1:23" x14ac:dyDescent="0.25">
      <c r="A47" t="s">
        <v>23</v>
      </c>
      <c r="B47" t="s">
        <v>19</v>
      </c>
      <c r="C47" t="str">
        <f t="shared" si="5"/>
        <v>ViT/Mnist</v>
      </c>
      <c r="D47">
        <v>6</v>
      </c>
      <c r="E47">
        <v>0.99180000000000001</v>
      </c>
      <c r="G47">
        <v>2.3709999999999998E-2</v>
      </c>
      <c r="H47">
        <v>35.732700000000001</v>
      </c>
      <c r="I47">
        <v>279.85599999999999</v>
      </c>
      <c r="J47">
        <v>1.119</v>
      </c>
      <c r="K47">
        <v>42</v>
      </c>
      <c r="L47">
        <v>9.8699999999999992</v>
      </c>
      <c r="M47">
        <v>8.5999999999999998E-4</v>
      </c>
      <c r="N47">
        <v>0.2596</v>
      </c>
      <c r="O47" s="1">
        <v>1.95E+20</v>
      </c>
      <c r="P47">
        <v>0.33421000000000001</v>
      </c>
      <c r="Q47">
        <v>22.080919999999999</v>
      </c>
      <c r="R47">
        <v>815.18299999999999</v>
      </c>
      <c r="S47">
        <v>3.1930000000000001</v>
      </c>
      <c r="T47">
        <f t="shared" si="1"/>
        <v>-8.2338049271035423E-3</v>
      </c>
      <c r="U47">
        <f t="shared" si="2"/>
        <v>-3.7418583789048232</v>
      </c>
      <c r="V47">
        <f t="shared" si="12"/>
        <v>0.31752063080812337</v>
      </c>
      <c r="W47">
        <f t="shared" si="13"/>
        <v>0.59879649346395847</v>
      </c>
    </row>
    <row r="48" spans="1:23" x14ac:dyDescent="0.25">
      <c r="A48" t="s">
        <v>23</v>
      </c>
      <c r="B48" t="s">
        <v>19</v>
      </c>
      <c r="C48" t="str">
        <f t="shared" si="5"/>
        <v>ViT/Mnist</v>
      </c>
      <c r="D48">
        <v>7</v>
      </c>
      <c r="E48">
        <v>0.99339999999999995</v>
      </c>
      <c r="G48">
        <v>2.1989999999999999E-2</v>
      </c>
      <c r="H48">
        <v>35.51</v>
      </c>
      <c r="I48">
        <v>281.61099999999999</v>
      </c>
      <c r="J48">
        <v>1.1259999999999999</v>
      </c>
      <c r="K48">
        <v>85</v>
      </c>
      <c r="L48">
        <v>19.975000000000001</v>
      </c>
      <c r="M48">
        <v>7.2000000000000005E-4</v>
      </c>
      <c r="N48">
        <v>0.2442</v>
      </c>
      <c r="O48" s="1">
        <v>3.95E+20</v>
      </c>
      <c r="P48">
        <v>0.38585999999999998</v>
      </c>
      <c r="Q48">
        <v>44.696120000000001</v>
      </c>
      <c r="R48">
        <v>402.72</v>
      </c>
      <c r="S48">
        <v>1.577</v>
      </c>
      <c r="T48">
        <f t="shared" si="1"/>
        <v>-6.6218763088869695E-3</v>
      </c>
      <c r="U48">
        <f t="shared" si="2"/>
        <v>-3.8171674744154673</v>
      </c>
      <c r="V48">
        <f t="shared" si="12"/>
        <v>0.70774440520232929</v>
      </c>
      <c r="W48">
        <f t="shared" si="13"/>
        <v>0.47625821166031285</v>
      </c>
    </row>
    <row r="49" spans="1:23" x14ac:dyDescent="0.25">
      <c r="A49" t="s">
        <v>23</v>
      </c>
      <c r="B49" t="s">
        <v>19</v>
      </c>
      <c r="C49" t="str">
        <f t="shared" si="5"/>
        <v>ViT/Mnist</v>
      </c>
      <c r="D49">
        <v>8</v>
      </c>
      <c r="E49">
        <v>0.99119999999999997</v>
      </c>
      <c r="G49">
        <v>2.7629999999999998E-2</v>
      </c>
      <c r="H49">
        <v>36.305</v>
      </c>
      <c r="I49">
        <v>275.44400000000002</v>
      </c>
      <c r="J49">
        <v>1.1020000000000001</v>
      </c>
      <c r="K49">
        <v>47</v>
      </c>
      <c r="L49">
        <v>11.045</v>
      </c>
      <c r="M49">
        <v>8.4000000000000003E-4</v>
      </c>
      <c r="N49">
        <v>0.2611</v>
      </c>
      <c r="O49" s="1">
        <v>2.19E+20</v>
      </c>
      <c r="P49">
        <v>0.33710000000000001</v>
      </c>
      <c r="Q49">
        <v>5.8479200000000002</v>
      </c>
      <c r="R49">
        <v>731.21799999999996</v>
      </c>
      <c r="S49">
        <v>2.827</v>
      </c>
      <c r="T49">
        <f t="shared" si="1"/>
        <v>-8.8389486672043917E-3</v>
      </c>
      <c r="U49">
        <f t="shared" si="2"/>
        <v>-3.5888531400468118</v>
      </c>
      <c r="V49">
        <f t="shared" si="12"/>
        <v>0.17102439540134393</v>
      </c>
      <c r="W49">
        <f t="shared" si="13"/>
        <v>0.84775711302108936</v>
      </c>
    </row>
    <row r="50" spans="1:23" x14ac:dyDescent="0.25">
      <c r="A50" t="s">
        <v>23</v>
      </c>
      <c r="B50" t="s">
        <v>19</v>
      </c>
      <c r="C50" t="str">
        <f t="shared" si="5"/>
        <v>ViT/Mnist</v>
      </c>
      <c r="D50">
        <v>9</v>
      </c>
      <c r="E50">
        <v>0.99460000000000004</v>
      </c>
      <c r="G50">
        <v>1.6410000000000001E-2</v>
      </c>
      <c r="H50">
        <v>35.894599999999997</v>
      </c>
      <c r="I50">
        <v>278.59399999999999</v>
      </c>
      <c r="J50">
        <v>1.1140000000000001</v>
      </c>
      <c r="K50">
        <v>54</v>
      </c>
      <c r="L50">
        <v>12.69</v>
      </c>
      <c r="M50">
        <v>8.1999999999999998E-4</v>
      </c>
      <c r="N50">
        <v>0.25519999999999998</v>
      </c>
      <c r="O50" s="1">
        <v>2.51E+20</v>
      </c>
      <c r="P50">
        <v>0.36677999999999999</v>
      </c>
      <c r="Q50">
        <v>28.47034</v>
      </c>
      <c r="R50">
        <v>632.23699999999997</v>
      </c>
      <c r="S50">
        <v>2.476</v>
      </c>
      <c r="T50">
        <f t="shared" si="1"/>
        <v>-5.4146327014988416E-3</v>
      </c>
      <c r="U50">
        <f t="shared" si="2"/>
        <v>-4.1098643738801375</v>
      </c>
      <c r="V50">
        <f t="shared" si="12"/>
        <v>1</v>
      </c>
      <c r="W50">
        <f t="shared" si="13"/>
        <v>0</v>
      </c>
    </row>
    <row r="51" spans="1:23" x14ac:dyDescent="0.25">
      <c r="A51" t="s">
        <v>23</v>
      </c>
      <c r="B51" t="s">
        <v>19</v>
      </c>
      <c r="C51" t="str">
        <f t="shared" si="5"/>
        <v>ViT/Mnist</v>
      </c>
      <c r="D51">
        <v>10</v>
      </c>
      <c r="E51">
        <v>0.99199999999999999</v>
      </c>
      <c r="G51">
        <v>2.2669999999999999E-2</v>
      </c>
      <c r="H51">
        <v>35.311999999999998</v>
      </c>
      <c r="I51">
        <v>283.19299999999998</v>
      </c>
      <c r="J51">
        <v>1.133</v>
      </c>
      <c r="K51">
        <v>47</v>
      </c>
      <c r="L51">
        <v>11.045</v>
      </c>
      <c r="M51">
        <v>8.4000000000000003E-4</v>
      </c>
      <c r="N51">
        <v>0.25240000000000001</v>
      </c>
      <c r="O51" s="1">
        <v>2.19E+20</v>
      </c>
      <c r="P51">
        <v>0.3226</v>
      </c>
      <c r="Q51">
        <v>24.780439999999999</v>
      </c>
      <c r="R51">
        <v>726.37900000000002</v>
      </c>
      <c r="S51">
        <v>2.8450000000000002</v>
      </c>
      <c r="T51">
        <f t="shared" si="1"/>
        <v>-8.0321716972642666E-3</v>
      </c>
      <c r="U51">
        <f t="shared" si="2"/>
        <v>-3.7867128144626996</v>
      </c>
      <c r="V51">
        <f t="shared" si="12"/>
        <v>0.36633301561349396</v>
      </c>
      <c r="W51">
        <f t="shared" si="13"/>
        <v>0.52581214240695151</v>
      </c>
    </row>
    <row r="52" spans="1:23" x14ac:dyDescent="0.25">
      <c r="A52" t="s">
        <v>23</v>
      </c>
      <c r="B52" t="s">
        <v>20</v>
      </c>
      <c r="C52" t="str">
        <f t="shared" si="5"/>
        <v>ViT/Fabi</v>
      </c>
      <c r="D52">
        <v>1</v>
      </c>
      <c r="E52">
        <v>0.81716999999999995</v>
      </c>
      <c r="G52">
        <v>0.58984000000000003</v>
      </c>
      <c r="H52">
        <v>21.4832</v>
      </c>
      <c r="I52">
        <v>33.607999999999997</v>
      </c>
      <c r="J52">
        <v>0.14000000000000001</v>
      </c>
      <c r="K52">
        <v>40</v>
      </c>
      <c r="L52">
        <v>440</v>
      </c>
      <c r="M52">
        <v>8.8000000000000003E-4</v>
      </c>
      <c r="N52">
        <v>0.17069999999999999</v>
      </c>
      <c r="O52" s="1">
        <v>8.67E+18</v>
      </c>
      <c r="P52">
        <v>0.37883</v>
      </c>
      <c r="Q52">
        <v>4.0847899999999999</v>
      </c>
      <c r="R52">
        <v>205.34700000000001</v>
      </c>
      <c r="S52">
        <v>0.80800000000000005</v>
      </c>
      <c r="T52">
        <f t="shared" si="1"/>
        <v>-0.20190812743205519</v>
      </c>
      <c r="U52">
        <f t="shared" si="2"/>
        <v>-0.52790396530074191</v>
      </c>
      <c r="V52">
        <f>(T52-MIN($T$52:$T$61))/(MAX($T$52:$T$61)-MIN($T$52:$T$61))</f>
        <v>0.41266748705199102</v>
      </c>
      <c r="W52">
        <f>(U52-MIN($U$52:$U$61))/(MAX($U$52:$U$61)-MIN($U$52:$U$61))</f>
        <v>0.11984327593021708</v>
      </c>
    </row>
    <row r="53" spans="1:23" x14ac:dyDescent="0.25">
      <c r="A53" t="s">
        <v>23</v>
      </c>
      <c r="B53" t="s">
        <v>20</v>
      </c>
      <c r="C53" t="str">
        <f t="shared" si="5"/>
        <v>ViT/Fabi</v>
      </c>
      <c r="D53">
        <v>2</v>
      </c>
      <c r="E53">
        <v>0.82133</v>
      </c>
      <c r="G53">
        <v>0.58294000000000001</v>
      </c>
      <c r="H53">
        <v>21.167899999999999</v>
      </c>
      <c r="I53">
        <v>34.107999999999997</v>
      </c>
      <c r="J53">
        <v>0.14199999999999999</v>
      </c>
      <c r="K53">
        <v>25</v>
      </c>
      <c r="L53">
        <v>275</v>
      </c>
      <c r="M53">
        <v>9.3999999999999997E-4</v>
      </c>
      <c r="N53">
        <v>0.29399999999999998</v>
      </c>
      <c r="O53" s="1">
        <v>5.42E+18</v>
      </c>
      <c r="P53">
        <v>0.49772</v>
      </c>
      <c r="Q53">
        <v>2.5759300000000001</v>
      </c>
      <c r="R53">
        <v>325.63</v>
      </c>
      <c r="S53">
        <v>1.2809999999999999</v>
      </c>
      <c r="T53">
        <f t="shared" si="1"/>
        <v>-0.19683030144663027</v>
      </c>
      <c r="U53">
        <f t="shared" si="2"/>
        <v>-0.53967101387982719</v>
      </c>
      <c r="V53">
        <f t="shared" ref="V53:V61" si="14">(T53-MIN($T$52:$T$61))/(MAX($T$52:$T$61)-MIN($T$52:$T$61))</f>
        <v>0.50674597588417025</v>
      </c>
      <c r="W53">
        <f t="shared" ref="W53:W61" si="15">(U53-MIN($U$52:$U$61))/(MAX($U$52:$U$61)-MIN($U$52:$U$61))</f>
        <v>2.5812856598349625E-2</v>
      </c>
    </row>
    <row r="54" spans="1:23" x14ac:dyDescent="0.25">
      <c r="A54" t="s">
        <v>23</v>
      </c>
      <c r="B54" t="s">
        <v>20</v>
      </c>
      <c r="C54" t="str">
        <f t="shared" si="5"/>
        <v>ViT/Fabi</v>
      </c>
      <c r="D54">
        <v>3</v>
      </c>
      <c r="E54">
        <v>0.81994</v>
      </c>
      <c r="G54">
        <v>0.58404</v>
      </c>
      <c r="H54">
        <v>21.031199999999998</v>
      </c>
      <c r="I54">
        <v>34.33</v>
      </c>
      <c r="J54">
        <v>0.14299999999999999</v>
      </c>
      <c r="K54">
        <v>33</v>
      </c>
      <c r="L54">
        <v>363</v>
      </c>
      <c r="M54">
        <v>9.1E-4</v>
      </c>
      <c r="N54">
        <v>0.21970000000000001</v>
      </c>
      <c r="O54" s="1">
        <v>7.15E+18</v>
      </c>
      <c r="P54">
        <v>0.46445999999999998</v>
      </c>
      <c r="Q54">
        <v>3.4045100000000001</v>
      </c>
      <c r="R54">
        <v>246.37899999999999</v>
      </c>
      <c r="S54">
        <v>0.96899999999999997</v>
      </c>
      <c r="T54">
        <f t="shared" si="1"/>
        <v>-0.19852411213265414</v>
      </c>
      <c r="U54">
        <f t="shared" si="2"/>
        <v>-0.53778580534877385</v>
      </c>
      <c r="V54">
        <f t="shared" si="14"/>
        <v>0.47536420932377332</v>
      </c>
      <c r="W54">
        <f t="shared" si="15"/>
        <v>4.0877547417934847E-2</v>
      </c>
    </row>
    <row r="55" spans="1:23" x14ac:dyDescent="0.25">
      <c r="A55" t="s">
        <v>23</v>
      </c>
      <c r="B55" t="s">
        <v>20</v>
      </c>
      <c r="C55" t="str">
        <f t="shared" si="5"/>
        <v>ViT/Fabi</v>
      </c>
      <c r="D55">
        <v>4</v>
      </c>
      <c r="E55">
        <v>0.82410000000000005</v>
      </c>
      <c r="G55">
        <v>0.59118999999999999</v>
      </c>
      <c r="H55">
        <v>21.401399999999999</v>
      </c>
      <c r="I55">
        <v>33.735999999999997</v>
      </c>
      <c r="J55">
        <v>0.14000000000000001</v>
      </c>
      <c r="K55">
        <v>25</v>
      </c>
      <c r="L55">
        <v>275</v>
      </c>
      <c r="M55">
        <v>9.3999999999999997E-4</v>
      </c>
      <c r="N55">
        <v>0.27710000000000001</v>
      </c>
      <c r="O55" s="1">
        <v>5.42E+18</v>
      </c>
      <c r="P55">
        <v>0.49278</v>
      </c>
      <c r="Q55">
        <v>2.5793300000000001</v>
      </c>
      <c r="R55">
        <v>325.20100000000002</v>
      </c>
      <c r="S55">
        <v>1.2789999999999999</v>
      </c>
      <c r="T55">
        <f t="shared" si="1"/>
        <v>-0.19346339721279912</v>
      </c>
      <c r="U55">
        <f t="shared" si="2"/>
        <v>-0.52561782424086279</v>
      </c>
      <c r="V55">
        <f t="shared" si="14"/>
        <v>0.56912567602960451</v>
      </c>
      <c r="W55">
        <f t="shared" si="15"/>
        <v>0.13811181634351283</v>
      </c>
    </row>
    <row r="56" spans="1:23" x14ac:dyDescent="0.25">
      <c r="A56" t="s">
        <v>23</v>
      </c>
      <c r="B56" t="s">
        <v>20</v>
      </c>
      <c r="C56" t="str">
        <f t="shared" si="5"/>
        <v>ViT/Fabi</v>
      </c>
      <c r="D56">
        <v>5</v>
      </c>
      <c r="E56">
        <v>0.81301999999999996</v>
      </c>
      <c r="G56">
        <v>0.60565000000000002</v>
      </c>
      <c r="H56">
        <v>21.111499999999999</v>
      </c>
      <c r="I56">
        <v>34.198999999999998</v>
      </c>
      <c r="J56">
        <v>0.14199999999999999</v>
      </c>
      <c r="K56">
        <v>27</v>
      </c>
      <c r="L56">
        <v>297</v>
      </c>
      <c r="M56">
        <v>9.3999999999999997E-4</v>
      </c>
      <c r="N56">
        <v>0.29799999999999999</v>
      </c>
      <c r="O56" s="1">
        <v>5.85E+18</v>
      </c>
      <c r="P56">
        <v>0.50338000000000005</v>
      </c>
      <c r="Q56">
        <v>2.7841999999999998</v>
      </c>
      <c r="R56">
        <v>301.27100000000002</v>
      </c>
      <c r="S56">
        <v>1.1850000000000001</v>
      </c>
      <c r="T56">
        <f t="shared" si="1"/>
        <v>-0.20699956949090514</v>
      </c>
      <c r="U56">
        <f t="shared" si="2"/>
        <v>-0.50145301751932581</v>
      </c>
      <c r="V56">
        <f t="shared" si="14"/>
        <v>0.31833672891886838</v>
      </c>
      <c r="W56">
        <f t="shared" si="15"/>
        <v>0.33121265159784335</v>
      </c>
    </row>
    <row r="57" spans="1:23" x14ac:dyDescent="0.25">
      <c r="A57" t="s">
        <v>23</v>
      </c>
      <c r="B57" t="s">
        <v>20</v>
      </c>
      <c r="C57" t="str">
        <f t="shared" si="5"/>
        <v>ViT/Fabi</v>
      </c>
      <c r="D57">
        <v>6</v>
      </c>
      <c r="E57">
        <v>0.81855999999999995</v>
      </c>
      <c r="G57">
        <v>0.62924999999999998</v>
      </c>
      <c r="H57">
        <v>21.660599999999999</v>
      </c>
      <c r="I57">
        <v>33.332000000000001</v>
      </c>
      <c r="J57">
        <v>0.13900000000000001</v>
      </c>
      <c r="K57">
        <v>21</v>
      </c>
      <c r="L57">
        <v>231</v>
      </c>
      <c r="M57">
        <v>9.3999999999999997E-4</v>
      </c>
      <c r="N57">
        <v>0.28349999999999997</v>
      </c>
      <c r="O57" s="1">
        <v>4.55E+18</v>
      </c>
      <c r="P57">
        <v>0.58843999999999996</v>
      </c>
      <c r="Q57">
        <v>2.16832</v>
      </c>
      <c r="R57">
        <v>386.84300000000002</v>
      </c>
      <c r="S57">
        <v>1.522</v>
      </c>
      <c r="T57">
        <f t="shared" si="1"/>
        <v>-0.20020858003171393</v>
      </c>
      <c r="U57">
        <f t="shared" si="2"/>
        <v>-0.46322664496671184</v>
      </c>
      <c r="V57">
        <f t="shared" si="14"/>
        <v>0.44415553953384151</v>
      </c>
      <c r="W57">
        <f t="shared" si="15"/>
        <v>0.63667938070162478</v>
      </c>
    </row>
    <row r="58" spans="1:23" x14ac:dyDescent="0.25">
      <c r="A58" t="s">
        <v>23</v>
      </c>
      <c r="B58" t="s">
        <v>20</v>
      </c>
      <c r="C58" t="str">
        <f t="shared" si="5"/>
        <v>ViT/Fabi</v>
      </c>
      <c r="D58">
        <v>7</v>
      </c>
      <c r="E58">
        <v>0.84348999999999996</v>
      </c>
      <c r="G58">
        <v>0.58106000000000002</v>
      </c>
      <c r="H58">
        <v>20.937100000000001</v>
      </c>
      <c r="I58">
        <v>34.484000000000002</v>
      </c>
      <c r="J58">
        <v>0.14299999999999999</v>
      </c>
      <c r="K58">
        <v>33</v>
      </c>
      <c r="L58">
        <v>363</v>
      </c>
      <c r="M58">
        <v>9.1E-4</v>
      </c>
      <c r="N58">
        <v>0.2172</v>
      </c>
      <c r="O58" s="1">
        <v>7.15E+18</v>
      </c>
      <c r="P58">
        <v>0.45318000000000003</v>
      </c>
      <c r="Q58">
        <v>3.3374000000000001</v>
      </c>
      <c r="R58">
        <v>251.333</v>
      </c>
      <c r="S58">
        <v>0.98899999999999999</v>
      </c>
      <c r="T58">
        <f t="shared" si="1"/>
        <v>-0.17020723243094196</v>
      </c>
      <c r="U58">
        <f t="shared" si="2"/>
        <v>-0.54290125723847615</v>
      </c>
      <c r="V58">
        <f t="shared" si="14"/>
        <v>1</v>
      </c>
      <c r="W58">
        <f t="shared" si="15"/>
        <v>0</v>
      </c>
    </row>
    <row r="59" spans="1:23" x14ac:dyDescent="0.25">
      <c r="A59" t="s">
        <v>23</v>
      </c>
      <c r="B59" t="s">
        <v>20</v>
      </c>
      <c r="C59" t="str">
        <f t="shared" si="5"/>
        <v>ViT/Fabi</v>
      </c>
      <c r="D59">
        <v>8</v>
      </c>
      <c r="E59">
        <v>0.80332000000000003</v>
      </c>
      <c r="G59">
        <v>0.58118000000000003</v>
      </c>
      <c r="H59">
        <v>20.7883</v>
      </c>
      <c r="I59">
        <v>34.731000000000002</v>
      </c>
      <c r="J59">
        <v>0.14399999999999999</v>
      </c>
      <c r="K59">
        <v>23</v>
      </c>
      <c r="L59">
        <v>253</v>
      </c>
      <c r="M59">
        <v>9.3999999999999997E-4</v>
      </c>
      <c r="N59">
        <v>0.28520000000000001</v>
      </c>
      <c r="O59" s="1">
        <v>4.99E+18</v>
      </c>
      <c r="P59">
        <v>0.51017999999999997</v>
      </c>
      <c r="Q59">
        <v>2.3209300000000002</v>
      </c>
      <c r="R59">
        <v>361.40699999999998</v>
      </c>
      <c r="S59">
        <v>1.4219999999999999</v>
      </c>
      <c r="T59">
        <f t="shared" si="1"/>
        <v>-0.21900213881365965</v>
      </c>
      <c r="U59">
        <f t="shared" si="2"/>
        <v>-0.54269475944038548</v>
      </c>
      <c r="V59">
        <f t="shared" si="14"/>
        <v>9.5961329047081378E-2</v>
      </c>
      <c r="W59">
        <f t="shared" si="15"/>
        <v>1.6501227487141924E-3</v>
      </c>
    </row>
    <row r="60" spans="1:23" x14ac:dyDescent="0.25">
      <c r="A60" t="s">
        <v>23</v>
      </c>
      <c r="B60" t="s">
        <v>20</v>
      </c>
      <c r="C60" t="str">
        <f t="shared" si="5"/>
        <v>ViT/Fabi</v>
      </c>
      <c r="D60">
        <v>9</v>
      </c>
      <c r="E60">
        <v>0.81440000000000001</v>
      </c>
      <c r="G60">
        <v>0.64261999999999997</v>
      </c>
      <c r="H60">
        <v>20.8261</v>
      </c>
      <c r="I60">
        <v>34.667999999999999</v>
      </c>
      <c r="J60">
        <v>0.14399999999999999</v>
      </c>
      <c r="K60">
        <v>24</v>
      </c>
      <c r="L60">
        <v>264</v>
      </c>
      <c r="M60">
        <v>9.3999999999999997E-4</v>
      </c>
      <c r="N60">
        <v>0.28849999999999998</v>
      </c>
      <c r="O60" s="1">
        <v>5.2E+18</v>
      </c>
      <c r="P60">
        <v>0.51468999999999998</v>
      </c>
      <c r="Q60">
        <v>2.4228100000000001</v>
      </c>
      <c r="R60">
        <v>346.209</v>
      </c>
      <c r="S60">
        <v>1.3620000000000001</v>
      </c>
      <c r="T60">
        <f t="shared" si="1"/>
        <v>-0.20530363318587874</v>
      </c>
      <c r="U60">
        <f t="shared" si="2"/>
        <v>-0.44220170922417162</v>
      </c>
      <c r="V60">
        <f t="shared" si="14"/>
        <v>0.34975787749514481</v>
      </c>
      <c r="W60">
        <f t="shared" si="15"/>
        <v>0.80468952453756581</v>
      </c>
    </row>
    <row r="61" spans="1:23" x14ac:dyDescent="0.25">
      <c r="A61" t="s">
        <v>23</v>
      </c>
      <c r="B61" t="s">
        <v>20</v>
      </c>
      <c r="C61" t="str">
        <f t="shared" si="5"/>
        <v>ViT/Fabi</v>
      </c>
      <c r="D61">
        <v>10</v>
      </c>
      <c r="E61">
        <v>0.79917000000000005</v>
      </c>
      <c r="G61">
        <v>0.65851999999999999</v>
      </c>
      <c r="H61">
        <v>20.755600000000001</v>
      </c>
      <c r="I61">
        <v>34.786000000000001</v>
      </c>
      <c r="J61">
        <v>0.14499999999999999</v>
      </c>
      <c r="K61">
        <v>23</v>
      </c>
      <c r="L61">
        <v>253</v>
      </c>
      <c r="M61">
        <v>9.3999999999999997E-4</v>
      </c>
      <c r="N61">
        <v>0.2843</v>
      </c>
      <c r="O61" s="1">
        <v>4.99E+18</v>
      </c>
      <c r="P61">
        <v>0.54213</v>
      </c>
      <c r="Q61">
        <v>2.3557000000000001</v>
      </c>
      <c r="R61">
        <v>356.07299999999998</v>
      </c>
      <c r="S61">
        <v>1.401</v>
      </c>
      <c r="T61">
        <f t="shared" si="1"/>
        <v>-0.22418158988988177</v>
      </c>
      <c r="U61">
        <f t="shared" si="2"/>
        <v>-0.41776038620231604</v>
      </c>
      <c r="V61">
        <f t="shared" si="14"/>
        <v>0</v>
      </c>
      <c r="W61">
        <f t="shared" si="15"/>
        <v>1</v>
      </c>
    </row>
    <row r="62" spans="1:23" x14ac:dyDescent="0.25">
      <c r="A62" t="s">
        <v>23</v>
      </c>
      <c r="B62" t="s">
        <v>21</v>
      </c>
      <c r="C62" t="str">
        <f t="shared" si="5"/>
        <v>ViT/Ip102</v>
      </c>
      <c r="D62">
        <v>1</v>
      </c>
      <c r="E62">
        <v>0.64020999999999995</v>
      </c>
      <c r="G62">
        <v>1.3556999999999999</v>
      </c>
      <c r="H62">
        <v>156.44999999999999</v>
      </c>
      <c r="I62">
        <v>144.577</v>
      </c>
      <c r="J62">
        <v>0.56899999999999995</v>
      </c>
      <c r="K62">
        <v>17</v>
      </c>
      <c r="L62">
        <v>3.5019999999999998</v>
      </c>
      <c r="M62">
        <v>9.3999999999999997E-4</v>
      </c>
      <c r="N62">
        <v>0.68059999999999998</v>
      </c>
      <c r="O62" s="1">
        <v>6.94E+19</v>
      </c>
      <c r="P62">
        <v>1.1062099999999999</v>
      </c>
      <c r="Q62">
        <v>12.52378</v>
      </c>
      <c r="R62">
        <v>1.2600800000000001</v>
      </c>
      <c r="S62">
        <v>4.9349999999999996</v>
      </c>
      <c r="T62">
        <f t="shared" si="1"/>
        <v>-0.44595903144965432</v>
      </c>
      <c r="U62">
        <f t="shared" si="2"/>
        <v>0.30431792610320657</v>
      </c>
      <c r="V62">
        <f>(T62-MIN($T$62:$T$71))/(MAX($T$62:$T$71)-MIN($T$62:$T$71))</f>
        <v>0.43113758961357307</v>
      </c>
      <c r="W62">
        <f>(U62-MIN($U$62:$U$71))/(MAX($U$62:$U$71)-MIN($U$62:$U$71))</f>
        <v>0.68098896230423067</v>
      </c>
    </row>
    <row r="63" spans="1:23" x14ac:dyDescent="0.25">
      <c r="A63" t="s">
        <v>23</v>
      </c>
      <c r="B63" t="s">
        <v>21</v>
      </c>
      <c r="C63" t="str">
        <f t="shared" si="5"/>
        <v>ViT/Ip102</v>
      </c>
      <c r="D63">
        <v>2</v>
      </c>
      <c r="E63">
        <v>0.64048000000000005</v>
      </c>
      <c r="G63">
        <v>1.36015</v>
      </c>
      <c r="H63">
        <v>161.83850000000001</v>
      </c>
      <c r="I63">
        <v>139.76300000000001</v>
      </c>
      <c r="J63">
        <v>0.55000000000000004</v>
      </c>
      <c r="K63">
        <v>19</v>
      </c>
      <c r="L63">
        <v>3.9140000000000001</v>
      </c>
      <c r="M63">
        <v>9.3999999999999997E-4</v>
      </c>
      <c r="N63">
        <v>0.63119999999999998</v>
      </c>
      <c r="O63" s="1">
        <v>7.75E+19</v>
      </c>
      <c r="P63">
        <v>1.05684</v>
      </c>
      <c r="Q63">
        <v>14.017340000000001</v>
      </c>
      <c r="R63">
        <v>1.12581</v>
      </c>
      <c r="S63">
        <v>4.4089999999999998</v>
      </c>
      <c r="T63">
        <f t="shared" si="1"/>
        <v>-0.44553738373787349</v>
      </c>
      <c r="U63">
        <f t="shared" si="2"/>
        <v>0.30759498778365868</v>
      </c>
      <c r="V63">
        <f t="shared" ref="V63:V71" si="16">(T63-MIN($T$62:$T$71))/(MAX($T$62:$T$71)-MIN($T$62:$T$71))</f>
        <v>0.44306946157326427</v>
      </c>
      <c r="W63">
        <f t="shared" ref="W63:W71" si="17">(U63-MIN($U$62:$U$71))/(MAX($U$62:$U$71)-MIN($U$62:$U$71))</f>
        <v>0.80839317095534047</v>
      </c>
    </row>
    <row r="64" spans="1:23" x14ac:dyDescent="0.25">
      <c r="A64" t="s">
        <v>23</v>
      </c>
      <c r="B64" t="s">
        <v>21</v>
      </c>
      <c r="C64" t="str">
        <f t="shared" si="5"/>
        <v>ViT/Ip102</v>
      </c>
      <c r="D64">
        <v>3</v>
      </c>
      <c r="E64">
        <v>0.63509000000000004</v>
      </c>
      <c r="G64">
        <v>1.35775</v>
      </c>
      <c r="H64">
        <v>157.5616</v>
      </c>
      <c r="I64">
        <v>143.55699999999999</v>
      </c>
      <c r="J64">
        <v>0.56499999999999995</v>
      </c>
      <c r="K64">
        <v>17</v>
      </c>
      <c r="L64">
        <v>3.5019999999999998</v>
      </c>
      <c r="M64">
        <v>9.3999999999999997E-4</v>
      </c>
      <c r="N64">
        <v>0.69069999999999998</v>
      </c>
      <c r="O64" s="1">
        <v>6.94E+19</v>
      </c>
      <c r="P64">
        <v>1.1047899999999999</v>
      </c>
      <c r="Q64">
        <v>12.596360000000001</v>
      </c>
      <c r="R64">
        <v>1.25281</v>
      </c>
      <c r="S64">
        <v>4.9059999999999997</v>
      </c>
      <c r="T64">
        <f t="shared" si="1"/>
        <v>-0.4539885578490519</v>
      </c>
      <c r="U64">
        <f t="shared" si="2"/>
        <v>0.30582891793281763</v>
      </c>
      <c r="V64">
        <f t="shared" si="16"/>
        <v>0.20391643266733683</v>
      </c>
      <c r="W64">
        <f t="shared" si="17"/>
        <v>0.7397326592807647</v>
      </c>
    </row>
    <row r="65" spans="1:23" x14ac:dyDescent="0.25">
      <c r="A65" t="s">
        <v>23</v>
      </c>
      <c r="B65" t="s">
        <v>21</v>
      </c>
      <c r="C65" t="str">
        <f t="shared" si="5"/>
        <v>ViT/Ip102</v>
      </c>
      <c r="D65">
        <v>4</v>
      </c>
      <c r="E65">
        <v>0.6472</v>
      </c>
      <c r="G65">
        <v>1.33216</v>
      </c>
      <c r="H65">
        <v>157.2028</v>
      </c>
      <c r="I65">
        <v>143.88399999999999</v>
      </c>
      <c r="J65">
        <v>0.56599999999999995</v>
      </c>
      <c r="K65">
        <v>20</v>
      </c>
      <c r="L65">
        <v>4.12</v>
      </c>
      <c r="M65">
        <v>9.3000000000000005E-4</v>
      </c>
      <c r="N65">
        <v>0.60089999999999999</v>
      </c>
      <c r="O65" s="1">
        <v>8.16E+19</v>
      </c>
      <c r="P65">
        <v>1.02887</v>
      </c>
      <c r="Q65">
        <v>14.72564</v>
      </c>
      <c r="R65">
        <v>1.0716600000000001</v>
      </c>
      <c r="S65">
        <v>4.1970000000000001</v>
      </c>
      <c r="T65">
        <f t="shared" si="1"/>
        <v>-0.43509991323785513</v>
      </c>
      <c r="U65">
        <f t="shared" si="2"/>
        <v>0.28680168502447356</v>
      </c>
      <c r="V65">
        <f t="shared" si="16"/>
        <v>0.7384311061634502</v>
      </c>
      <c r="W65">
        <f t="shared" si="17"/>
        <v>0</v>
      </c>
    </row>
    <row r="66" spans="1:23" x14ac:dyDescent="0.25">
      <c r="A66" t="s">
        <v>23</v>
      </c>
      <c r="B66" t="s">
        <v>21</v>
      </c>
      <c r="C66" t="str">
        <f t="shared" si="5"/>
        <v>ViT/Ip102</v>
      </c>
      <c r="D66">
        <v>5</v>
      </c>
      <c r="E66">
        <v>0.64215999999999995</v>
      </c>
      <c r="G66">
        <v>1.36687</v>
      </c>
      <c r="H66">
        <v>156.72819999999999</v>
      </c>
      <c r="I66">
        <v>144.32</v>
      </c>
      <c r="J66">
        <v>0.56799999999999995</v>
      </c>
      <c r="K66">
        <v>20</v>
      </c>
      <c r="L66">
        <v>4.12</v>
      </c>
      <c r="M66">
        <v>9.3000000000000005E-4</v>
      </c>
      <c r="N66">
        <v>0.62570000000000003</v>
      </c>
      <c r="O66" s="1">
        <v>8.16E+19</v>
      </c>
      <c r="P66">
        <v>1.03416</v>
      </c>
      <c r="Q66">
        <v>14.72476</v>
      </c>
      <c r="R66">
        <v>1.0717300000000001</v>
      </c>
      <c r="S66">
        <v>4.1970000000000001</v>
      </c>
      <c r="T66">
        <f t="shared" si="1"/>
        <v>-0.44291778515881569</v>
      </c>
      <c r="U66">
        <f t="shared" si="2"/>
        <v>0.3125234544632382</v>
      </c>
      <c r="V66">
        <f t="shared" si="16"/>
        <v>0.51719939032135176</v>
      </c>
      <c r="W66">
        <f t="shared" si="17"/>
        <v>1</v>
      </c>
    </row>
    <row r="67" spans="1:23" x14ac:dyDescent="0.25">
      <c r="A67" t="s">
        <v>23</v>
      </c>
      <c r="B67" t="s">
        <v>21</v>
      </c>
      <c r="C67" t="str">
        <f t="shared" si="5"/>
        <v>ViT/Ip102</v>
      </c>
      <c r="D67">
        <v>6</v>
      </c>
      <c r="E67">
        <v>0.63839999999999997</v>
      </c>
      <c r="G67">
        <v>1.34175</v>
      </c>
      <c r="H67">
        <v>157.12200000000001</v>
      </c>
      <c r="I67">
        <v>143.958</v>
      </c>
      <c r="J67">
        <v>0.56599999999999995</v>
      </c>
      <c r="K67">
        <v>16</v>
      </c>
      <c r="L67">
        <v>3.2959999999999998</v>
      </c>
      <c r="M67">
        <v>9.5E-4</v>
      </c>
      <c r="N67">
        <v>0.68589999999999995</v>
      </c>
      <c r="O67" s="1">
        <v>6.53E+19</v>
      </c>
      <c r="P67">
        <v>1.1368100000000001</v>
      </c>
      <c r="Q67">
        <v>11.790179999999999</v>
      </c>
      <c r="R67">
        <v>1.3384799999999999</v>
      </c>
      <c r="S67">
        <v>5.242</v>
      </c>
      <c r="T67">
        <f t="shared" ref="T67:T81" si="18">LN(E67)</f>
        <v>-0.44879023284653807</v>
      </c>
      <c r="U67">
        <f t="shared" ref="U67:U81" si="19">LN(G67)</f>
        <v>0.29397473207480118</v>
      </c>
      <c r="V67">
        <f t="shared" si="16"/>
        <v>0.35101968166373543</v>
      </c>
      <c r="W67">
        <f t="shared" si="17"/>
        <v>0.27887066896406038</v>
      </c>
    </row>
    <row r="68" spans="1:23" x14ac:dyDescent="0.25">
      <c r="A68" t="s">
        <v>23</v>
      </c>
      <c r="B68" t="s">
        <v>21</v>
      </c>
      <c r="C68" t="str">
        <f t="shared" si="5"/>
        <v>ViT/Ip102</v>
      </c>
      <c r="D68">
        <v>7</v>
      </c>
      <c r="E68">
        <v>0.64605000000000001</v>
      </c>
      <c r="G68">
        <v>1.35728</v>
      </c>
      <c r="H68">
        <v>156.25700000000001</v>
      </c>
      <c r="I68">
        <v>144.755</v>
      </c>
      <c r="J68">
        <v>0.56999999999999995</v>
      </c>
      <c r="K68">
        <v>19</v>
      </c>
      <c r="L68">
        <v>3.9140000000000001</v>
      </c>
      <c r="M68">
        <v>9.3999999999999997E-4</v>
      </c>
      <c r="N68">
        <v>1.0503</v>
      </c>
      <c r="O68" s="1">
        <v>7.75E+19</v>
      </c>
      <c r="P68">
        <v>1.0503</v>
      </c>
      <c r="Q68">
        <v>14.155099999999999</v>
      </c>
      <c r="R68">
        <v>1.11486</v>
      </c>
      <c r="S68">
        <v>4.3659999999999997</v>
      </c>
      <c r="T68">
        <f t="shared" si="18"/>
        <v>-0.43687837881390773</v>
      </c>
      <c r="U68">
        <f t="shared" si="19"/>
        <v>0.30548269707728759</v>
      </c>
      <c r="V68">
        <f t="shared" si="16"/>
        <v>0.6881037287218561</v>
      </c>
      <c r="W68">
        <f t="shared" si="17"/>
        <v>0.7262724322791082</v>
      </c>
    </row>
    <row r="69" spans="1:23" x14ac:dyDescent="0.25">
      <c r="A69" t="s">
        <v>23</v>
      </c>
      <c r="B69" t="s">
        <v>21</v>
      </c>
      <c r="C69" t="str">
        <f t="shared" si="5"/>
        <v>ViT/Ip102</v>
      </c>
      <c r="D69">
        <v>8</v>
      </c>
      <c r="E69">
        <v>0.64061000000000001</v>
      </c>
      <c r="G69">
        <v>1.3404499999999999</v>
      </c>
      <c r="H69">
        <v>157.2929</v>
      </c>
      <c r="I69">
        <v>143.80199999999999</v>
      </c>
      <c r="J69">
        <v>0.56599999999999995</v>
      </c>
      <c r="K69">
        <v>18</v>
      </c>
      <c r="L69">
        <v>3.7080000000000002</v>
      </c>
      <c r="M69">
        <v>9.3999999999999997E-4</v>
      </c>
      <c r="N69">
        <v>0.66110000000000002</v>
      </c>
      <c r="O69" s="1">
        <v>7.34E+19</v>
      </c>
      <c r="P69">
        <v>1.07029</v>
      </c>
      <c r="Q69">
        <v>13.285259999999999</v>
      </c>
      <c r="R69">
        <v>1.1878500000000001</v>
      </c>
      <c r="S69">
        <v>4.6520000000000001</v>
      </c>
      <c r="T69">
        <f t="shared" si="18"/>
        <v>-0.44533443156363722</v>
      </c>
      <c r="U69">
        <f t="shared" si="19"/>
        <v>0.29300537848312636</v>
      </c>
      <c r="V69">
        <f t="shared" si="16"/>
        <v>0.44881264311858921</v>
      </c>
      <c r="W69">
        <f t="shared" si="17"/>
        <v>0.24118455277432663</v>
      </c>
    </row>
    <row r="70" spans="1:23" x14ac:dyDescent="0.25">
      <c r="A70" t="s">
        <v>23</v>
      </c>
      <c r="B70" t="s">
        <v>21</v>
      </c>
      <c r="C70" t="str">
        <f t="shared" si="5"/>
        <v>ViT/Ip102</v>
      </c>
      <c r="D70">
        <v>9</v>
      </c>
      <c r="E70">
        <v>0.65320999999999996</v>
      </c>
      <c r="G70">
        <v>1.33453</v>
      </c>
      <c r="H70">
        <v>157.4974</v>
      </c>
      <c r="I70">
        <v>143.61500000000001</v>
      </c>
      <c r="J70">
        <v>0.56499999999999995</v>
      </c>
      <c r="K70">
        <v>20</v>
      </c>
      <c r="L70">
        <v>4.12</v>
      </c>
      <c r="M70">
        <v>9.3000000000000005E-4</v>
      </c>
      <c r="N70">
        <v>0.61960000000000004</v>
      </c>
      <c r="O70" s="1">
        <v>8.16E+19</v>
      </c>
      <c r="P70">
        <v>1.0333699999999999</v>
      </c>
      <c r="Q70">
        <v>14.7652</v>
      </c>
      <c r="R70">
        <v>1.0687899999999999</v>
      </c>
      <c r="S70">
        <v>4.1859999999999999</v>
      </c>
      <c r="T70">
        <f t="shared" si="18"/>
        <v>-0.42585660875622733</v>
      </c>
      <c r="U70">
        <f t="shared" si="19"/>
        <v>0.28857916993947447</v>
      </c>
      <c r="V70">
        <f t="shared" si="16"/>
        <v>1</v>
      </c>
      <c r="W70">
        <f t="shared" si="17"/>
        <v>6.9104301678487981E-2</v>
      </c>
    </row>
    <row r="71" spans="1:23" x14ac:dyDescent="0.25">
      <c r="A71" t="s">
        <v>23</v>
      </c>
      <c r="B71" t="s">
        <v>21</v>
      </c>
      <c r="C71" t="str">
        <f t="shared" si="5"/>
        <v>ViT/Ip102</v>
      </c>
      <c r="D71">
        <v>10</v>
      </c>
      <c r="E71">
        <v>0.63053000000000003</v>
      </c>
      <c r="G71">
        <v>1.3553500000000001</v>
      </c>
      <c r="H71">
        <v>156.84</v>
      </c>
      <c r="I71">
        <v>144.21700000000001</v>
      </c>
      <c r="J71">
        <v>0.56699999999999995</v>
      </c>
      <c r="K71">
        <v>15</v>
      </c>
      <c r="L71">
        <v>3.09</v>
      </c>
      <c r="M71">
        <v>9.5E-4</v>
      </c>
      <c r="N71">
        <v>0.70909999999999995</v>
      </c>
      <c r="O71" s="1">
        <v>6.12E+19</v>
      </c>
      <c r="P71">
        <v>1.1617500000000001</v>
      </c>
      <c r="Q71">
        <v>11.07394</v>
      </c>
      <c r="R71">
        <v>1.4250499999999999</v>
      </c>
      <c r="S71">
        <v>5.5810000000000004</v>
      </c>
      <c r="T71">
        <f t="shared" si="18"/>
        <v>-0.46119454342442145</v>
      </c>
      <c r="U71">
        <f t="shared" si="19"/>
        <v>0.30405972356032146</v>
      </c>
      <c r="V71">
        <f t="shared" si="16"/>
        <v>0</v>
      </c>
      <c r="W71">
        <f t="shared" si="17"/>
        <v>0.67095067378369133</v>
      </c>
    </row>
    <row r="72" spans="1:23" x14ac:dyDescent="0.25">
      <c r="A72" t="s">
        <v>23</v>
      </c>
      <c r="B72" t="s">
        <v>22</v>
      </c>
      <c r="C72" t="str">
        <f t="shared" si="5"/>
        <v>ViT/Ip102Fabi</v>
      </c>
      <c r="D72">
        <v>1</v>
      </c>
      <c r="E72">
        <v>0.82410000000000005</v>
      </c>
      <c r="G72">
        <v>0.52841000000000005</v>
      </c>
      <c r="H72">
        <v>21.1126</v>
      </c>
      <c r="I72">
        <v>34.198</v>
      </c>
      <c r="J72">
        <v>0.14199999999999999</v>
      </c>
      <c r="K72">
        <v>23</v>
      </c>
      <c r="L72">
        <v>253</v>
      </c>
      <c r="M72">
        <v>9.3999999999999997E-4</v>
      </c>
      <c r="N72">
        <v>0.21010000000000001</v>
      </c>
      <c r="O72" s="1">
        <v>4.99E+18</v>
      </c>
      <c r="P72">
        <v>0.37368000000000001</v>
      </c>
      <c r="Q72">
        <v>2.36788</v>
      </c>
      <c r="R72">
        <v>354.24099999999999</v>
      </c>
      <c r="S72">
        <v>1.3939999999999999</v>
      </c>
      <c r="T72">
        <f t="shared" si="18"/>
        <v>-0.19346339721279912</v>
      </c>
      <c r="U72">
        <f t="shared" si="19"/>
        <v>-0.6378827814562682</v>
      </c>
      <c r="V72">
        <f>(T72-MIN($T$72:$T$81))/(MAX($T$72:$T$81)-MIN($T$72:$T$81))</f>
        <v>0.66073567049588655</v>
      </c>
      <c r="W72">
        <f>(U72-MIN($U$72:$U$81))/(MAX($U$72:$U$81)-MIN($U$72:$U$81))</f>
        <v>0</v>
      </c>
    </row>
    <row r="73" spans="1:23" x14ac:dyDescent="0.25">
      <c r="A73" t="s">
        <v>23</v>
      </c>
      <c r="B73" t="s">
        <v>22</v>
      </c>
      <c r="C73" t="str">
        <f t="shared" si="5"/>
        <v>ViT/Ip102Fabi</v>
      </c>
      <c r="D73">
        <v>2</v>
      </c>
      <c r="E73">
        <v>0.83794999999999997</v>
      </c>
      <c r="G73">
        <v>0.54154999999999998</v>
      </c>
      <c r="H73">
        <v>21.412099999999999</v>
      </c>
      <c r="I73">
        <v>33.719000000000001</v>
      </c>
      <c r="J73">
        <v>0.14000000000000001</v>
      </c>
      <c r="K73">
        <v>20</v>
      </c>
      <c r="L73">
        <v>220</v>
      </c>
      <c r="M73">
        <v>9.3999999999999997E-4</v>
      </c>
      <c r="N73">
        <v>0.20330000000000001</v>
      </c>
      <c r="O73" s="1">
        <v>4.34E+18</v>
      </c>
      <c r="P73">
        <v>0.40606999999999999</v>
      </c>
      <c r="Q73">
        <v>2.05301</v>
      </c>
      <c r="R73">
        <v>408.57100000000003</v>
      </c>
      <c r="S73">
        <v>1.607</v>
      </c>
      <c r="T73">
        <f t="shared" si="18"/>
        <v>-0.17679684615125466</v>
      </c>
      <c r="U73">
        <f t="shared" si="19"/>
        <v>-0.61331988070039101</v>
      </c>
      <c r="V73">
        <f t="shared" ref="V73:V81" si="20">(T73-MIN($T$72:$T$81))/(MAX($T$72:$T$81)-MIN($T$72:$T$81))</f>
        <v>1</v>
      </c>
      <c r="W73">
        <f t="shared" ref="W73:W80" si="21">(U73-MIN($U$72:$U$81))/(MAX($U$72:$U$81)-MIN($U$72:$U$81))</f>
        <v>0.10208636190206186</v>
      </c>
    </row>
    <row r="74" spans="1:23" x14ac:dyDescent="0.25">
      <c r="A74" t="s">
        <v>23</v>
      </c>
      <c r="B74" t="s">
        <v>22</v>
      </c>
      <c r="C74" t="str">
        <f t="shared" si="5"/>
        <v>ViT/Ip102Fabi</v>
      </c>
      <c r="D74">
        <v>3</v>
      </c>
      <c r="E74">
        <v>0.81440000000000001</v>
      </c>
      <c r="G74">
        <v>0.59487999999999996</v>
      </c>
      <c r="H74">
        <v>21.163699999999999</v>
      </c>
      <c r="I74">
        <v>34.115000000000002</v>
      </c>
      <c r="J74">
        <v>0.14199999999999999</v>
      </c>
      <c r="K74">
        <v>18</v>
      </c>
      <c r="L74">
        <v>198</v>
      </c>
      <c r="M74">
        <v>9.7000000000000005E-4</v>
      </c>
      <c r="N74">
        <v>0.64629999999999999</v>
      </c>
      <c r="O74" s="1">
        <v>3.9E+18</v>
      </c>
      <c r="P74">
        <v>0.43075000000000002</v>
      </c>
      <c r="Q74">
        <v>1.84917</v>
      </c>
      <c r="R74">
        <v>453.608</v>
      </c>
      <c r="S74">
        <v>1.7849999999999999</v>
      </c>
      <c r="T74">
        <f t="shared" si="18"/>
        <v>-0.20530363318587874</v>
      </c>
      <c r="U74">
        <f t="shared" si="19"/>
        <v>-0.51939557444905793</v>
      </c>
      <c r="V74">
        <f t="shared" si="20"/>
        <v>0.41971581559345927</v>
      </c>
      <c r="W74">
        <f t="shared" si="21"/>
        <v>0.49244704505873077</v>
      </c>
    </row>
    <row r="75" spans="1:23" x14ac:dyDescent="0.25">
      <c r="A75" t="s">
        <v>23</v>
      </c>
      <c r="B75" t="s">
        <v>22</v>
      </c>
      <c r="C75" t="str">
        <f t="shared" si="5"/>
        <v>ViT/Ip102Fabi</v>
      </c>
      <c r="D75">
        <v>4</v>
      </c>
      <c r="E75">
        <v>0.82825000000000004</v>
      </c>
      <c r="G75">
        <v>0.54608000000000001</v>
      </c>
      <c r="H75">
        <v>21.2822</v>
      </c>
      <c r="I75">
        <v>33.924999999999997</v>
      </c>
      <c r="J75">
        <v>0.14099999999999999</v>
      </c>
      <c r="K75">
        <v>22</v>
      </c>
      <c r="L75">
        <v>242</v>
      </c>
      <c r="M75">
        <v>9.3999999999999997E-4</v>
      </c>
      <c r="N75">
        <v>0.21060000000000001</v>
      </c>
      <c r="O75" s="1">
        <v>4.77E+18</v>
      </c>
      <c r="P75">
        <v>0.38392999999999999</v>
      </c>
      <c r="Q75">
        <v>2.2593899999999998</v>
      </c>
      <c r="R75">
        <v>371.25099999999998</v>
      </c>
      <c r="S75">
        <v>1.4610000000000001</v>
      </c>
      <c r="T75">
        <f t="shared" si="18"/>
        <v>-0.18844023780213176</v>
      </c>
      <c r="U75">
        <f t="shared" si="19"/>
        <v>-0.60498979382374007</v>
      </c>
      <c r="V75">
        <f t="shared" si="20"/>
        <v>0.76298710831042471</v>
      </c>
      <c r="W75">
        <f t="shared" si="21"/>
        <v>0.1367072021691435</v>
      </c>
    </row>
    <row r="76" spans="1:23" x14ac:dyDescent="0.25">
      <c r="A76" t="s">
        <v>23</v>
      </c>
      <c r="B76" t="s">
        <v>22</v>
      </c>
      <c r="C76" t="str">
        <f t="shared" si="5"/>
        <v>ViT/Ip102Fabi</v>
      </c>
      <c r="D76">
        <v>5</v>
      </c>
      <c r="E76">
        <v>0.81025000000000003</v>
      </c>
      <c r="G76">
        <v>0.58745999999999998</v>
      </c>
      <c r="H76">
        <v>21.044899999999998</v>
      </c>
      <c r="I76">
        <v>34.308</v>
      </c>
      <c r="J76">
        <v>0.14299999999999999</v>
      </c>
      <c r="K76">
        <v>22</v>
      </c>
      <c r="L76">
        <v>242</v>
      </c>
      <c r="M76">
        <v>9.3999999999999997E-4</v>
      </c>
      <c r="N76">
        <v>0.21729999999999999</v>
      </c>
      <c r="O76" s="1">
        <v>4.77E+18</v>
      </c>
      <c r="P76">
        <v>0.38540000000000002</v>
      </c>
      <c r="Q76">
        <v>2.2584</v>
      </c>
      <c r="R76">
        <v>371.41399999999999</v>
      </c>
      <c r="S76">
        <v>1.4610000000000001</v>
      </c>
      <c r="T76">
        <f t="shared" si="18"/>
        <v>-0.21041243696048026</v>
      </c>
      <c r="U76">
        <f t="shared" si="19"/>
        <v>-0.5319471203881021</v>
      </c>
      <c r="V76">
        <f t="shared" si="20"/>
        <v>0.31572100102396844</v>
      </c>
      <c r="W76">
        <f t="shared" si="21"/>
        <v>0.44028131455733505</v>
      </c>
    </row>
    <row r="77" spans="1:23" x14ac:dyDescent="0.25">
      <c r="A77" t="s">
        <v>23</v>
      </c>
      <c r="B77" t="s">
        <v>22</v>
      </c>
      <c r="C77" t="str">
        <f t="shared" ref="C77:C81" si="22">_xlfn.CONCAT(A77,"/",B77)</f>
        <v>ViT/Ip102Fabi</v>
      </c>
      <c r="D77">
        <v>6</v>
      </c>
      <c r="E77">
        <v>0.82410000000000005</v>
      </c>
      <c r="G77">
        <v>0.55508999999999997</v>
      </c>
      <c r="H77">
        <v>21.108699999999999</v>
      </c>
      <c r="I77">
        <v>34.204000000000001</v>
      </c>
      <c r="J77">
        <v>0.14199999999999999</v>
      </c>
      <c r="K77">
        <v>20</v>
      </c>
      <c r="L77">
        <v>220</v>
      </c>
      <c r="M77">
        <v>9.3999999999999997E-4</v>
      </c>
      <c r="N77">
        <v>0.19600000000000001</v>
      </c>
      <c r="O77" s="1">
        <v>4.34E+18</v>
      </c>
      <c r="P77">
        <v>0.40395999999999999</v>
      </c>
      <c r="Q77">
        <v>2.0586899999999999</v>
      </c>
      <c r="R77">
        <v>407.44400000000002</v>
      </c>
      <c r="S77">
        <v>1.603</v>
      </c>
      <c r="T77">
        <f t="shared" si="18"/>
        <v>-0.19346339721279912</v>
      </c>
      <c r="U77">
        <f t="shared" si="19"/>
        <v>-0.58862501622040253</v>
      </c>
      <c r="V77">
        <f t="shared" si="20"/>
        <v>0.66073567049588655</v>
      </c>
      <c r="W77">
        <f t="shared" si="21"/>
        <v>0.20472118087079752</v>
      </c>
    </row>
    <row r="78" spans="1:23" x14ac:dyDescent="0.25">
      <c r="A78" t="s">
        <v>23</v>
      </c>
      <c r="B78" t="s">
        <v>22</v>
      </c>
      <c r="C78" t="str">
        <f t="shared" si="22"/>
        <v>ViT/Ip102Fabi</v>
      </c>
      <c r="D78">
        <v>7</v>
      </c>
      <c r="E78">
        <v>0.81025000000000003</v>
      </c>
      <c r="G78">
        <v>0.67215000000000003</v>
      </c>
      <c r="H78">
        <v>19.645700000000001</v>
      </c>
      <c r="I78">
        <v>36.750999999999998</v>
      </c>
      <c r="J78">
        <v>0.153</v>
      </c>
      <c r="K78">
        <v>24</v>
      </c>
      <c r="L78">
        <v>264</v>
      </c>
      <c r="M78">
        <v>9.3999999999999997E-4</v>
      </c>
      <c r="N78">
        <v>0.21659999999999999</v>
      </c>
      <c r="O78" s="1">
        <v>6.79E+17</v>
      </c>
      <c r="P78">
        <v>0.39728000000000002</v>
      </c>
      <c r="Q78">
        <v>1.9359500000000001</v>
      </c>
      <c r="R78">
        <v>433.27600000000001</v>
      </c>
      <c r="S78">
        <v>1.7050000000000001</v>
      </c>
      <c r="T78">
        <f t="shared" si="18"/>
        <v>-0.21041243696048026</v>
      </c>
      <c r="U78">
        <f t="shared" si="19"/>
        <v>-0.39727374908187529</v>
      </c>
      <c r="V78">
        <f t="shared" si="20"/>
        <v>0.31572100102396844</v>
      </c>
      <c r="W78">
        <f t="shared" si="21"/>
        <v>1</v>
      </c>
    </row>
    <row r="79" spans="1:23" x14ac:dyDescent="0.25">
      <c r="A79" t="s">
        <v>23</v>
      </c>
      <c r="B79" t="s">
        <v>22</v>
      </c>
      <c r="C79" t="str">
        <f t="shared" si="22"/>
        <v>ViT/Ip102Fabi</v>
      </c>
      <c r="D79">
        <v>8</v>
      </c>
      <c r="E79">
        <v>0.79778000000000004</v>
      </c>
      <c r="G79">
        <v>0.62497000000000003</v>
      </c>
      <c r="H79">
        <v>20.715900000000001</v>
      </c>
      <c r="I79">
        <v>34.853000000000002</v>
      </c>
      <c r="J79">
        <v>0.14499999999999999</v>
      </c>
      <c r="K79">
        <v>24</v>
      </c>
      <c r="L79">
        <v>264</v>
      </c>
      <c r="M79">
        <v>9.3999999999999997E-4</v>
      </c>
      <c r="N79">
        <v>0.20749999999999999</v>
      </c>
      <c r="O79" s="1">
        <v>5.2E+18</v>
      </c>
      <c r="P79">
        <v>0.36259000000000002</v>
      </c>
      <c r="Q79">
        <v>2.4187500000000002</v>
      </c>
      <c r="R79">
        <v>346.79</v>
      </c>
      <c r="S79">
        <v>1.3640000000000001</v>
      </c>
      <c r="T79">
        <f t="shared" si="18"/>
        <v>-0.22592240876464573</v>
      </c>
      <c r="U79">
        <f t="shared" si="19"/>
        <v>-0.47005163039777237</v>
      </c>
      <c r="V79">
        <f t="shared" si="20"/>
        <v>0</v>
      </c>
      <c r="W79">
        <f t="shared" si="21"/>
        <v>0.69752639542370498</v>
      </c>
    </row>
    <row r="80" spans="1:23" x14ac:dyDescent="0.25">
      <c r="A80" t="s">
        <v>23</v>
      </c>
      <c r="B80" t="s">
        <v>22</v>
      </c>
      <c r="C80" t="str">
        <f t="shared" si="22"/>
        <v>ViT/Ip102Fabi</v>
      </c>
      <c r="D80">
        <v>9</v>
      </c>
      <c r="E80">
        <v>0.82271000000000005</v>
      </c>
      <c r="G80">
        <v>0.55916999999999994</v>
      </c>
      <c r="H80">
        <v>20.733799999999999</v>
      </c>
      <c r="I80">
        <v>34.822000000000003</v>
      </c>
      <c r="J80">
        <v>0.14499999999999999</v>
      </c>
      <c r="K80">
        <v>33</v>
      </c>
      <c r="L80">
        <v>363</v>
      </c>
      <c r="M80">
        <v>9.1E-4</v>
      </c>
      <c r="N80">
        <v>0.1731</v>
      </c>
      <c r="O80" s="1">
        <v>7.15E+18</v>
      </c>
      <c r="P80">
        <v>0.30525000000000002</v>
      </c>
      <c r="Q80">
        <v>3.33602</v>
      </c>
      <c r="R80">
        <v>251.43700000000001</v>
      </c>
      <c r="S80">
        <v>0.98899999999999999</v>
      </c>
      <c r="T80">
        <f t="shared" si="18"/>
        <v>-0.19515150978206092</v>
      </c>
      <c r="U80">
        <f t="shared" si="19"/>
        <v>-0.58130173757031534</v>
      </c>
      <c r="V80">
        <f t="shared" si="20"/>
        <v>0.62637244940573999</v>
      </c>
      <c r="W80">
        <f t="shared" si="21"/>
        <v>0.23515760537996563</v>
      </c>
    </row>
    <row r="81" spans="1:23" x14ac:dyDescent="0.25">
      <c r="A81" t="s">
        <v>23</v>
      </c>
      <c r="B81" t="s">
        <v>22</v>
      </c>
      <c r="C81" t="str">
        <f t="shared" si="22"/>
        <v>ViT/Ip102Fabi</v>
      </c>
      <c r="D81">
        <v>10</v>
      </c>
      <c r="E81">
        <v>0.83794999999999997</v>
      </c>
      <c r="G81">
        <v>0.59743999999999997</v>
      </c>
      <c r="H81">
        <v>20.997399999999999</v>
      </c>
      <c r="I81">
        <v>34.384999999999998</v>
      </c>
      <c r="J81">
        <v>0.14299999999999999</v>
      </c>
      <c r="K81">
        <v>28</v>
      </c>
      <c r="L81">
        <v>308</v>
      </c>
      <c r="M81">
        <v>9.1E-4</v>
      </c>
      <c r="N81">
        <v>0.16950000000000001</v>
      </c>
      <c r="O81" s="1">
        <v>6.07E+18</v>
      </c>
      <c r="P81">
        <v>0.33496999999999999</v>
      </c>
      <c r="Q81">
        <v>2.8278799999999999</v>
      </c>
      <c r="R81">
        <v>296.61799999999999</v>
      </c>
      <c r="S81">
        <v>1.167</v>
      </c>
      <c r="T81">
        <f t="shared" si="18"/>
        <v>-0.17679684615125466</v>
      </c>
      <c r="U81">
        <f t="shared" si="19"/>
        <v>-0.51510141862877934</v>
      </c>
      <c r="V81">
        <f t="shared" si="20"/>
        <v>1</v>
      </c>
      <c r="W81">
        <f>(U81-MIN($U$72:$U$81))/(MAX($U$72:$U$81)-MIN($U$72:$U$81))</f>
        <v>0.51029407173891284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B55F-C4FC-4935-93FC-64A297F90A53}">
  <dimension ref="A1:M11"/>
  <sheetViews>
    <sheetView workbookViewId="0">
      <selection activeCell="P23" sqref="P23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5">
      <c r="A2" t="s">
        <v>24</v>
      </c>
      <c r="B2">
        <v>1</v>
      </c>
      <c r="C2">
        <v>0.99239999999999995</v>
      </c>
      <c r="D2">
        <v>2.0320000000000001E-2</v>
      </c>
      <c r="E2">
        <v>14.729799999999999</v>
      </c>
      <c r="F2">
        <v>678.89700000000005</v>
      </c>
      <c r="G2">
        <v>2.7160000000000002</v>
      </c>
      <c r="H2">
        <v>38</v>
      </c>
      <c r="I2">
        <v>8.93</v>
      </c>
      <c r="J2">
        <v>8.7000000000000001E-4</v>
      </c>
      <c r="K2">
        <v>0.22320000000000001</v>
      </c>
      <c r="L2">
        <v>2.3E+19</v>
      </c>
      <c r="M2">
        <v>0.2702</v>
      </c>
    </row>
    <row r="3" spans="1:13" x14ac:dyDescent="0.25">
      <c r="A3" t="s">
        <v>24</v>
      </c>
      <c r="B3">
        <v>2</v>
      </c>
      <c r="C3">
        <v>0.99270000000000003</v>
      </c>
      <c r="D3">
        <v>2.0670000000000001E-2</v>
      </c>
      <c r="E3">
        <v>14.516500000000001</v>
      </c>
      <c r="F3">
        <v>688.86900000000003</v>
      </c>
      <c r="G3">
        <v>2.7549999999999999</v>
      </c>
      <c r="H3">
        <v>24</v>
      </c>
      <c r="I3">
        <v>5.64</v>
      </c>
      <c r="J3">
        <v>9.2000000000000003E-4</v>
      </c>
      <c r="K3">
        <v>0.2447</v>
      </c>
      <c r="L3">
        <v>1.45E+19</v>
      </c>
      <c r="M3">
        <v>0.29514000000000001</v>
      </c>
    </row>
    <row r="4" spans="1:13" x14ac:dyDescent="0.25">
      <c r="A4" t="s">
        <v>24</v>
      </c>
      <c r="B4">
        <v>3</v>
      </c>
      <c r="C4">
        <v>0.99509999999999998</v>
      </c>
      <c r="D4">
        <v>1.5959999999999998E-2</v>
      </c>
      <c r="E4">
        <v>14.7037</v>
      </c>
      <c r="F4">
        <v>680.10199999999998</v>
      </c>
      <c r="G4">
        <v>2.72</v>
      </c>
      <c r="H4">
        <v>33</v>
      </c>
      <c r="I4">
        <v>7.7549999999999999</v>
      </c>
      <c r="J4">
        <v>8.8999999999999995E-4</v>
      </c>
      <c r="K4">
        <v>0.23269999999999999</v>
      </c>
      <c r="L4">
        <v>2E+19</v>
      </c>
      <c r="M4">
        <v>0.28048000000000001</v>
      </c>
    </row>
    <row r="5" spans="1:13" x14ac:dyDescent="0.25">
      <c r="A5" t="s">
        <v>24</v>
      </c>
      <c r="B5">
        <v>4</v>
      </c>
      <c r="C5">
        <v>0.99350000000000005</v>
      </c>
      <c r="D5">
        <v>1.898E-2</v>
      </c>
      <c r="E5">
        <v>15.101900000000001</v>
      </c>
      <c r="F5">
        <v>662.17</v>
      </c>
      <c r="G5">
        <v>2.649</v>
      </c>
      <c r="H5">
        <v>35</v>
      </c>
      <c r="I5">
        <v>8.2249999999999996</v>
      </c>
      <c r="J5">
        <v>8.8000000000000003E-4</v>
      </c>
      <c r="K5">
        <v>0.223</v>
      </c>
      <c r="L5">
        <v>2.12E+19</v>
      </c>
      <c r="M5">
        <v>0.27411999999999997</v>
      </c>
    </row>
    <row r="6" spans="1:13" x14ac:dyDescent="0.25">
      <c r="A6" t="s">
        <v>24</v>
      </c>
      <c r="B6">
        <v>5</v>
      </c>
      <c r="C6">
        <v>0.99370000000000003</v>
      </c>
      <c r="D6">
        <v>1.975E-2</v>
      </c>
      <c r="E6">
        <v>14.4018</v>
      </c>
      <c r="F6">
        <v>694.35599999999999</v>
      </c>
      <c r="G6">
        <v>2.7770000000000001</v>
      </c>
      <c r="H6">
        <v>31</v>
      </c>
      <c r="I6">
        <v>7.2850000000000001</v>
      </c>
      <c r="J6">
        <v>8.9999999999999998E-4</v>
      </c>
      <c r="K6">
        <v>0.22850000000000001</v>
      </c>
      <c r="L6">
        <v>1.88E+19</v>
      </c>
      <c r="M6">
        <v>0.28210000000000002</v>
      </c>
    </row>
    <row r="7" spans="1:13" x14ac:dyDescent="0.25">
      <c r="A7" t="s">
        <v>24</v>
      </c>
      <c r="B7">
        <v>6</v>
      </c>
      <c r="C7">
        <v>0.9909</v>
      </c>
      <c r="D7">
        <v>2.8060000000000002E-2</v>
      </c>
      <c r="E7">
        <v>14.5405</v>
      </c>
      <c r="F7">
        <v>687.73299999999995</v>
      </c>
      <c r="G7">
        <v>2.7509999999999999</v>
      </c>
      <c r="H7">
        <v>22</v>
      </c>
      <c r="I7">
        <v>5.17</v>
      </c>
      <c r="J7">
        <v>9.3000000000000005E-4</v>
      </c>
      <c r="K7">
        <v>0.24460000000000001</v>
      </c>
      <c r="L7">
        <v>1.33E+19</v>
      </c>
      <c r="M7">
        <v>0.30264999999999997</v>
      </c>
    </row>
    <row r="8" spans="1:13" x14ac:dyDescent="0.25">
      <c r="A8" t="s">
        <v>24</v>
      </c>
      <c r="B8">
        <v>7</v>
      </c>
      <c r="C8">
        <v>0.99470000000000003</v>
      </c>
      <c r="D8">
        <v>1.5509999999999999E-2</v>
      </c>
      <c r="E8">
        <v>14.4275</v>
      </c>
      <c r="F8">
        <v>693.12300000000005</v>
      </c>
      <c r="G8">
        <v>2.7719999999999998</v>
      </c>
      <c r="H8">
        <v>31</v>
      </c>
      <c r="I8">
        <v>7.2850000000000001</v>
      </c>
      <c r="J8">
        <v>8.9999999999999998E-4</v>
      </c>
      <c r="K8">
        <v>0.22689999999999999</v>
      </c>
      <c r="L8">
        <v>1.88E+19</v>
      </c>
      <c r="M8">
        <v>0.28027000000000002</v>
      </c>
    </row>
    <row r="9" spans="1:13" x14ac:dyDescent="0.25">
      <c r="A9" t="s">
        <v>24</v>
      </c>
      <c r="B9">
        <v>8</v>
      </c>
      <c r="C9">
        <v>0.99370000000000003</v>
      </c>
      <c r="D9">
        <v>1.873E-2</v>
      </c>
      <c r="E9">
        <v>14.519500000000001</v>
      </c>
      <c r="F9">
        <v>688.72900000000004</v>
      </c>
      <c r="G9">
        <v>2.7549999999999999</v>
      </c>
      <c r="H9">
        <v>29</v>
      </c>
      <c r="I9">
        <v>6.8150000000000004</v>
      </c>
      <c r="J9">
        <v>8.9999999999999998E-4</v>
      </c>
      <c r="K9">
        <v>0.23250000000000001</v>
      </c>
      <c r="L9">
        <v>1.76E+19</v>
      </c>
      <c r="M9">
        <v>0.28555999999999998</v>
      </c>
    </row>
    <row r="10" spans="1:13" x14ac:dyDescent="0.25">
      <c r="A10" t="s">
        <v>24</v>
      </c>
      <c r="B10">
        <v>9</v>
      </c>
      <c r="C10">
        <v>0.99319999999999997</v>
      </c>
      <c r="D10">
        <v>1.992E-2</v>
      </c>
      <c r="E10">
        <v>14.575699999999999</v>
      </c>
      <c r="F10">
        <v>686.07399999999996</v>
      </c>
      <c r="G10">
        <v>2.7440000000000002</v>
      </c>
      <c r="H10">
        <v>36</v>
      </c>
      <c r="I10">
        <v>8.4600000000000009</v>
      </c>
      <c r="J10">
        <v>8.8000000000000003E-4</v>
      </c>
      <c r="K10">
        <v>0.21529999999999999</v>
      </c>
      <c r="L10">
        <v>2.18E+19</v>
      </c>
      <c r="M10">
        <v>0.27254</v>
      </c>
    </row>
    <row r="11" spans="1:13" x14ac:dyDescent="0.25">
      <c r="A11" t="s">
        <v>24</v>
      </c>
      <c r="B11">
        <v>10</v>
      </c>
      <c r="C11">
        <v>0.99339999999999995</v>
      </c>
      <c r="D11">
        <v>2.154E-2</v>
      </c>
      <c r="E11">
        <v>14.73395</v>
      </c>
      <c r="F11">
        <v>693.07299999999998</v>
      </c>
      <c r="G11">
        <v>2.7719999999999998</v>
      </c>
      <c r="H11">
        <v>28</v>
      </c>
      <c r="I11">
        <v>6.58</v>
      </c>
      <c r="J11">
        <v>9.1E-4</v>
      </c>
      <c r="K11">
        <v>0.2374</v>
      </c>
      <c r="L11">
        <v>1.7E+19</v>
      </c>
      <c r="M11">
        <v>0.28789999999999999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F18" sqref="F18"/>
    </sheetView>
  </sheetViews>
  <sheetFormatPr defaultRowHeight="15" x14ac:dyDescent="0.25"/>
  <sheetData>
    <row r="1" spans="1:4" x14ac:dyDescent="0.25">
      <c r="A1" t="s">
        <v>2</v>
      </c>
      <c r="B1" t="s">
        <v>4</v>
      </c>
    </row>
    <row r="2" spans="1:4" x14ac:dyDescent="0.25">
      <c r="A2" t="s">
        <v>24</v>
      </c>
      <c r="B2">
        <v>0.99239999999999995</v>
      </c>
      <c r="C2">
        <f t="shared" ref="C2:C21" si="0">LN(B2)</f>
        <v>-7.6290271644911629E-3</v>
      </c>
      <c r="D2">
        <f t="shared" ref="D2:D11" si="1">(C2-MIN($C$2:$C$11))/(MAX($C$2:$C$11)-MIN($C$2:$C$11))</f>
        <v>0.35762859482812265</v>
      </c>
    </row>
    <row r="3" spans="1:4" x14ac:dyDescent="0.25">
      <c r="A3" t="s">
        <v>24</v>
      </c>
      <c r="B3">
        <v>0.99270000000000003</v>
      </c>
      <c r="C3">
        <f t="shared" si="0"/>
        <v>-7.3267753864608553E-3</v>
      </c>
      <c r="D3">
        <f t="shared" si="1"/>
        <v>0.42908944438558788</v>
      </c>
    </row>
    <row r="4" spans="1:4" x14ac:dyDescent="0.25">
      <c r="A4" t="s">
        <v>24</v>
      </c>
      <c r="B4">
        <v>0.99509999999999998</v>
      </c>
      <c r="C4">
        <f t="shared" si="0"/>
        <v>-4.9120443610206413E-3</v>
      </c>
      <c r="D4">
        <f t="shared" si="1"/>
        <v>1</v>
      </c>
    </row>
    <row r="5" spans="1:4" x14ac:dyDescent="0.25">
      <c r="A5" t="s">
        <v>24</v>
      </c>
      <c r="B5">
        <v>0.99350000000000005</v>
      </c>
      <c r="C5">
        <f t="shared" si="0"/>
        <v>-6.5212169902654632E-3</v>
      </c>
      <c r="D5">
        <f t="shared" si="1"/>
        <v>0.6195461812670483</v>
      </c>
    </row>
    <row r="6" spans="1:4" x14ac:dyDescent="0.25">
      <c r="A6" t="s">
        <v>24</v>
      </c>
      <c r="B6">
        <v>0.99370000000000003</v>
      </c>
      <c r="C6">
        <f t="shared" si="0"/>
        <v>-6.3199287448193475E-3</v>
      </c>
      <c r="D6">
        <f t="shared" si="1"/>
        <v>0.66713640263563412</v>
      </c>
    </row>
    <row r="7" spans="1:4" x14ac:dyDescent="0.25">
      <c r="A7" t="s">
        <v>24</v>
      </c>
      <c r="B7">
        <v>0.9909</v>
      </c>
      <c r="C7">
        <f t="shared" si="0"/>
        <v>-9.1416579172833873E-3</v>
      </c>
      <c r="D7">
        <f t="shared" si="1"/>
        <v>0</v>
      </c>
    </row>
    <row r="8" spans="1:4" x14ac:dyDescent="0.25">
      <c r="A8" t="s">
        <v>24</v>
      </c>
      <c r="B8">
        <v>0.99470000000000003</v>
      </c>
      <c r="C8">
        <f t="shared" si="0"/>
        <v>-5.3140948237687651E-3</v>
      </c>
      <c r="D8">
        <f t="shared" si="1"/>
        <v>0.90494392516006295</v>
      </c>
    </row>
    <row r="9" spans="1:4" x14ac:dyDescent="0.25">
      <c r="A9" t="s">
        <v>24</v>
      </c>
      <c r="B9">
        <v>0.99370000000000003</v>
      </c>
      <c r="C9">
        <f t="shared" si="0"/>
        <v>-6.3199287448193475E-3</v>
      </c>
      <c r="D9">
        <f t="shared" si="1"/>
        <v>0.66713640263563412</v>
      </c>
    </row>
    <row r="10" spans="1:4" x14ac:dyDescent="0.25">
      <c r="A10" t="s">
        <v>24</v>
      </c>
      <c r="B10">
        <v>0.99319999999999997</v>
      </c>
      <c r="C10">
        <f t="shared" si="0"/>
        <v>-6.8232253481255367E-3</v>
      </c>
      <c r="D10">
        <f t="shared" si="1"/>
        <v>0.54814288310689074</v>
      </c>
    </row>
    <row r="11" spans="1:4" x14ac:dyDescent="0.25">
      <c r="A11" t="s">
        <v>24</v>
      </c>
      <c r="B11">
        <v>0.99339999999999995</v>
      </c>
      <c r="C11">
        <f t="shared" si="0"/>
        <v>-6.6218763088869695E-3</v>
      </c>
      <c r="D11">
        <f t="shared" si="1"/>
        <v>0.59574747784354976</v>
      </c>
    </row>
    <row r="12" spans="1:4" x14ac:dyDescent="0.25">
      <c r="A12" t="s">
        <v>25</v>
      </c>
      <c r="B12">
        <v>0.99419999999999997</v>
      </c>
      <c r="C12">
        <f t="shared" si="0"/>
        <v>-5.8168853215648511E-3</v>
      </c>
      <c r="D12">
        <f t="shared" ref="D12:D21" si="2">(C12-MIN($C$12:$C$21))/(MAX($C$12:$C$21)-MIN($C$12:$C$21))</f>
        <v>0.90262066577378242</v>
      </c>
    </row>
    <row r="13" spans="1:4" x14ac:dyDescent="0.25">
      <c r="A13" t="s">
        <v>25</v>
      </c>
      <c r="B13">
        <v>0.99060000000000004</v>
      </c>
      <c r="C13">
        <f t="shared" si="0"/>
        <v>-9.444458827999689E-3</v>
      </c>
      <c r="D13">
        <f t="shared" si="2"/>
        <v>2.4439455032826265E-2</v>
      </c>
    </row>
    <row r="14" spans="1:4" x14ac:dyDescent="0.25">
      <c r="A14" t="s">
        <v>25</v>
      </c>
      <c r="B14">
        <v>0.99150000000000005</v>
      </c>
      <c r="C14">
        <f t="shared" si="0"/>
        <v>-8.5363310222863354E-3</v>
      </c>
      <c r="D14">
        <f t="shared" si="2"/>
        <v>0.244283594514554</v>
      </c>
    </row>
    <row r="15" spans="1:4" x14ac:dyDescent="0.25">
      <c r="A15" t="s">
        <v>25</v>
      </c>
      <c r="B15">
        <v>0.99050000000000005</v>
      </c>
      <c r="C15">
        <f t="shared" si="0"/>
        <v>-9.545412843531385E-3</v>
      </c>
      <c r="D15">
        <f t="shared" si="2"/>
        <v>0</v>
      </c>
    </row>
    <row r="16" spans="1:4" x14ac:dyDescent="0.25">
      <c r="A16" t="s">
        <v>25</v>
      </c>
      <c r="B16">
        <v>0.99099999999999999</v>
      </c>
      <c r="C16">
        <f t="shared" si="0"/>
        <v>-9.0407446521490707E-3</v>
      </c>
      <c r="D16">
        <f t="shared" si="2"/>
        <v>0.12217261002276271</v>
      </c>
    </row>
    <row r="17" spans="1:4" x14ac:dyDescent="0.25">
      <c r="A17" t="s">
        <v>25</v>
      </c>
      <c r="B17">
        <v>0.99180000000000001</v>
      </c>
      <c r="C17">
        <f t="shared" si="0"/>
        <v>-8.2338049271035423E-3</v>
      </c>
      <c r="D17">
        <f t="shared" si="2"/>
        <v>0.31752063080812337</v>
      </c>
    </row>
    <row r="18" spans="1:4" x14ac:dyDescent="0.25">
      <c r="A18" t="s">
        <v>25</v>
      </c>
      <c r="B18">
        <v>0.99339999999999995</v>
      </c>
      <c r="C18">
        <f t="shared" si="0"/>
        <v>-6.6218763088869695E-3</v>
      </c>
      <c r="D18">
        <f t="shared" si="2"/>
        <v>0.70774440520232929</v>
      </c>
    </row>
    <row r="19" spans="1:4" x14ac:dyDescent="0.25">
      <c r="A19" t="s">
        <v>25</v>
      </c>
      <c r="B19">
        <v>0.99119999999999997</v>
      </c>
      <c r="C19">
        <f t="shared" si="0"/>
        <v>-8.8389486672043917E-3</v>
      </c>
      <c r="D19">
        <f t="shared" si="2"/>
        <v>0.17102439540134393</v>
      </c>
    </row>
    <row r="20" spans="1:4" x14ac:dyDescent="0.25">
      <c r="A20" t="s">
        <v>25</v>
      </c>
      <c r="B20">
        <v>0.99460000000000004</v>
      </c>
      <c r="C20">
        <f t="shared" si="0"/>
        <v>-5.4146327014988416E-3</v>
      </c>
      <c r="D20">
        <f t="shared" si="2"/>
        <v>1</v>
      </c>
    </row>
    <row r="21" spans="1:4" x14ac:dyDescent="0.25">
      <c r="A21" t="s">
        <v>25</v>
      </c>
      <c r="B21">
        <v>0.99199999999999999</v>
      </c>
      <c r="C21">
        <f t="shared" si="0"/>
        <v>-8.0321716972642666E-3</v>
      </c>
      <c r="D21">
        <f t="shared" si="2"/>
        <v>0.36633301561349396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Andreas - Statistical Analysis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Louw</dc:creator>
  <cp:lastModifiedBy>Andreas Louw</cp:lastModifiedBy>
  <dcterms:created xsi:type="dcterms:W3CDTF">2023-10-22T16:33:06Z</dcterms:created>
  <dcterms:modified xsi:type="dcterms:W3CDTF">2023-10-24T16:10:58Z</dcterms:modified>
</cp:coreProperties>
</file>