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Repository Homes/Data-PD-Modelling/"/>
    </mc:Choice>
  </mc:AlternateContent>
  <xr:revisionPtr revIDLastSave="633" documentId="11_4041D7985BC0D93217393311595ED87656CC5D08" xr6:coauthVersionLast="47" xr6:coauthVersionMax="47" xr10:uidLastSave="{67AAC187-E640-004D-AE95-6346F4633749}"/>
  <bookViews>
    <workbookView xWindow="0" yWindow="740" windowWidth="30240" windowHeight="18900" activeTab="1" xr2:uid="{00000000-000D-0000-FFFF-FFFF00000000}"/>
  </bookViews>
  <sheets>
    <sheet name="Model GWO" sheetId="3" r:id="rId1"/>
    <sheet name="Pivot" sheetId="2" r:id="rId2"/>
    <sheet name="Data" sheetId="1" r:id="rId3"/>
  </sheets>
  <definedNames>
    <definedName name="Utsnitt_mob">#N/A</definedName>
  </definedNames>
  <calcPr calcId="191029"/>
  <pivotCaches>
    <pivotCache cacheId="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I24" i="3"/>
  <c r="H24" i="3"/>
  <c r="AD5" i="3"/>
  <c r="AE5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9" i="3"/>
  <c r="C61" i="3"/>
  <c r="AD6" i="3"/>
  <c r="AE6" i="3"/>
  <c r="AD7" i="3"/>
  <c r="AE7" i="3"/>
  <c r="AD8" i="3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16" i="3"/>
  <c r="AE16" i="3"/>
  <c r="AD17" i="3"/>
  <c r="AE17" i="3"/>
  <c r="AD18" i="3"/>
  <c r="AE18" i="3"/>
  <c r="AD19" i="3"/>
  <c r="AE19" i="3"/>
  <c r="AD20" i="3"/>
  <c r="AE20" i="3"/>
  <c r="AD21" i="3"/>
  <c r="AE21" i="3"/>
  <c r="AD22" i="3"/>
  <c r="AE22" i="3"/>
  <c r="AD23" i="3"/>
  <c r="AE23" i="3"/>
  <c r="AD24" i="3"/>
  <c r="AE24" i="3"/>
  <c r="AD25" i="3"/>
  <c r="AE25" i="3"/>
  <c r="AD26" i="3"/>
  <c r="AE26" i="3"/>
  <c r="AD27" i="3"/>
  <c r="AE27" i="3"/>
  <c r="AD28" i="3"/>
  <c r="AE28" i="3"/>
  <c r="AD29" i="3"/>
  <c r="AE29" i="3"/>
  <c r="AD30" i="3"/>
  <c r="AE30" i="3"/>
  <c r="AD31" i="3"/>
  <c r="AE31" i="3"/>
  <c r="AD32" i="3"/>
  <c r="AE32" i="3"/>
  <c r="AD33" i="3"/>
  <c r="AE33" i="3"/>
  <c r="AD34" i="3"/>
  <c r="AE34" i="3"/>
  <c r="AD35" i="3"/>
  <c r="AE35" i="3"/>
  <c r="AD36" i="3"/>
  <c r="AE36" i="3"/>
  <c r="AD37" i="3"/>
  <c r="AE37" i="3"/>
  <c r="AD38" i="3"/>
  <c r="AE38" i="3"/>
  <c r="AD39" i="3"/>
  <c r="AE39" i="3"/>
  <c r="AD40" i="3"/>
  <c r="AE40" i="3"/>
  <c r="AD41" i="3"/>
  <c r="AE41" i="3"/>
  <c r="AD42" i="3"/>
  <c r="AE42" i="3"/>
  <c r="AD43" i="3"/>
  <c r="AE43" i="3"/>
  <c r="AD44" i="3"/>
  <c r="AE44" i="3"/>
  <c r="AD45" i="3"/>
  <c r="AE45" i="3"/>
  <c r="AD46" i="3"/>
  <c r="AE46" i="3"/>
  <c r="AD47" i="3"/>
  <c r="AE47" i="3"/>
  <c r="AD48" i="3"/>
  <c r="AE48" i="3"/>
  <c r="AD49" i="3"/>
  <c r="AE49" i="3"/>
  <c r="AD50" i="3"/>
  <c r="AE50" i="3"/>
  <c r="AD51" i="3"/>
  <c r="AE51" i="3"/>
  <c r="AD52" i="3"/>
  <c r="AE52" i="3"/>
  <c r="AD53" i="3"/>
  <c r="AE53" i="3"/>
  <c r="AD54" i="3"/>
  <c r="AE54" i="3"/>
  <c r="AD55" i="3"/>
  <c r="AE55" i="3"/>
  <c r="AD56" i="3"/>
  <c r="AE56" i="3"/>
  <c r="AD57" i="3"/>
  <c r="AE57" i="3"/>
  <c r="AD58" i="3"/>
  <c r="AE58" i="3"/>
  <c r="AD59" i="3"/>
  <c r="AE59" i="3"/>
  <c r="AD60" i="3"/>
  <c r="AE60" i="3"/>
  <c r="AD61" i="3"/>
  <c r="AE61" i="3"/>
  <c r="AE62" i="3"/>
  <c r="AE63" i="3"/>
  <c r="AE64" i="3"/>
  <c r="AF10" i="3"/>
  <c r="AE87" i="3" l="1"/>
  <c r="AE88" i="3"/>
  <c r="AD75" i="3"/>
  <c r="AF18" i="3"/>
  <c r="AW134" i="3"/>
  <c r="AV134" i="3"/>
  <c r="AW133" i="3"/>
  <c r="AV133" i="3"/>
  <c r="AW132" i="3"/>
  <c r="AV132" i="3"/>
  <c r="AW131" i="3"/>
  <c r="AV131" i="3"/>
  <c r="AW122" i="3"/>
  <c r="AW123" i="3"/>
  <c r="AW124" i="3"/>
  <c r="AW121" i="3"/>
  <c r="AV122" i="3"/>
  <c r="AV123" i="3"/>
  <c r="AV124" i="3"/>
  <c r="AV121" i="3"/>
  <c r="AD87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D76" i="3"/>
  <c r="AD77" i="3"/>
  <c r="AD78" i="3"/>
  <c r="AD79" i="3"/>
  <c r="AD80" i="3"/>
  <c r="AD81" i="3"/>
  <c r="AD82" i="3"/>
  <c r="AD83" i="3"/>
  <c r="AD84" i="3"/>
  <c r="AD85" i="3"/>
  <c r="AD86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74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5" i="3"/>
  <c r="AF61" i="3"/>
  <c r="AF9" i="3"/>
  <c r="AF11" i="3"/>
  <c r="AF12" i="3"/>
  <c r="AF13" i="3"/>
  <c r="AF14" i="3"/>
  <c r="AF15" i="3"/>
  <c r="AF16" i="3"/>
  <c r="AF17" i="3"/>
  <c r="AJ121" i="3" s="1"/>
  <c r="AL121" i="3" s="1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5" i="3"/>
  <c r="D207" i="3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06" i="3"/>
  <c r="C219" i="3"/>
  <c r="C220" i="3" s="1"/>
  <c r="C221" i="3" s="1"/>
  <c r="C222" i="3" s="1"/>
  <c r="C223" i="3" s="1"/>
  <c r="C218" i="3"/>
  <c r="F9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D40" i="3" s="1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2" i="3" s="1"/>
  <c r="AD62" i="3" s="1"/>
  <c r="AF62" i="3" s="1"/>
  <c r="A62" i="3"/>
  <c r="B62" i="3"/>
  <c r="A63" i="3"/>
  <c r="B63" i="3"/>
  <c r="A64" i="3"/>
  <c r="B64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E116" i="3" s="1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D128" i="3" s="1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 s="1"/>
  <c r="C142" i="3" s="1"/>
  <c r="A142" i="3"/>
  <c r="B142" i="3"/>
  <c r="A143" i="3"/>
  <c r="B143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B4" i="3"/>
  <c r="C4" i="3"/>
  <c r="D4" i="3"/>
  <c r="E4" i="3"/>
  <c r="F4" i="3"/>
  <c r="G4" i="3"/>
  <c r="AF96" i="3" l="1"/>
  <c r="AF87" i="3"/>
  <c r="AF95" i="3"/>
  <c r="AF94" i="3"/>
  <c r="AF80" i="3"/>
  <c r="AF119" i="3"/>
  <c r="AF76" i="3"/>
  <c r="AF118" i="3"/>
  <c r="AF134" i="3"/>
  <c r="AF117" i="3"/>
  <c r="AF133" i="3"/>
  <c r="AF116" i="3"/>
  <c r="AF131" i="3"/>
  <c r="AF108" i="3"/>
  <c r="AF100" i="3"/>
  <c r="AF130" i="3"/>
  <c r="AF129" i="3"/>
  <c r="AF83" i="3"/>
  <c r="AF82" i="3"/>
  <c r="AF124" i="3"/>
  <c r="AF93" i="3"/>
  <c r="AF86" i="3"/>
  <c r="AF84" i="3"/>
  <c r="AF128" i="3"/>
  <c r="AF81" i="3"/>
  <c r="AF120" i="3"/>
  <c r="AF92" i="3"/>
  <c r="AF85" i="3"/>
  <c r="AF75" i="3"/>
  <c r="AF123" i="3"/>
  <c r="AF103" i="3"/>
  <c r="AF79" i="3"/>
  <c r="AF115" i="3"/>
  <c r="AF78" i="3"/>
  <c r="AF127" i="3"/>
  <c r="AF114" i="3"/>
  <c r="AF90" i="3"/>
  <c r="AF91" i="3"/>
  <c r="AF77" i="3"/>
  <c r="AF126" i="3"/>
  <c r="AF113" i="3"/>
  <c r="AF110" i="3"/>
  <c r="AF109" i="3"/>
  <c r="AF89" i="3"/>
  <c r="AF107" i="3"/>
  <c r="AF106" i="3"/>
  <c r="AF105" i="3"/>
  <c r="AF104" i="3"/>
  <c r="AF122" i="3"/>
  <c r="AF112" i="3"/>
  <c r="AF102" i="3"/>
  <c r="AF88" i="3"/>
  <c r="AF132" i="3"/>
  <c r="AF121" i="3"/>
  <c r="AF111" i="3"/>
  <c r="AF101" i="3"/>
  <c r="AF99" i="3"/>
  <c r="AF125" i="3"/>
  <c r="AF98" i="3"/>
  <c r="AF97" i="3"/>
  <c r="F104" i="3"/>
  <c r="G14" i="3"/>
  <c r="E194" i="3"/>
  <c r="C143" i="3"/>
  <c r="G171" i="3"/>
  <c r="G172" i="3" s="1"/>
  <c r="E117" i="3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F182" i="3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E33" i="3"/>
  <c r="E34" i="3" s="1"/>
  <c r="E35" i="3" s="1"/>
  <c r="E36" i="3" s="1"/>
  <c r="E37" i="3" s="1"/>
  <c r="E38" i="3" s="1"/>
  <c r="E39" i="3" s="1"/>
  <c r="E40" i="3" s="1"/>
  <c r="F25" i="3"/>
  <c r="G93" i="3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C63" i="3"/>
  <c r="D129" i="3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F105" i="3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G15" i="3"/>
  <c r="G16" i="3" s="1"/>
  <c r="G17" i="3" s="1"/>
  <c r="G18" i="3" s="1"/>
  <c r="G19" i="3" s="1"/>
  <c r="G20" i="3" s="1"/>
  <c r="G21" i="3" s="1"/>
  <c r="G22" i="3" s="1"/>
  <c r="G23" i="3" s="1"/>
  <c r="G24" i="3" s="1"/>
  <c r="G173" i="3"/>
  <c r="G174" i="3" s="1"/>
  <c r="G175" i="3" s="1"/>
  <c r="G176" i="3" s="1"/>
  <c r="G177" i="3" s="1"/>
  <c r="G178" i="3" s="1"/>
  <c r="G179" i="3" s="1"/>
  <c r="G180" i="3" s="1"/>
  <c r="G181" i="3" s="1"/>
  <c r="G182" i="3" s="1"/>
  <c r="E195" i="3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F26" i="3"/>
  <c r="F27" i="3" s="1"/>
  <c r="F28" i="3" s="1"/>
  <c r="F29" i="3" s="1"/>
  <c r="F30" i="3" s="1"/>
  <c r="F31" i="3" s="1"/>
  <c r="F32" i="3" s="1"/>
  <c r="F3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C64" i="3" l="1"/>
  <c r="AD64" i="3" s="1"/>
  <c r="AF64" i="3" s="1"/>
  <c r="AD63" i="3"/>
  <c r="AF63" i="3" s="1"/>
  <c r="AN121" i="3"/>
  <c r="G183" i="3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25" i="3"/>
  <c r="F117" i="3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D143" i="3"/>
  <c r="E129" i="3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F195" i="3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E41" i="3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F34" i="3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G26" i="3"/>
  <c r="G27" i="3" s="1"/>
  <c r="G28" i="3" s="1"/>
  <c r="G29" i="3" s="1"/>
  <c r="G30" i="3" s="1"/>
  <c r="G31" i="3" s="1"/>
  <c r="G32" i="3" s="1"/>
  <c r="G33" i="3" s="1"/>
  <c r="F128" i="3"/>
  <c r="G106" i="3"/>
  <c r="G107" i="3"/>
  <c r="F61" i="3" l="1"/>
  <c r="F62" i="3" s="1"/>
  <c r="F63" i="3" s="1"/>
  <c r="D64" i="3"/>
  <c r="G34" i="3"/>
  <c r="G35" i="3" s="1"/>
  <c r="G36" i="3" s="1"/>
  <c r="G37" i="3" s="1"/>
  <c r="G38" i="3" s="1"/>
  <c r="G39" i="3" s="1"/>
  <c r="F129" i="3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G195" i="3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40" i="3"/>
  <c r="G108" i="3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E64" i="3" l="1"/>
  <c r="F64" i="3" s="1"/>
  <c r="G109" i="3"/>
  <c r="G64" i="3" l="1"/>
  <c r="G110" i="3"/>
  <c r="G111" i="3" l="1"/>
  <c r="G112" i="3" l="1"/>
  <c r="G113" i="3" l="1"/>
  <c r="G114" i="3" l="1"/>
  <c r="G115" i="3" l="1"/>
  <c r="G116" i="3" l="1"/>
  <c r="G117" i="3" l="1"/>
  <c r="G118" i="3" l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</calcChain>
</file>

<file path=xl/sharedStrings.xml><?xml version="1.0" encoding="utf-8"?>
<sst xmlns="http://schemas.openxmlformats.org/spreadsheetml/2006/main" count="54" uniqueCount="37">
  <si>
    <t>mob</t>
  </si>
  <si>
    <t>Year</t>
  </si>
  <si>
    <t>Row</t>
  </si>
  <si>
    <t>Ever90</t>
  </si>
  <si>
    <t>WO_flag</t>
  </si>
  <si>
    <t>run_off</t>
  </si>
  <si>
    <t>Ever90_%</t>
  </si>
  <si>
    <t>WO_flag_%</t>
  </si>
  <si>
    <t>Radetiketter</t>
  </si>
  <si>
    <t>Totalsumma</t>
  </si>
  <si>
    <t>Kolumnetiketter</t>
  </si>
  <si>
    <t>Summa av Ever90_%</t>
  </si>
  <si>
    <t>Summa av WO_flag_%</t>
  </si>
  <si>
    <t>Summa av run_off</t>
  </si>
  <si>
    <t>PÅ dem i Run of bör vi ta bort de som landat på collection</t>
  </si>
  <si>
    <t>MOB</t>
  </si>
  <si>
    <r>
      <t xml:space="preserve">when comparing 90Ever </t>
    </r>
    <r>
      <rPr>
        <b/>
        <sz val="11"/>
        <color theme="1"/>
        <rFont val="Calibri"/>
        <family val="2"/>
        <scheme val="minor"/>
      </rPr>
      <t>@ 12 that would be 13 GWO</t>
    </r>
  </si>
  <si>
    <t xml:space="preserve">Mean Ever 90 + </t>
  </si>
  <si>
    <t>Mean GWO</t>
  </si>
  <si>
    <t>Factor</t>
  </si>
  <si>
    <t>12 PD to GWO Factor</t>
  </si>
  <si>
    <t>Mean Run-Off</t>
  </si>
  <si>
    <t>Expected PD</t>
  </si>
  <si>
    <t>GWO delta</t>
  </si>
  <si>
    <t>Expected Gross WO</t>
  </si>
  <si>
    <t>PD x GWO  12M Factor</t>
  </si>
  <si>
    <t/>
  </si>
  <si>
    <t>PD input</t>
  </si>
  <si>
    <t>GWO</t>
  </si>
  <si>
    <t>Gwo On Pd Factor</t>
  </si>
  <si>
    <t>This is with 50 average month included</t>
  </si>
  <si>
    <t>Mean Timeseries GWO 30 Month</t>
  </si>
  <si>
    <t>This is with 30 average month included</t>
  </si>
  <si>
    <t>Run-Off</t>
  </si>
  <si>
    <t>180. måndaffer</t>
  </si>
  <si>
    <t>Factor Medel</t>
  </si>
  <si>
    <t>Summa av Ever90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</si>
</sst>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2" fontId="0" fillId="3" borderId="0" xfId="0" applyNumberFormat="1" applyFill="1"/>
    <xf numFmtId="9" fontId="0" fillId="2" borderId="0" xfId="1" applyFont="1" applyFill="1"/>
    <xf numFmtId="9" fontId="0" fillId="3" borderId="0" xfId="1" applyFont="1" applyFill="1"/>
    <xf numFmtId="164" fontId="0" fillId="2" borderId="0" xfId="1" applyNumberFormat="1" applyFont="1" applyFill="1"/>
    <xf numFmtId="49" fontId="0" fillId="2" borderId="0" xfId="0" applyNumberFormat="1" applyFill="1"/>
    <xf numFmtId="9" fontId="0" fillId="2" borderId="0" xfId="0" applyNumberFormat="1" applyFill="1"/>
    <xf numFmtId="0" fontId="0" fillId="2" borderId="0" xfId="0" quotePrefix="1" applyFill="1"/>
    <xf numFmtId="10" fontId="4" fillId="2" borderId="0" xfId="0" applyNumberFormat="1" applyFont="1" applyFill="1"/>
    <xf numFmtId="10" fontId="4" fillId="2" borderId="0" xfId="1" applyNumberFormat="1" applyFont="1" applyFill="1" applyAlignment="1">
      <alignment horizontal="center"/>
    </xf>
    <xf numFmtId="10" fontId="4" fillId="2" borderId="0" xfId="1" applyNumberFormat="1" applyFont="1" applyFill="1"/>
    <xf numFmtId="0" fontId="0" fillId="2" borderId="0" xfId="0" applyNumberFormat="1" applyFill="1"/>
  </cellXfs>
  <cellStyles count="2">
    <cellStyle name="Normal" xfId="0" builtinId="0"/>
    <cellStyle name="Procent" xfId="1" builtinId="5"/>
  </cellStyles>
  <dxfs count="72"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Ever 90+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GWO'!$B$4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GWO'!$A$5:$A$73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GWO'!$B$5:$B$73</c:f>
              <c:numCache>
                <c:formatCode>0.00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1.743679163034002E-3</c:v>
                </c:pt>
                <c:pt idx="6">
                  <c:v>2.6155187445510032E-3</c:v>
                </c:pt>
                <c:pt idx="7">
                  <c:v>5.2310374891020046E-3</c:v>
                </c:pt>
                <c:pt idx="8">
                  <c:v>1.3077593722755011E-2</c:v>
                </c:pt>
                <c:pt idx="9">
                  <c:v>1.482127288578901E-2</c:v>
                </c:pt>
                <c:pt idx="10">
                  <c:v>1.6564952048823019E-2</c:v>
                </c:pt>
                <c:pt idx="11">
                  <c:v>2.090592334494774E-2</c:v>
                </c:pt>
                <c:pt idx="12">
                  <c:v>2.3498694516971279E-2</c:v>
                </c:pt>
                <c:pt idx="13">
                  <c:v>2.5239338555265452E-2</c:v>
                </c:pt>
                <c:pt idx="14">
                  <c:v>3.1277150304083408E-2</c:v>
                </c:pt>
                <c:pt idx="15">
                  <c:v>3.7358818418766288E-2</c:v>
                </c:pt>
                <c:pt idx="16">
                  <c:v>4.0834057341442222E-2</c:v>
                </c:pt>
                <c:pt idx="17">
                  <c:v>4.5178105994787138E-2</c:v>
                </c:pt>
                <c:pt idx="18">
                  <c:v>5.2128583840139013E-2</c:v>
                </c:pt>
                <c:pt idx="19">
                  <c:v>5.3866203301476977E-2</c:v>
                </c:pt>
                <c:pt idx="20">
                  <c:v>5.8210251954821893E-2</c:v>
                </c:pt>
                <c:pt idx="21">
                  <c:v>6.2554300608166816E-2</c:v>
                </c:pt>
                <c:pt idx="22">
                  <c:v>6.6029539530842743E-2</c:v>
                </c:pt>
                <c:pt idx="23">
                  <c:v>7.1242397914856648E-2</c:v>
                </c:pt>
                <c:pt idx="24">
                  <c:v>7.4717636837532575E-2</c:v>
                </c:pt>
                <c:pt idx="25">
                  <c:v>8.0799304952215462E-2</c:v>
                </c:pt>
                <c:pt idx="26">
                  <c:v>8.5143353605560385E-2</c:v>
                </c:pt>
                <c:pt idx="27">
                  <c:v>8.6012163336229366E-2</c:v>
                </c:pt>
                <c:pt idx="28">
                  <c:v>8.8618592528236312E-2</c:v>
                </c:pt>
                <c:pt idx="29">
                  <c:v>9.1225021720243271E-2</c:v>
                </c:pt>
                <c:pt idx="30">
                  <c:v>9.4700260642919198E-2</c:v>
                </c:pt>
                <c:pt idx="31">
                  <c:v>9.7306689834926158E-2</c:v>
                </c:pt>
                <c:pt idx="32">
                  <c:v>9.9913119026933103E-2</c:v>
                </c:pt>
                <c:pt idx="33">
                  <c:v>0.103388357949609</c:v>
                </c:pt>
                <c:pt idx="34">
                  <c:v>0.105994787141616</c:v>
                </c:pt>
                <c:pt idx="35">
                  <c:v>0.10860121633362289</c:v>
                </c:pt>
                <c:pt idx="36">
                  <c:v>0.1103388357949609</c:v>
                </c:pt>
                <c:pt idx="37">
                  <c:v>0.1129452649869679</c:v>
                </c:pt>
                <c:pt idx="38">
                  <c:v>0.1164205039096438</c:v>
                </c:pt>
                <c:pt idx="39">
                  <c:v>0.11815812337098169</c:v>
                </c:pt>
                <c:pt idx="40">
                  <c:v>0.1233709817549957</c:v>
                </c:pt>
                <c:pt idx="41">
                  <c:v>0.1251086012163336</c:v>
                </c:pt>
                <c:pt idx="42">
                  <c:v>0.1268462206776716</c:v>
                </c:pt>
                <c:pt idx="43">
                  <c:v>0.13119026933101649</c:v>
                </c:pt>
                <c:pt idx="44">
                  <c:v>0.13205907906168551</c:v>
                </c:pt>
                <c:pt idx="45">
                  <c:v>0.13141862489120981</c:v>
                </c:pt>
                <c:pt idx="46">
                  <c:v>0.1330434782608696</c:v>
                </c:pt>
                <c:pt idx="47">
                  <c:v>0.13391304347826091</c:v>
                </c:pt>
                <c:pt idx="48">
                  <c:v>0.1348999129677981</c:v>
                </c:pt>
                <c:pt idx="49">
                  <c:v>0.13577023498694521</c:v>
                </c:pt>
                <c:pt idx="50">
                  <c:v>0.1372719374456994</c:v>
                </c:pt>
                <c:pt idx="51">
                  <c:v>0.1360069747166521</c:v>
                </c:pt>
                <c:pt idx="52">
                  <c:v>0.13675958188153309</c:v>
                </c:pt>
                <c:pt idx="53">
                  <c:v>0.1391304347826087</c:v>
                </c:pt>
                <c:pt idx="54">
                  <c:v>0.1416159860990443</c:v>
                </c:pt>
                <c:pt idx="55">
                  <c:v>0.1452173913043478</c:v>
                </c:pt>
                <c:pt idx="56">
                  <c:v>0.14769765421372719</c:v>
                </c:pt>
                <c:pt idx="57">
                  <c:v>0.14943527367506521</c:v>
                </c:pt>
                <c:pt idx="58">
                  <c:v>0.15290806754221389</c:v>
                </c:pt>
                <c:pt idx="59">
                  <c:v>0.1535982814178303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C-ED48-B97B-12FC4C202400}"/>
            </c:ext>
          </c:extLst>
        </c:ser>
        <c:ser>
          <c:idx val="1"/>
          <c:order val="1"/>
          <c:tx>
            <c:strRef>
              <c:f>'Model GWO'!$C$4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GWO'!$A$5:$A$73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GWO'!$C$5:$C$73</c:f>
              <c:numCache>
                <c:formatCode>0.00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3.089598352214212E-3</c:v>
                </c:pt>
                <c:pt idx="5">
                  <c:v>5.1493305870236872E-3</c:v>
                </c:pt>
                <c:pt idx="6">
                  <c:v>7.2090628218331619E-3</c:v>
                </c:pt>
                <c:pt idx="7">
                  <c:v>1.389603705609882E-2</c:v>
                </c:pt>
                <c:pt idx="8">
                  <c:v>1.5440041173443129E-2</c:v>
                </c:pt>
                <c:pt idx="9">
                  <c:v>1.8528049408131759E-2</c:v>
                </c:pt>
                <c:pt idx="10">
                  <c:v>2.1101389603705611E-2</c:v>
                </c:pt>
                <c:pt idx="11">
                  <c:v>2.8306742151312399E-2</c:v>
                </c:pt>
                <c:pt idx="12">
                  <c:v>3.1909418425115799E-2</c:v>
                </c:pt>
                <c:pt idx="13">
                  <c:v>3.9114770972722597E-2</c:v>
                </c:pt>
                <c:pt idx="14">
                  <c:v>4.4776119402985072E-2</c:v>
                </c:pt>
                <c:pt idx="15">
                  <c:v>4.8378795676788468E-2</c:v>
                </c:pt>
                <c:pt idx="16">
                  <c:v>5.404014410705095E-2</c:v>
                </c:pt>
                <c:pt idx="17">
                  <c:v>5.9701492537313432E-2</c:v>
                </c:pt>
                <c:pt idx="18">
                  <c:v>6.3304168811116834E-2</c:v>
                </c:pt>
                <c:pt idx="19">
                  <c:v>6.7421513124034993E-2</c:v>
                </c:pt>
                <c:pt idx="20">
                  <c:v>6.8450849202264533E-2</c:v>
                </c:pt>
                <c:pt idx="21">
                  <c:v>7.1538857436953165E-2</c:v>
                </c:pt>
                <c:pt idx="22">
                  <c:v>7.4112197632527022E-2</c:v>
                </c:pt>
                <c:pt idx="23">
                  <c:v>7.6170869788986101E-2</c:v>
                </c:pt>
                <c:pt idx="24">
                  <c:v>8.0802882141019036E-2</c:v>
                </c:pt>
                <c:pt idx="25">
                  <c:v>8.2861554297478129E-2</c:v>
                </c:pt>
                <c:pt idx="26">
                  <c:v>8.8008234688625842E-2</c:v>
                </c:pt>
                <c:pt idx="27">
                  <c:v>9.0066906845084921E-2</c:v>
                </c:pt>
                <c:pt idx="28">
                  <c:v>9.3669583118888317E-2</c:v>
                </c:pt>
                <c:pt idx="29">
                  <c:v>9.8301595470921252E-2</c:v>
                </c:pt>
                <c:pt idx="30">
                  <c:v>0.10087493566649509</c:v>
                </c:pt>
                <c:pt idx="31">
                  <c:v>0.105506948018528</c:v>
                </c:pt>
                <c:pt idx="32">
                  <c:v>0.1106536284096758</c:v>
                </c:pt>
                <c:pt idx="33">
                  <c:v>0.1111682964487905</c:v>
                </c:pt>
                <c:pt idx="34">
                  <c:v>0.11425630468347921</c:v>
                </c:pt>
                <c:pt idx="35">
                  <c:v>0.115859938208033</c:v>
                </c:pt>
                <c:pt idx="36">
                  <c:v>0.1189495365602472</c:v>
                </c:pt>
                <c:pt idx="37">
                  <c:v>0.12197632527020071</c:v>
                </c:pt>
                <c:pt idx="38">
                  <c:v>0.1231324059763009</c:v>
                </c:pt>
                <c:pt idx="39">
                  <c:v>0.12615859938208029</c:v>
                </c:pt>
                <c:pt idx="40">
                  <c:v>0.12873326467559221</c:v>
                </c:pt>
                <c:pt idx="41">
                  <c:v>0.12938144329896911</c:v>
                </c:pt>
                <c:pt idx="42">
                  <c:v>0.1304123711340206</c:v>
                </c:pt>
                <c:pt idx="43">
                  <c:v>0.1309278350515464</c:v>
                </c:pt>
                <c:pt idx="44">
                  <c:v>0.13439752832131821</c:v>
                </c:pt>
                <c:pt idx="45">
                  <c:v>0.13690169840452909</c:v>
                </c:pt>
                <c:pt idx="46">
                  <c:v>0.14135254988913529</c:v>
                </c:pt>
                <c:pt idx="47">
                  <c:v>0.13608374384236449</c:v>
                </c:pt>
                <c:pt idx="48">
                  <c:v>0.1376021798365123</c:v>
                </c:pt>
                <c:pt idx="49">
                  <c:v>0.14296351451973191</c:v>
                </c:pt>
                <c:pt idx="50">
                  <c:v>0.14498757249378619</c:v>
                </c:pt>
                <c:pt idx="51">
                  <c:v>0.14818266542404471</c:v>
                </c:pt>
                <c:pt idx="52">
                  <c:v>0.15318230852211431</c:v>
                </c:pt>
                <c:pt idx="53">
                  <c:v>0.16027397260273971</c:v>
                </c:pt>
                <c:pt idx="54">
                  <c:v>0.15264187866927589</c:v>
                </c:pt>
                <c:pt idx="55">
                  <c:v>0.16666666666666671</c:v>
                </c:pt>
                <c:pt idx="56">
                  <c:v>0.16951327579419795</c:v>
                </c:pt>
                <c:pt idx="57">
                  <c:v>0.17150754962707093</c:v>
                </c:pt>
                <c:pt idx="58">
                  <c:v>0.17549329109136333</c:v>
                </c:pt>
                <c:pt idx="59">
                  <c:v>0.1762854527250548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C-ED48-B97B-12FC4C202400}"/>
            </c:ext>
          </c:extLst>
        </c:ser>
        <c:ser>
          <c:idx val="2"/>
          <c:order val="2"/>
          <c:tx>
            <c:strRef>
              <c:f>'Model GWO'!$D$4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 GWO'!$A$5:$A$73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GWO'!$D$5:$D$73</c:f>
              <c:numCache>
                <c:formatCode>0.00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4.7596382674916699E-4</c:v>
                </c:pt>
                <c:pt idx="4">
                  <c:v>9.519276534983341E-4</c:v>
                </c:pt>
                <c:pt idx="5">
                  <c:v>6.6634935744883392E-3</c:v>
                </c:pt>
                <c:pt idx="6">
                  <c:v>9.9952403617325075E-3</c:v>
                </c:pt>
                <c:pt idx="7">
                  <c:v>1.6182770109471681E-2</c:v>
                </c:pt>
                <c:pt idx="8">
                  <c:v>2.1894336030461689E-2</c:v>
                </c:pt>
                <c:pt idx="9">
                  <c:v>2.9033793431699189E-2</c:v>
                </c:pt>
                <c:pt idx="10">
                  <c:v>3.3317467872441692E-2</c:v>
                </c:pt>
                <c:pt idx="11">
                  <c:v>3.8077106139933363E-2</c:v>
                </c:pt>
                <c:pt idx="12">
                  <c:v>4.1884816753926697E-2</c:v>
                </c:pt>
                <c:pt idx="13">
                  <c:v>4.8548310328415042E-2</c:v>
                </c:pt>
                <c:pt idx="14">
                  <c:v>5.1880057115659212E-2</c:v>
                </c:pt>
                <c:pt idx="15">
                  <c:v>5.854355069014755E-2</c:v>
                </c:pt>
                <c:pt idx="16">
                  <c:v>6.3779152784388393E-2</c:v>
                </c:pt>
                <c:pt idx="17">
                  <c:v>7.2346501665873392E-2</c:v>
                </c:pt>
                <c:pt idx="18">
                  <c:v>7.7582103760114235E-2</c:v>
                </c:pt>
                <c:pt idx="19">
                  <c:v>8.3293669681104229E-2</c:v>
                </c:pt>
                <c:pt idx="20">
                  <c:v>8.7577344121846742E-2</c:v>
                </c:pt>
                <c:pt idx="21">
                  <c:v>9.2336982389338407E-2</c:v>
                </c:pt>
                <c:pt idx="22">
                  <c:v>9.947643979057591E-2</c:v>
                </c:pt>
                <c:pt idx="23">
                  <c:v>0.1056639695383151</c:v>
                </c:pt>
                <c:pt idx="24">
                  <c:v>0.1123809523809524</c:v>
                </c:pt>
                <c:pt idx="25">
                  <c:v>0.1161351737267968</c:v>
                </c:pt>
                <c:pt idx="26">
                  <c:v>0.1247025226082818</c:v>
                </c:pt>
                <c:pt idx="27">
                  <c:v>0.12851023322227509</c:v>
                </c:pt>
                <c:pt idx="28">
                  <c:v>0.13231794383626841</c:v>
                </c:pt>
                <c:pt idx="29">
                  <c:v>0.13564969062351259</c:v>
                </c:pt>
                <c:pt idx="30">
                  <c:v>0.13952380952380949</c:v>
                </c:pt>
                <c:pt idx="31">
                  <c:v>0.14231318419800101</c:v>
                </c:pt>
                <c:pt idx="32">
                  <c:v>0.1475487862922418</c:v>
                </c:pt>
                <c:pt idx="33">
                  <c:v>0.15326035221323181</c:v>
                </c:pt>
                <c:pt idx="34">
                  <c:v>0.1535291087068521</c:v>
                </c:pt>
                <c:pt idx="35">
                  <c:v>0.15646379189555926</c:v>
                </c:pt>
                <c:pt idx="36">
                  <c:v>0.15982867168937678</c:v>
                </c:pt>
                <c:pt idx="37">
                  <c:v>0.16375538513480334</c:v>
                </c:pt>
                <c:pt idx="38">
                  <c:v>0.16698371135489398</c:v>
                </c:pt>
                <c:pt idx="39">
                  <c:v>0.17030439384265916</c:v>
                </c:pt>
                <c:pt idx="40">
                  <c:v>0.17573279630521546</c:v>
                </c:pt>
                <c:pt idx="41">
                  <c:v>0.17739585027904844</c:v>
                </c:pt>
                <c:pt idx="42">
                  <c:v>0.17932570495220929</c:v>
                </c:pt>
                <c:pt idx="43">
                  <c:v>0.18271309625898197</c:v>
                </c:pt>
                <c:pt idx="44">
                  <c:v>0.18573731054668513</c:v>
                </c:pt>
                <c:pt idx="45">
                  <c:v>0.18703643982951401</c:v>
                </c:pt>
                <c:pt idx="46">
                  <c:v>0.19127159500314692</c:v>
                </c:pt>
                <c:pt idx="47">
                  <c:v>0.18820504256100157</c:v>
                </c:pt>
                <c:pt idx="48">
                  <c:v>0.1899514008412774</c:v>
                </c:pt>
                <c:pt idx="49">
                  <c:v>0.19429526443511244</c:v>
                </c:pt>
                <c:pt idx="50">
                  <c:v>0.1967529451316187</c:v>
                </c:pt>
                <c:pt idx="51">
                  <c:v>0.19809836942452283</c:v>
                </c:pt>
                <c:pt idx="52">
                  <c:v>0.2021080560445141</c:v>
                </c:pt>
                <c:pt idx="53">
                  <c:v>0.2087040360520851</c:v>
                </c:pt>
                <c:pt idx="54">
                  <c:v>0.20511656643108706</c:v>
                </c:pt>
                <c:pt idx="55">
                  <c:v>0.21740315130056601</c:v>
                </c:pt>
                <c:pt idx="56">
                  <c:v>0.22111632206964349</c:v>
                </c:pt>
                <c:pt idx="57">
                  <c:v>0.22371769056458057</c:v>
                </c:pt>
                <c:pt idx="58">
                  <c:v>0.22891676709221959</c:v>
                </c:pt>
                <c:pt idx="59">
                  <c:v>0.22995007770524317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C-ED48-B97B-12FC4C202400}"/>
            </c:ext>
          </c:extLst>
        </c:ser>
        <c:ser>
          <c:idx val="3"/>
          <c:order val="3"/>
          <c:tx>
            <c:strRef>
              <c:f>'Model GWO'!$E$4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 GWO'!$A$5:$A$73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GWO'!$E$5:$E$73</c:f>
              <c:numCache>
                <c:formatCode>0.00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3.08641975308642E-3</c:v>
                </c:pt>
                <c:pt idx="5">
                  <c:v>7.716049382716049E-3</c:v>
                </c:pt>
                <c:pt idx="6">
                  <c:v>1.080246913580247E-2</c:v>
                </c:pt>
                <c:pt idx="7">
                  <c:v>1.9290123456790119E-2</c:v>
                </c:pt>
                <c:pt idx="8">
                  <c:v>2.4305555555555559E-2</c:v>
                </c:pt>
                <c:pt idx="9">
                  <c:v>3.3950617283950622E-2</c:v>
                </c:pt>
                <c:pt idx="10">
                  <c:v>4.2438271604938273E-2</c:v>
                </c:pt>
                <c:pt idx="11">
                  <c:v>5.4398148148148147E-2</c:v>
                </c:pt>
                <c:pt idx="12">
                  <c:v>6.4429012345679007E-2</c:v>
                </c:pt>
                <c:pt idx="13">
                  <c:v>7.2145061728395063E-2</c:v>
                </c:pt>
                <c:pt idx="14">
                  <c:v>8.1049787726746425E-2</c:v>
                </c:pt>
                <c:pt idx="15">
                  <c:v>9.1470474720185255E-2</c:v>
                </c:pt>
                <c:pt idx="16">
                  <c:v>0.10223765432098771</c:v>
                </c:pt>
                <c:pt idx="17">
                  <c:v>0.1122685185185185</c:v>
                </c:pt>
                <c:pt idx="18">
                  <c:v>0.121141975308642</c:v>
                </c:pt>
                <c:pt idx="19">
                  <c:v>0.12962962962962959</c:v>
                </c:pt>
                <c:pt idx="20">
                  <c:v>0.14120370370370369</c:v>
                </c:pt>
                <c:pt idx="21">
                  <c:v>0.1508487654320988</c:v>
                </c:pt>
                <c:pt idx="22">
                  <c:v>0.1556291390728477</c:v>
                </c:pt>
                <c:pt idx="23">
                  <c:v>0.1583333333333333</c:v>
                </c:pt>
                <c:pt idx="24">
                  <c:v>0.1648690292758089</c:v>
                </c:pt>
                <c:pt idx="25">
                  <c:v>0.17424689899586529</c:v>
                </c:pt>
                <c:pt idx="26">
                  <c:v>0.17810026385224281</c:v>
                </c:pt>
                <c:pt idx="27">
                  <c:v>0.184</c:v>
                </c:pt>
                <c:pt idx="28">
                  <c:v>0.19005107972633473</c:v>
                </c:pt>
                <c:pt idx="29">
                  <c:v>0.19643644727280829</c:v>
                </c:pt>
                <c:pt idx="30">
                  <c:v>0.20243067101937692</c:v>
                </c:pt>
                <c:pt idx="31">
                  <c:v>0.20848839584272616</c:v>
                </c:pt>
                <c:pt idx="32">
                  <c:v>0.21633477430032444</c:v>
                </c:pt>
                <c:pt idx="33">
                  <c:v>0.22219535768419446</c:v>
                </c:pt>
                <c:pt idx="34">
                  <c:v>0.22579767618020646</c:v>
                </c:pt>
                <c:pt idx="35">
                  <c:v>0.2301137609273696</c:v>
                </c:pt>
                <c:pt idx="36">
                  <c:v>0.23506254259144121</c:v>
                </c:pt>
                <c:pt idx="37">
                  <c:v>0.24083762184820839</c:v>
                </c:pt>
                <c:pt idx="38">
                  <c:v>0.2455855720225297</c:v>
                </c:pt>
                <c:pt idx="39">
                  <c:v>0.2504693520130809</c:v>
                </c:pt>
                <c:pt idx="40">
                  <c:v>0.25845298893861346</c:v>
                </c:pt>
                <c:pt idx="41">
                  <c:v>0.26089886858851591</c:v>
                </c:pt>
                <c:pt idx="42">
                  <c:v>0.263737136225419</c:v>
                </c:pt>
                <c:pt idx="43">
                  <c:v>0.26871902592584535</c:v>
                </c:pt>
                <c:pt idx="44">
                  <c:v>0.2731667854692047</c:v>
                </c:pt>
                <c:pt idx="45">
                  <c:v>0.27507743534916018</c:v>
                </c:pt>
                <c:pt idx="46">
                  <c:v>0.28130614470938209</c:v>
                </c:pt>
                <c:pt idx="47">
                  <c:v>0.27679611777603186</c:v>
                </c:pt>
                <c:pt idx="48">
                  <c:v>0.27936451438033483</c:v>
                </c:pt>
                <c:pt idx="49">
                  <c:v>0.28575310292483391</c:v>
                </c:pt>
                <c:pt idx="50">
                  <c:v>0.28936765260038544</c:v>
                </c:pt>
                <c:pt idx="51">
                  <c:v>0.29134638928017831</c:v>
                </c:pt>
                <c:pt idx="52">
                  <c:v>0.29724349849048198</c:v>
                </c:pt>
                <c:pt idx="53">
                  <c:v>0.30694431008500767</c:v>
                </c:pt>
                <c:pt idx="54">
                  <c:v>0.30166816205932528</c:v>
                </c:pt>
                <c:pt idx="55">
                  <c:v>0.3197382357742482</c:v>
                </c:pt>
                <c:pt idx="56">
                  <c:v>0.3251992544565025</c:v>
                </c:pt>
                <c:pt idx="57">
                  <c:v>0.32902512803834383</c:v>
                </c:pt>
                <c:pt idx="58">
                  <c:v>0.33667149170261462</c:v>
                </c:pt>
                <c:pt idx="59">
                  <c:v>0.33819119788184199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C-ED48-B97B-12FC4C202400}"/>
            </c:ext>
          </c:extLst>
        </c:ser>
        <c:ser>
          <c:idx val="4"/>
          <c:order val="4"/>
          <c:tx>
            <c:strRef>
              <c:f>'Model GWO'!$F$4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GWO'!$A$5:$A$73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GWO'!$F$5:$F$73</c:f>
              <c:numCache>
                <c:formatCode>0.00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3.3003300330032998E-4</c:v>
                </c:pt>
                <c:pt idx="4">
                  <c:v>6.9306930693069308E-3</c:v>
                </c:pt>
                <c:pt idx="5">
                  <c:v>1.3531353135313531E-2</c:v>
                </c:pt>
                <c:pt idx="6">
                  <c:v>2.0132013201320131E-2</c:v>
                </c:pt>
                <c:pt idx="7">
                  <c:v>2.8712871287128711E-2</c:v>
                </c:pt>
                <c:pt idx="8">
                  <c:v>4.2904290429042903E-2</c:v>
                </c:pt>
                <c:pt idx="9">
                  <c:v>5.1155115511551157E-2</c:v>
                </c:pt>
                <c:pt idx="10">
                  <c:v>6.3904494382022475E-2</c:v>
                </c:pt>
                <c:pt idx="11">
                  <c:v>7.4999999999999997E-2</c:v>
                </c:pt>
                <c:pt idx="12">
                  <c:v>9.6153846153846159E-2</c:v>
                </c:pt>
                <c:pt idx="13">
                  <c:v>0.1101532567049808</c:v>
                </c:pt>
                <c:pt idx="14">
                  <c:v>0.1293725707940033</c:v>
                </c:pt>
                <c:pt idx="15">
                  <c:v>0.14394419784400761</c:v>
                </c:pt>
                <c:pt idx="16">
                  <c:v>0.15038759689922479</c:v>
                </c:pt>
                <c:pt idx="17">
                  <c:v>0.15838509316770191</c:v>
                </c:pt>
                <c:pt idx="18">
                  <c:v>0.17032258064516129</c:v>
                </c:pt>
                <c:pt idx="19">
                  <c:v>0.17418032786885251</c:v>
                </c:pt>
                <c:pt idx="20">
                  <c:v>0.18524533044435748</c:v>
                </c:pt>
                <c:pt idx="21">
                  <c:v>0.19662596511690034</c:v>
                </c:pt>
                <c:pt idx="22">
                  <c:v>0.20599053847214219</c:v>
                </c:pt>
                <c:pt idx="23">
                  <c:v>0.21441432118474349</c:v>
                </c:pt>
                <c:pt idx="24">
                  <c:v>0.22554644863087076</c:v>
                </c:pt>
                <c:pt idx="25">
                  <c:v>0.23663297447949172</c:v>
                </c:pt>
                <c:pt idx="26">
                  <c:v>0.24805253310625519</c:v>
                </c:pt>
                <c:pt idx="27">
                  <c:v>0.25463746271970039</c:v>
                </c:pt>
                <c:pt idx="28">
                  <c:v>0.26301154743833349</c:v>
                </c:pt>
                <c:pt idx="29">
                  <c:v>0.27184825282184844</c:v>
                </c:pt>
                <c:pt idx="30">
                  <c:v>0.28014365459250284</c:v>
                </c:pt>
                <c:pt idx="31">
                  <c:v>0.2885269354559365</c:v>
                </c:pt>
                <c:pt idx="32">
                  <c:v>0.29938553274931334</c:v>
                </c:pt>
                <c:pt idx="33">
                  <c:v>0.3074959897217367</c:v>
                </c:pt>
                <c:pt idx="34">
                  <c:v>0.312481235600719</c:v>
                </c:pt>
                <c:pt idx="35">
                  <c:v>0.31845426206213651</c:v>
                </c:pt>
                <c:pt idx="36">
                  <c:v>0.32530287731481572</c:v>
                </c:pt>
                <c:pt idx="37">
                  <c:v>0.33329500518953503</c:v>
                </c:pt>
                <c:pt idx="38">
                  <c:v>0.33986568989338689</c:v>
                </c:pt>
                <c:pt idx="39">
                  <c:v>0.34662434937857817</c:v>
                </c:pt>
                <c:pt idx="40">
                  <c:v>0.35767289856332229</c:v>
                </c:pt>
                <c:pt idx="41">
                  <c:v>0.36105774958597936</c:v>
                </c:pt>
                <c:pt idx="42">
                  <c:v>0.36498562605109053</c:v>
                </c:pt>
                <c:pt idx="43">
                  <c:v>0.37188005949057956</c:v>
                </c:pt>
                <c:pt idx="44">
                  <c:v>0.37803531060421192</c:v>
                </c:pt>
                <c:pt idx="45">
                  <c:v>0.38067945754756821</c:v>
                </c:pt>
                <c:pt idx="46">
                  <c:v>0.38929936378401025</c:v>
                </c:pt>
                <c:pt idx="47">
                  <c:v>0.38305794087582651</c:v>
                </c:pt>
                <c:pt idx="48">
                  <c:v>0.38661234302027003</c:v>
                </c:pt>
                <c:pt idx="49">
                  <c:v>0.39545350594054934</c:v>
                </c:pt>
                <c:pt idx="50">
                  <c:v>0.40045567853977082</c:v>
                </c:pt>
                <c:pt idx="51">
                  <c:v>0.40319405075462333</c:v>
                </c:pt>
                <c:pt idx="52">
                  <c:v>0.41135505579099674</c:v>
                </c:pt>
                <c:pt idx="53">
                  <c:v>0.42478000171899605</c:v>
                </c:pt>
                <c:pt idx="54">
                  <c:v>0.41747834440272802</c:v>
                </c:pt>
                <c:pt idx="55">
                  <c:v>0.44248550593493413</c:v>
                </c:pt>
                <c:pt idx="56">
                  <c:v>0.45004300561490213</c:v>
                </c:pt>
                <c:pt idx="57">
                  <c:v>0.45533762921037174</c:v>
                </c:pt>
                <c:pt idx="58">
                  <c:v>0.46591942618049142</c:v>
                </c:pt>
                <c:pt idx="59">
                  <c:v>0.46802254642808871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C-ED48-B97B-12FC4C202400}"/>
            </c:ext>
          </c:extLst>
        </c:ser>
        <c:ser>
          <c:idx val="5"/>
          <c:order val="5"/>
          <c:tx>
            <c:strRef>
              <c:f>'Model GWO'!$G$4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'Model GWO'!$A$5:$A$73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GWO'!$G$5:$G$73</c:f>
              <c:numCache>
                <c:formatCode>0.00</c:formatCode>
                <c:ptCount val="69"/>
                <c:pt idx="0">
                  <c:v>0</c:v>
                </c:pt>
                <c:pt idx="1">
                  <c:v>6.3451776649746188E-4</c:v>
                </c:pt>
                <c:pt idx="2">
                  <c:v>7.1377587437544611E-4</c:v>
                </c:pt>
                <c:pt idx="3">
                  <c:v>2.3904382470119521E-3</c:v>
                </c:pt>
                <c:pt idx="4">
                  <c:v>7.4211502782931364E-3</c:v>
                </c:pt>
                <c:pt idx="5">
                  <c:v>1.390498261877173E-2</c:v>
                </c:pt>
                <c:pt idx="6">
                  <c:v>1.298701298701299E-2</c:v>
                </c:pt>
                <c:pt idx="7">
                  <c:v>1.6091954022988509E-2</c:v>
                </c:pt>
                <c:pt idx="8">
                  <c:v>2.1551724137931039E-2</c:v>
                </c:pt>
                <c:pt idx="9">
                  <c:v>2.7024229519821908E-2</c:v>
                </c:pt>
                <c:pt idx="10">
                  <c:v>3.2491365446603124E-2</c:v>
                </c:pt>
                <c:pt idx="11">
                  <c:v>3.9703503940409446E-2</c:v>
                </c:pt>
                <c:pt idx="12">
                  <c:v>4.7250314567363491E-2</c:v>
                </c:pt>
                <c:pt idx="13">
                  <c:v>5.4089326657272042E-2</c:v>
                </c:pt>
                <c:pt idx="14">
                  <c:v>6.1996563074050298E-2</c:v>
                </c:pt>
                <c:pt idx="15">
                  <c:v>6.9571276467014179E-2</c:v>
                </c:pt>
                <c:pt idx="16">
                  <c:v>7.5358154476099226E-2</c:v>
                </c:pt>
                <c:pt idx="17">
                  <c:v>8.2064537438549676E-2</c:v>
                </c:pt>
                <c:pt idx="18">
                  <c:v>8.8770662790210189E-2</c:v>
                </c:pt>
                <c:pt idx="19">
                  <c:v>9.315202127642408E-2</c:v>
                </c:pt>
                <c:pt idx="20">
                  <c:v>9.9069608916477203E-2</c:v>
                </c:pt>
                <c:pt idx="21">
                  <c:v>0.10515599729412531</c:v>
                </c:pt>
                <c:pt idx="22">
                  <c:v>0.11016419165858267</c:v>
                </c:pt>
                <c:pt idx="23">
                  <c:v>0.11466924912444663</c:v>
                </c:pt>
                <c:pt idx="24">
                  <c:v>0.12062273529249597</c:v>
                </c:pt>
                <c:pt idx="25">
                  <c:v>0.12655183362620645</c:v>
                </c:pt>
                <c:pt idx="26">
                  <c:v>0.13265903861992187</c:v>
                </c:pt>
                <c:pt idx="27">
                  <c:v>0.13618067341623052</c:v>
                </c:pt>
                <c:pt idx="28">
                  <c:v>0.14065915228594553</c:v>
                </c:pt>
                <c:pt idx="29">
                  <c:v>0.14538504170164618</c:v>
                </c:pt>
                <c:pt idx="30">
                  <c:v>0.14982144075825093</c:v>
                </c:pt>
                <c:pt idx="31">
                  <c:v>0.15430483774637008</c:v>
                </c:pt>
                <c:pt idx="32">
                  <c:v>0.16011203938894797</c:v>
                </c:pt>
                <c:pt idx="33">
                  <c:v>0.16444952956192291</c:v>
                </c:pt>
                <c:pt idx="34">
                  <c:v>0.16711564998935038</c:v>
                </c:pt>
                <c:pt idx="35">
                  <c:v>0.17031003763821018</c:v>
                </c:pt>
                <c:pt idx="36">
                  <c:v>0.17397269209257521</c:v>
                </c:pt>
                <c:pt idx="37">
                  <c:v>0.17824689960463308</c:v>
                </c:pt>
                <c:pt idx="38">
                  <c:v>0.18176091619205584</c:v>
                </c:pt>
                <c:pt idx="39">
                  <c:v>0.18537546210471872</c:v>
                </c:pt>
                <c:pt idx="40">
                  <c:v>0.19128425043531494</c:v>
                </c:pt>
                <c:pt idx="41">
                  <c:v>0.19309447618432996</c:v>
                </c:pt>
                <c:pt idx="42">
                  <c:v>0.19519511313068297</c:v>
                </c:pt>
                <c:pt idx="43">
                  <c:v>0.19888227125182126</c:v>
                </c:pt>
                <c:pt idx="44">
                  <c:v>0.20217411304425681</c:v>
                </c:pt>
                <c:pt idx="45">
                  <c:v>0.20358820862749041</c:v>
                </c:pt>
                <c:pt idx="46">
                  <c:v>0.20819815338395231</c:v>
                </c:pt>
                <c:pt idx="47">
                  <c:v>0.20486022672683832</c:v>
                </c:pt>
                <c:pt idx="48">
                  <c:v>0.20676112878756625</c:v>
                </c:pt>
                <c:pt idx="49">
                  <c:v>0.21148940210370268</c:v>
                </c:pt>
                <c:pt idx="50">
                  <c:v>0.21416457497822997</c:v>
                </c:pt>
                <c:pt idx="51">
                  <c:v>0.21562906244327118</c:v>
                </c:pt>
                <c:pt idx="52">
                  <c:v>0.21999358583168538</c:v>
                </c:pt>
                <c:pt idx="53">
                  <c:v>0.22717327635139453</c:v>
                </c:pt>
                <c:pt idx="54">
                  <c:v>0.22326833400801877</c:v>
                </c:pt>
                <c:pt idx="55">
                  <c:v>0.23664221882964442</c:v>
                </c:pt>
                <c:pt idx="56">
                  <c:v>0.24068398623012274</c:v>
                </c:pt>
                <c:pt idx="57">
                  <c:v>0.24351556253871245</c:v>
                </c:pt>
                <c:pt idx="58">
                  <c:v>0.24917473076146132</c:v>
                </c:pt>
                <c:pt idx="59">
                  <c:v>0.25029948408147212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2C-ED48-B97B-12FC4C20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02096"/>
        <c:axId val="222504368"/>
      </c:lineChart>
      <c:catAx>
        <c:axId val="2225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2504368"/>
        <c:crosses val="autoZero"/>
        <c:auto val="1"/>
        <c:lblAlgn val="ctr"/>
        <c:lblOffset val="100"/>
        <c:noMultiLvlLbl val="0"/>
      </c:catAx>
      <c:valAx>
        <c:axId val="2225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25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[Gross Write Off Modeling.xlsx]Pivot!Pivottabell3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Pivot!$B$160:$B$161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Pivot!$A$162:$A$231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Pivot!$B$162:$B$231</c:f>
              <c:numCache>
                <c:formatCode>General</c:formatCode>
                <c:ptCount val="69"/>
                <c:pt idx="0">
                  <c:v>0.86200520049028617</c:v>
                </c:pt>
                <c:pt idx="1">
                  <c:v>0.84777440949177896</c:v>
                </c:pt>
                <c:pt idx="2">
                  <c:v>0.82865551532341486</c:v>
                </c:pt>
                <c:pt idx="3">
                  <c:v>0.80731538170675143</c:v>
                </c:pt>
                <c:pt idx="4">
                  <c:v>0.78577425509065224</c:v>
                </c:pt>
                <c:pt idx="5">
                  <c:v>0.76062309840755371</c:v>
                </c:pt>
                <c:pt idx="6">
                  <c:v>0.7326311757818661</c:v>
                </c:pt>
                <c:pt idx="7">
                  <c:v>0.70861319307578774</c:v>
                </c:pt>
                <c:pt idx="8">
                  <c:v>0.67682994899384996</c:v>
                </c:pt>
                <c:pt idx="9">
                  <c:v>0.65335577728618843</c:v>
                </c:pt>
                <c:pt idx="10">
                  <c:v>0.62500383841513374</c:v>
                </c:pt>
                <c:pt idx="11">
                  <c:v>0.60185727023837965</c:v>
                </c:pt>
                <c:pt idx="12">
                  <c:v>0.57354855610667299</c:v>
                </c:pt>
                <c:pt idx="13">
                  <c:v>0.54515942375038029</c:v>
                </c:pt>
                <c:pt idx="14">
                  <c:v>0.52125043854917319</c:v>
                </c:pt>
                <c:pt idx="15">
                  <c:v>0.49146802890727709</c:v>
                </c:pt>
                <c:pt idx="16">
                  <c:v>0.47115260409438969</c:v>
                </c:pt>
                <c:pt idx="17">
                  <c:v>0.4516292436790848</c:v>
                </c:pt>
                <c:pt idx="18">
                  <c:v>0.43224875572885563</c:v>
                </c:pt>
                <c:pt idx="19">
                  <c:v>0.40705084972477801</c:v>
                </c:pt>
                <c:pt idx="20">
                  <c:v>0.39097590195645082</c:v>
                </c:pt>
                <c:pt idx="21">
                  <c:v>0.37542301656591592</c:v>
                </c:pt>
                <c:pt idx="22">
                  <c:v>0.35930145497656329</c:v>
                </c:pt>
                <c:pt idx="23">
                  <c:v>0.33807656582920642</c:v>
                </c:pt>
                <c:pt idx="24">
                  <c:v>0.31915068604238228</c:v>
                </c:pt>
                <c:pt idx="25">
                  <c:v>0.30516511372300309</c:v>
                </c:pt>
                <c:pt idx="26">
                  <c:v>0.29262774499769179</c:v>
                </c:pt>
                <c:pt idx="27">
                  <c:v>0.27891088944865711</c:v>
                </c:pt>
                <c:pt idx="28">
                  <c:v>0.26751006188293092</c:v>
                </c:pt>
                <c:pt idx="29">
                  <c:v>0.25513817112212139</c:v>
                </c:pt>
                <c:pt idx="30">
                  <c:v>0.24536029701470319</c:v>
                </c:pt>
                <c:pt idx="31">
                  <c:v>0.23651575070228001</c:v>
                </c:pt>
                <c:pt idx="32">
                  <c:v>0.22325843978091561</c:v>
                </c:pt>
                <c:pt idx="33">
                  <c:v>0.21293383361040469</c:v>
                </c:pt>
                <c:pt idx="34">
                  <c:v>0.19994140536301361</c:v>
                </c:pt>
                <c:pt idx="35">
                  <c:v>0.1920172946792954</c:v>
                </c:pt>
                <c:pt idx="36">
                  <c:v>0.18488610117794971</c:v>
                </c:pt>
                <c:pt idx="37">
                  <c:v>0.17835065578271511</c:v>
                </c:pt>
                <c:pt idx="38">
                  <c:v>0.17131927534559449</c:v>
                </c:pt>
                <c:pt idx="39">
                  <c:v>0.16541694758465439</c:v>
                </c:pt>
                <c:pt idx="40">
                  <c:v>0.15772578022962611</c:v>
                </c:pt>
                <c:pt idx="41">
                  <c:v>0.15110229419058979</c:v>
                </c:pt>
                <c:pt idx="42">
                  <c:v>0.14563366717158821</c:v>
                </c:pt>
                <c:pt idx="43">
                  <c:v>0.13908293920722861</c:v>
                </c:pt>
                <c:pt idx="44">
                  <c:v>0.13260225301875039</c:v>
                </c:pt>
                <c:pt idx="45">
                  <c:v>0.12784150099773281</c:v>
                </c:pt>
                <c:pt idx="46">
                  <c:v>0.1231333571662063</c:v>
                </c:pt>
                <c:pt idx="47">
                  <c:v>0.1184948893617514</c:v>
                </c:pt>
                <c:pt idx="48">
                  <c:v>0.1127474453830665</c:v>
                </c:pt>
                <c:pt idx="49">
                  <c:v>0.1072724970421076</c:v>
                </c:pt>
                <c:pt idx="50">
                  <c:v>0.10361275516453949</c:v>
                </c:pt>
                <c:pt idx="51">
                  <c:v>0.10021973197373869</c:v>
                </c:pt>
                <c:pt idx="52">
                  <c:v>9.7650049903472771E-2</c:v>
                </c:pt>
                <c:pt idx="53">
                  <c:v>9.5408165689993288E-2</c:v>
                </c:pt>
                <c:pt idx="54">
                  <c:v>9.2562068355222377E-2</c:v>
                </c:pt>
                <c:pt idx="55">
                  <c:v>8.7855762849847405E-2</c:v>
                </c:pt>
                <c:pt idx="56">
                  <c:v>8.5020743743943361E-2</c:v>
                </c:pt>
                <c:pt idx="57">
                  <c:v>8.3595720864590994E-2</c:v>
                </c:pt>
                <c:pt idx="58">
                  <c:v>7.6410315250984989E-2</c:v>
                </c:pt>
                <c:pt idx="59">
                  <c:v>7.0929167931318496E-2</c:v>
                </c:pt>
                <c:pt idx="60">
                  <c:v>6.9329397191503786E-2</c:v>
                </c:pt>
                <c:pt idx="61">
                  <c:v>7.0074461170814922E-2</c:v>
                </c:pt>
                <c:pt idx="62">
                  <c:v>6.5948453961606215E-2</c:v>
                </c:pt>
                <c:pt idx="63">
                  <c:v>5.7185186150995951E-2</c:v>
                </c:pt>
                <c:pt idx="64">
                  <c:v>5.4145231290723003E-2</c:v>
                </c:pt>
                <c:pt idx="65">
                  <c:v>4.4486651080728232E-2</c:v>
                </c:pt>
                <c:pt idx="66">
                  <c:v>4.55992484079044E-2</c:v>
                </c:pt>
                <c:pt idx="67">
                  <c:v>5.081843551242303E-2</c:v>
                </c:pt>
                <c:pt idx="68">
                  <c:v>3.6362711266517862E-2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364D-900C-384EEF62E03E}"/>
            </c:ext>
          </c:extLst>
        </c:ser>
        <c:ser>
          <c:idx val="1"/>
          <c:order val="1"/>
          <c:tx>
            <c:strRef>
              <c:f>Pivot!$C$160:$C$161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Pivot!$A$162:$A$231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Pivot!$C$162:$C$231</c:f>
              <c:numCache>
                <c:formatCode>General</c:formatCode>
                <c:ptCount val="69"/>
                <c:pt idx="0">
                  <c:v>0.87949760913313124</c:v>
                </c:pt>
                <c:pt idx="1">
                  <c:v>0.86473422027746738</c:v>
                </c:pt>
                <c:pt idx="2">
                  <c:v>0.85066756259252496</c:v>
                </c:pt>
                <c:pt idx="3">
                  <c:v>0.83444988815082988</c:v>
                </c:pt>
                <c:pt idx="4">
                  <c:v>0.81915735335744189</c:v>
                </c:pt>
                <c:pt idx="5">
                  <c:v>0.79585376961139476</c:v>
                </c:pt>
                <c:pt idx="6">
                  <c:v>0.77025922850132389</c:v>
                </c:pt>
                <c:pt idx="7">
                  <c:v>0.7441748696012791</c:v>
                </c:pt>
                <c:pt idx="8">
                  <c:v>0.71816653341539483</c:v>
                </c:pt>
                <c:pt idx="9">
                  <c:v>0.69321773287114252</c:v>
                </c:pt>
                <c:pt idx="10">
                  <c:v>0.6717876501857627</c:v>
                </c:pt>
                <c:pt idx="11">
                  <c:v>0.64784644360954835</c:v>
                </c:pt>
                <c:pt idx="12">
                  <c:v>0.61713182301251046</c:v>
                </c:pt>
                <c:pt idx="13">
                  <c:v>0.59884302424406788</c:v>
                </c:pt>
                <c:pt idx="14">
                  <c:v>0.57153882933510991</c:v>
                </c:pt>
                <c:pt idx="15">
                  <c:v>0.54497222325086025</c:v>
                </c:pt>
                <c:pt idx="16">
                  <c:v>0.52349047265044213</c:v>
                </c:pt>
                <c:pt idx="17">
                  <c:v>0.49783332795207519</c:v>
                </c:pt>
                <c:pt idx="18">
                  <c:v>0.47268143835697918</c:v>
                </c:pt>
                <c:pt idx="19">
                  <c:v>0.45189462316308499</c:v>
                </c:pt>
                <c:pt idx="20">
                  <c:v>0.43236497708561089</c:v>
                </c:pt>
                <c:pt idx="21">
                  <c:v>0.41804247441116837</c:v>
                </c:pt>
                <c:pt idx="22">
                  <c:v>0.40091614113574198</c:v>
                </c:pt>
                <c:pt idx="23">
                  <c:v>0.3798982217446622</c:v>
                </c:pt>
                <c:pt idx="24">
                  <c:v>0.36152156632113058</c:v>
                </c:pt>
                <c:pt idx="25">
                  <c:v>0.34594116869425168</c:v>
                </c:pt>
                <c:pt idx="26">
                  <c:v>0.33464828820684572</c:v>
                </c:pt>
                <c:pt idx="27">
                  <c:v>0.32417252016300341</c:v>
                </c:pt>
                <c:pt idx="28">
                  <c:v>0.31396556875195247</c:v>
                </c:pt>
                <c:pt idx="29">
                  <c:v>0.30063837827150092</c:v>
                </c:pt>
                <c:pt idx="30">
                  <c:v>0.29248962468081052</c:v>
                </c:pt>
                <c:pt idx="31">
                  <c:v>0.27793411292474951</c:v>
                </c:pt>
                <c:pt idx="32">
                  <c:v>0.26826656386171011</c:v>
                </c:pt>
                <c:pt idx="33">
                  <c:v>0.25579658555129642</c:v>
                </c:pt>
                <c:pt idx="34">
                  <c:v>0.24766503677111931</c:v>
                </c:pt>
                <c:pt idx="35">
                  <c:v>0.23660271721171799</c:v>
                </c:pt>
                <c:pt idx="36">
                  <c:v>0.22766025573963031</c:v>
                </c:pt>
                <c:pt idx="37">
                  <c:v>0.21999195324134671</c:v>
                </c:pt>
                <c:pt idx="38">
                  <c:v>0.21150802938853211</c:v>
                </c:pt>
                <c:pt idx="39">
                  <c:v>0.20301585542859321</c:v>
                </c:pt>
                <c:pt idx="40">
                  <c:v>0.19758514756194179</c:v>
                </c:pt>
                <c:pt idx="41">
                  <c:v>0.19037018227745051</c:v>
                </c:pt>
                <c:pt idx="42">
                  <c:v>0.18538415183191739</c:v>
                </c:pt>
                <c:pt idx="43">
                  <c:v>0.18160317300746359</c:v>
                </c:pt>
                <c:pt idx="44">
                  <c:v>0.17488476490344801</c:v>
                </c:pt>
                <c:pt idx="45">
                  <c:v>0.17068562593236891</c:v>
                </c:pt>
                <c:pt idx="46">
                  <c:v>0.16506441739563199</c:v>
                </c:pt>
                <c:pt idx="47">
                  <c:v>0.1603585165590288</c:v>
                </c:pt>
                <c:pt idx="48">
                  <c:v>0.14715087672850979</c:v>
                </c:pt>
                <c:pt idx="49">
                  <c:v>0.14249645975347</c:v>
                </c:pt>
                <c:pt idx="50">
                  <c:v>0.1327879925993686</c:v>
                </c:pt>
                <c:pt idx="51">
                  <c:v>0.12563943707208711</c:v>
                </c:pt>
                <c:pt idx="52">
                  <c:v>0.1122842866916817</c:v>
                </c:pt>
                <c:pt idx="53">
                  <c:v>9.8692073515651652E-2</c:v>
                </c:pt>
                <c:pt idx="54">
                  <c:v>8.7967647119879297E-2</c:v>
                </c:pt>
                <c:pt idx="55">
                  <c:v>8.5377141576923193E-2</c:v>
                </c:pt>
                <c:pt idx="56">
                  <c:v>0.11495974769161001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E-364D-900C-384EEF62E03E}"/>
            </c:ext>
          </c:extLst>
        </c:ser>
        <c:ser>
          <c:idx val="2"/>
          <c:order val="2"/>
          <c:tx>
            <c:strRef>
              <c:f>Pivot!$D$160:$D$161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Pivot!$A$162:$A$231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Pivot!$D$162:$D$231</c:f>
              <c:numCache>
                <c:formatCode>General</c:formatCode>
                <c:ptCount val="69"/>
                <c:pt idx="0">
                  <c:v>0.83679864914979873</c:v>
                </c:pt>
                <c:pt idx="1">
                  <c:v>0.82263772994122497</c:v>
                </c:pt>
                <c:pt idx="2">
                  <c:v>0.8105167988893055</c:v>
                </c:pt>
                <c:pt idx="3">
                  <c:v>0.79498353046435433</c:v>
                </c:pt>
                <c:pt idx="4">
                  <c:v>0.77504069085233218</c:v>
                </c:pt>
                <c:pt idx="5">
                  <c:v>0.7534275930704819</c:v>
                </c:pt>
                <c:pt idx="6">
                  <c:v>0.72327836670985624</c:v>
                </c:pt>
                <c:pt idx="7">
                  <c:v>0.69637277282548737</c:v>
                </c:pt>
                <c:pt idx="8">
                  <c:v>0.66349006155499246</c:v>
                </c:pt>
                <c:pt idx="9">
                  <c:v>0.63742923495885873</c:v>
                </c:pt>
                <c:pt idx="10">
                  <c:v>0.60914181005024481</c:v>
                </c:pt>
                <c:pt idx="11">
                  <c:v>0.58934690604000162</c:v>
                </c:pt>
                <c:pt idx="12">
                  <c:v>0.55854224231890215</c:v>
                </c:pt>
                <c:pt idx="13">
                  <c:v>0.53447097950581079</c:v>
                </c:pt>
                <c:pt idx="14">
                  <c:v>0.51118598707433516</c:v>
                </c:pt>
                <c:pt idx="15">
                  <c:v>0.48579237602225339</c:v>
                </c:pt>
                <c:pt idx="16">
                  <c:v>0.46882075134796752</c:v>
                </c:pt>
                <c:pt idx="17">
                  <c:v>0.44907064435899818</c:v>
                </c:pt>
                <c:pt idx="18">
                  <c:v>0.4315111541224918</c:v>
                </c:pt>
                <c:pt idx="19">
                  <c:v>0.41744402801737768</c:v>
                </c:pt>
                <c:pt idx="20">
                  <c:v>0.39590989232639839</c:v>
                </c:pt>
                <c:pt idx="21">
                  <c:v>0.38057759589312778</c:v>
                </c:pt>
                <c:pt idx="22">
                  <c:v>0.36788366935914291</c:v>
                </c:pt>
                <c:pt idx="23">
                  <c:v>0.35697744407118709</c:v>
                </c:pt>
                <c:pt idx="24">
                  <c:v>0.34009227718584828</c:v>
                </c:pt>
                <c:pt idx="25">
                  <c:v>0.33122203468168721</c:v>
                </c:pt>
                <c:pt idx="26">
                  <c:v>0.31759600850079361</c:v>
                </c:pt>
                <c:pt idx="27">
                  <c:v>0.30826322279257751</c:v>
                </c:pt>
                <c:pt idx="28">
                  <c:v>0.30006833374697789</c:v>
                </c:pt>
                <c:pt idx="29">
                  <c:v>0.29211953153240972</c:v>
                </c:pt>
                <c:pt idx="30">
                  <c:v>0.28468171798906777</c:v>
                </c:pt>
                <c:pt idx="31">
                  <c:v>0.27577126823515757</c:v>
                </c:pt>
                <c:pt idx="32">
                  <c:v>0.26846079359836711</c:v>
                </c:pt>
                <c:pt idx="33">
                  <c:v>0.26130327660215619</c:v>
                </c:pt>
                <c:pt idx="34">
                  <c:v>0.25111687778982611</c:v>
                </c:pt>
                <c:pt idx="35">
                  <c:v>0.23861962899876821</c:v>
                </c:pt>
                <c:pt idx="36">
                  <c:v>0.23296866118400211</c:v>
                </c:pt>
                <c:pt idx="37">
                  <c:v>0.22571271828982711</c:v>
                </c:pt>
                <c:pt idx="38">
                  <c:v>0.21822988621503561</c:v>
                </c:pt>
                <c:pt idx="39">
                  <c:v>0.21618363658113501</c:v>
                </c:pt>
                <c:pt idx="40">
                  <c:v>0.19883589912061031</c:v>
                </c:pt>
                <c:pt idx="41">
                  <c:v>0.19354956626316261</c:v>
                </c:pt>
                <c:pt idx="42">
                  <c:v>0.18882858479725709</c:v>
                </c:pt>
                <c:pt idx="43">
                  <c:v>0.18769708864836601</c:v>
                </c:pt>
                <c:pt idx="44">
                  <c:v>0.1895060575982786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E-364D-900C-384EEF62E03E}"/>
            </c:ext>
          </c:extLst>
        </c:ser>
        <c:ser>
          <c:idx val="3"/>
          <c:order val="3"/>
          <c:tx>
            <c:strRef>
              <c:f>Pivot!$E$160:$E$161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Pivot!$A$162:$A$231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Pivot!$E$162:$E$231</c:f>
              <c:numCache>
                <c:formatCode>General</c:formatCode>
                <c:ptCount val="69"/>
                <c:pt idx="0">
                  <c:v>0.82594472372729422</c:v>
                </c:pt>
                <c:pt idx="1">
                  <c:v>0.81133376072029062</c:v>
                </c:pt>
                <c:pt idx="2">
                  <c:v>0.79420228378680213</c:v>
                </c:pt>
                <c:pt idx="3">
                  <c:v>0.76829999531110971</c:v>
                </c:pt>
                <c:pt idx="4">
                  <c:v>0.74485835975703885</c:v>
                </c:pt>
                <c:pt idx="5">
                  <c:v>0.72304125938545483</c:v>
                </c:pt>
                <c:pt idx="6">
                  <c:v>0.69557087421047237</c:v>
                </c:pt>
                <c:pt idx="7">
                  <c:v>0.66837005322062715</c:v>
                </c:pt>
                <c:pt idx="8">
                  <c:v>0.64552001371329881</c:v>
                </c:pt>
                <c:pt idx="9">
                  <c:v>0.62577361396577147</c:v>
                </c:pt>
                <c:pt idx="10">
                  <c:v>0.60460659070847578</c:v>
                </c:pt>
                <c:pt idx="11">
                  <c:v>0.58272194551066481</c:v>
                </c:pt>
                <c:pt idx="12">
                  <c:v>0.55343890132526607</c:v>
                </c:pt>
                <c:pt idx="13">
                  <c:v>0.5339508840285262</c:v>
                </c:pt>
                <c:pt idx="14">
                  <c:v>0.51426570873268063</c:v>
                </c:pt>
                <c:pt idx="15">
                  <c:v>0.49934555168142059</c:v>
                </c:pt>
                <c:pt idx="16">
                  <c:v>0.48280997768050088</c:v>
                </c:pt>
                <c:pt idx="17">
                  <c:v>0.46816598853563007</c:v>
                </c:pt>
                <c:pt idx="18">
                  <c:v>0.45327944961609917</c:v>
                </c:pt>
                <c:pt idx="19">
                  <c:v>0.44096798571731799</c:v>
                </c:pt>
                <c:pt idx="20">
                  <c:v>0.42735570391856409</c:v>
                </c:pt>
                <c:pt idx="21">
                  <c:v>0.4152265879114535</c:v>
                </c:pt>
                <c:pt idx="22">
                  <c:v>0.40137797380893758</c:v>
                </c:pt>
                <c:pt idx="23">
                  <c:v>0.3873135090685918</c:v>
                </c:pt>
                <c:pt idx="24">
                  <c:v>0.37692288261932549</c:v>
                </c:pt>
                <c:pt idx="25">
                  <c:v>0.36357383097811852</c:v>
                </c:pt>
                <c:pt idx="26">
                  <c:v>0.34913332380437301</c:v>
                </c:pt>
                <c:pt idx="27">
                  <c:v>0.33101373430044773</c:v>
                </c:pt>
                <c:pt idx="28">
                  <c:v>0.31585838352944712</c:v>
                </c:pt>
                <c:pt idx="29">
                  <c:v>0.29488505224720601</c:v>
                </c:pt>
                <c:pt idx="30">
                  <c:v>0.27949772203564832</c:v>
                </c:pt>
                <c:pt idx="31">
                  <c:v>0.2871027819065734</c:v>
                </c:pt>
                <c:pt idx="32">
                  <c:v>0.26709898765805001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E-364D-900C-384EEF62E03E}"/>
            </c:ext>
          </c:extLst>
        </c:ser>
        <c:ser>
          <c:idx val="4"/>
          <c:order val="4"/>
          <c:tx>
            <c:strRef>
              <c:f>Pivot!$F$160:$F$161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Pivot!$A$162:$A$231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Pivot!$F$162:$F$231</c:f>
              <c:numCache>
                <c:formatCode>General</c:formatCode>
                <c:ptCount val="69"/>
                <c:pt idx="0">
                  <c:v>0.89967617871736016</c:v>
                </c:pt>
                <c:pt idx="1">
                  <c:v>0.8828322298814103</c:v>
                </c:pt>
                <c:pt idx="2">
                  <c:v>0.86871695764928802</c:v>
                </c:pt>
                <c:pt idx="3">
                  <c:v>0.84700013730396528</c:v>
                </c:pt>
                <c:pt idx="4">
                  <c:v>0.8217834080142653</c:v>
                </c:pt>
                <c:pt idx="5">
                  <c:v>0.79295624709355494</c:v>
                </c:pt>
                <c:pt idx="6">
                  <c:v>0.77487637672563425</c:v>
                </c:pt>
                <c:pt idx="7">
                  <c:v>0.75230859664868821</c:v>
                </c:pt>
                <c:pt idx="8">
                  <c:v>0.73104048230229357</c:v>
                </c:pt>
                <c:pt idx="9">
                  <c:v>0.70963692296476988</c:v>
                </c:pt>
                <c:pt idx="10">
                  <c:v>0.68604035338466063</c:v>
                </c:pt>
                <c:pt idx="11">
                  <c:v>0.65903417684506116</c:v>
                </c:pt>
                <c:pt idx="12">
                  <c:v>0.63385816519865157</c:v>
                </c:pt>
                <c:pt idx="13">
                  <c:v>0.60731960176356681</c:v>
                </c:pt>
                <c:pt idx="14">
                  <c:v>0.58655949772079818</c:v>
                </c:pt>
                <c:pt idx="15">
                  <c:v>0.57172174172983437</c:v>
                </c:pt>
                <c:pt idx="16">
                  <c:v>0.5544969812021997</c:v>
                </c:pt>
                <c:pt idx="17">
                  <c:v>0.52719506310184727</c:v>
                </c:pt>
                <c:pt idx="18">
                  <c:v>0.49956222039669418</c:v>
                </c:pt>
                <c:pt idx="19">
                  <c:v>0.47767370520395391</c:v>
                </c:pt>
                <c:pt idx="20">
                  <c:v>0.51578741556970242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AE-364D-900C-384EEF62E03E}"/>
            </c:ext>
          </c:extLst>
        </c:ser>
        <c:ser>
          <c:idx val="5"/>
          <c:order val="5"/>
          <c:tx>
            <c:strRef>
              <c:f>Pivot!$G$160:$G$161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Pivot!$A$162:$A$231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Pivot!$G$162:$G$231</c:f>
              <c:numCache>
                <c:formatCode>General</c:formatCode>
                <c:ptCount val="69"/>
                <c:pt idx="0">
                  <c:v>0.99363141752470396</c:v>
                </c:pt>
                <c:pt idx="1">
                  <c:v>0.9787492120517236</c:v>
                </c:pt>
                <c:pt idx="2">
                  <c:v>0.95828286939275253</c:v>
                </c:pt>
                <c:pt idx="3">
                  <c:v>0.93857891079142375</c:v>
                </c:pt>
                <c:pt idx="4">
                  <c:v>0.91993947224277473</c:v>
                </c:pt>
                <c:pt idx="5">
                  <c:v>0.89199665055814958</c:v>
                </c:pt>
                <c:pt idx="6">
                  <c:v>0.87367359300917757</c:v>
                </c:pt>
                <c:pt idx="7">
                  <c:v>0.85645357055850635</c:v>
                </c:pt>
                <c:pt idx="8">
                  <c:v>0.84519445189017095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AE-364D-900C-384EEF62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946464"/>
        <c:axId val="738075984"/>
      </c:lineChart>
      <c:catAx>
        <c:axId val="7379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8075984"/>
        <c:crosses val="autoZero"/>
        <c:auto val="1"/>
        <c:lblAlgn val="ctr"/>
        <c:lblOffset val="100"/>
        <c:noMultiLvlLbl val="0"/>
      </c:catAx>
      <c:valAx>
        <c:axId val="738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79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GWO'!$B$4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GWO'!$A$84:$A$152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GWO'!$B$84:$B$152</c:f>
              <c:numCache>
                <c:formatCode>0%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1.743679163034002E-3</c:v>
                </c:pt>
                <c:pt idx="8">
                  <c:v>1.743679163034002E-3</c:v>
                </c:pt>
                <c:pt idx="9">
                  <c:v>1.743679163034002E-3</c:v>
                </c:pt>
                <c:pt idx="10">
                  <c:v>6.9747166521360072E-3</c:v>
                </c:pt>
                <c:pt idx="11">
                  <c:v>8.7108013937282226E-3</c:v>
                </c:pt>
                <c:pt idx="12">
                  <c:v>1.2184508268059179E-2</c:v>
                </c:pt>
                <c:pt idx="13">
                  <c:v>1.392515230635335E-2</c:v>
                </c:pt>
                <c:pt idx="14">
                  <c:v>1.7376194613379671E-2</c:v>
                </c:pt>
                <c:pt idx="15">
                  <c:v>1.9113814074717642E-2</c:v>
                </c:pt>
                <c:pt idx="16">
                  <c:v>2.3457862728062551E-2</c:v>
                </c:pt>
                <c:pt idx="17">
                  <c:v>2.60642919200695E-2</c:v>
                </c:pt>
                <c:pt idx="18">
                  <c:v>3.3883579496090353E-2</c:v>
                </c:pt>
                <c:pt idx="19">
                  <c:v>3.9096437880104258E-2</c:v>
                </c:pt>
                <c:pt idx="20">
                  <c:v>4.170286707211121E-2</c:v>
                </c:pt>
                <c:pt idx="21">
                  <c:v>4.5178105994787138E-2</c:v>
                </c:pt>
                <c:pt idx="22">
                  <c:v>4.9522154648132061E-2</c:v>
                </c:pt>
                <c:pt idx="23">
                  <c:v>5.2997393570807988E-2</c:v>
                </c:pt>
                <c:pt idx="24">
                  <c:v>5.7341442224152911E-2</c:v>
                </c:pt>
                <c:pt idx="25">
                  <c:v>5.9947871416159863E-2</c:v>
                </c:pt>
                <c:pt idx="26">
                  <c:v>6.6029539530842743E-2</c:v>
                </c:pt>
                <c:pt idx="27">
                  <c:v>7.211120764552563E-2</c:v>
                </c:pt>
                <c:pt idx="28">
                  <c:v>7.2980017376194611E-2</c:v>
                </c:pt>
                <c:pt idx="29">
                  <c:v>7.5586446568201571E-2</c:v>
                </c:pt>
                <c:pt idx="30">
                  <c:v>7.993049522154648E-2</c:v>
                </c:pt>
                <c:pt idx="31">
                  <c:v>8.2536924413553425E-2</c:v>
                </c:pt>
                <c:pt idx="32">
                  <c:v>8.4274543874891403E-2</c:v>
                </c:pt>
                <c:pt idx="33">
                  <c:v>8.5143353605560385E-2</c:v>
                </c:pt>
                <c:pt idx="34">
                  <c:v>8.6880973066898348E-2</c:v>
                </c:pt>
                <c:pt idx="35">
                  <c:v>9.1225021720243271E-2</c:v>
                </c:pt>
                <c:pt idx="36">
                  <c:v>9.3831450912250217E-2</c:v>
                </c:pt>
                <c:pt idx="37">
                  <c:v>9.556907037358818E-2</c:v>
                </c:pt>
                <c:pt idx="38">
                  <c:v>9.9044309296264121E-2</c:v>
                </c:pt>
                <c:pt idx="39">
                  <c:v>0.1007819287576021</c:v>
                </c:pt>
                <c:pt idx="40">
                  <c:v>0.10165073848827109</c:v>
                </c:pt>
                <c:pt idx="41">
                  <c:v>0.104257167680278</c:v>
                </c:pt>
                <c:pt idx="42">
                  <c:v>0.106863596872285</c:v>
                </c:pt>
                <c:pt idx="43">
                  <c:v>0.10860121633362289</c:v>
                </c:pt>
                <c:pt idx="44">
                  <c:v>0.11120764552562989</c:v>
                </c:pt>
                <c:pt idx="45">
                  <c:v>0.1122715404699739</c:v>
                </c:pt>
                <c:pt idx="46">
                  <c:v>0.11304347826086961</c:v>
                </c:pt>
                <c:pt idx="47">
                  <c:v>0.1147826086956522</c:v>
                </c:pt>
                <c:pt idx="48">
                  <c:v>0.11488250652741511</c:v>
                </c:pt>
                <c:pt idx="49">
                  <c:v>0.11662315056570929</c:v>
                </c:pt>
                <c:pt idx="50" formatCode="0.0%">
                  <c:v>0.1190269331016507</c:v>
                </c:pt>
                <c:pt idx="51">
                  <c:v>0.1159546643417611</c:v>
                </c:pt>
                <c:pt idx="52">
                  <c:v>0.117595818815331</c:v>
                </c:pt>
                <c:pt idx="53">
                  <c:v>0.1208695652173913</c:v>
                </c:pt>
                <c:pt idx="54">
                  <c:v>0.1225021720243267</c:v>
                </c:pt>
                <c:pt idx="55">
                  <c:v>0.1234782608695652</c:v>
                </c:pt>
                <c:pt idx="56">
                  <c:v>0.1251086012163336</c:v>
                </c:pt>
                <c:pt idx="57">
                  <c:v>0.1268462206776716</c:v>
                </c:pt>
                <c:pt idx="58">
                  <c:v>0.12945590994371481</c:v>
                </c:pt>
                <c:pt idx="59">
                  <c:v>0.13319011815252421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8-754E-940B-2FFC20E7ACF5}"/>
            </c:ext>
          </c:extLst>
        </c:ser>
        <c:ser>
          <c:idx val="1"/>
          <c:order val="1"/>
          <c:tx>
            <c:strRef>
              <c:f>'Model GWO'!$C$4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GWO'!$A$84:$A$152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GWO'!$C$84:$C$152</c:f>
              <c:numCache>
                <c:formatCode>0%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5.1493305870236867E-4</c:v>
                </c:pt>
                <c:pt idx="6">
                  <c:v>3.6045314109165809E-3</c:v>
                </c:pt>
                <c:pt idx="7">
                  <c:v>6.1760164693772518E-3</c:v>
                </c:pt>
                <c:pt idx="8">
                  <c:v>9.2640247040658777E-3</c:v>
                </c:pt>
                <c:pt idx="9">
                  <c:v>1.23520329387545E-2</c:v>
                </c:pt>
                <c:pt idx="10">
                  <c:v>1.492537313432836E-2</c:v>
                </c:pt>
                <c:pt idx="11">
                  <c:v>1.5954709212557899E-2</c:v>
                </c:pt>
                <c:pt idx="12">
                  <c:v>2.3160061760164691E-2</c:v>
                </c:pt>
                <c:pt idx="13">
                  <c:v>2.521873391662378E-2</c:v>
                </c:pt>
                <c:pt idx="14">
                  <c:v>2.9336078229541949E-2</c:v>
                </c:pt>
                <c:pt idx="15">
                  <c:v>3.2938754503345352E-2</c:v>
                </c:pt>
                <c:pt idx="16">
                  <c:v>3.5512094698919187E-2</c:v>
                </c:pt>
                <c:pt idx="17">
                  <c:v>4.1688111168296453E-2</c:v>
                </c:pt>
                <c:pt idx="18">
                  <c:v>4.5290787442099849E-2</c:v>
                </c:pt>
                <c:pt idx="19">
                  <c:v>4.7349459598558928E-2</c:v>
                </c:pt>
                <c:pt idx="20">
                  <c:v>5.198147195059187E-2</c:v>
                </c:pt>
                <c:pt idx="21">
                  <c:v>5.5584148224395273E-2</c:v>
                </c:pt>
                <c:pt idx="22">
                  <c:v>5.7642820380854352E-2</c:v>
                </c:pt>
                <c:pt idx="23">
                  <c:v>6.0730828615542971E-2</c:v>
                </c:pt>
                <c:pt idx="24">
                  <c:v>6.2274832732887288E-2</c:v>
                </c:pt>
                <c:pt idx="25">
                  <c:v>6.6392177045805453E-2</c:v>
                </c:pt>
                <c:pt idx="26">
                  <c:v>6.7421513124034993E-2</c:v>
                </c:pt>
                <c:pt idx="27">
                  <c:v>7.0509521358723626E-2</c:v>
                </c:pt>
                <c:pt idx="28">
                  <c:v>7.3082861554297482E-2</c:v>
                </c:pt>
                <c:pt idx="29">
                  <c:v>7.5141533710756561E-2</c:v>
                </c:pt>
                <c:pt idx="30">
                  <c:v>7.9258878023674734E-2</c:v>
                </c:pt>
                <c:pt idx="31">
                  <c:v>8.2346886258363353E-2</c:v>
                </c:pt>
                <c:pt idx="32">
                  <c:v>8.6464230571281525E-2</c:v>
                </c:pt>
                <c:pt idx="33">
                  <c:v>9.0066906845084921E-2</c:v>
                </c:pt>
                <c:pt idx="34">
                  <c:v>9.0581574884199698E-2</c:v>
                </c:pt>
                <c:pt idx="35">
                  <c:v>9.2173017507723998E-2</c:v>
                </c:pt>
                <c:pt idx="36">
                  <c:v>9.5262615859938213E-2</c:v>
                </c:pt>
                <c:pt idx="37">
                  <c:v>9.8301595470921252E-2</c:v>
                </c:pt>
                <c:pt idx="38">
                  <c:v>9.9433281813498198E-2</c:v>
                </c:pt>
                <c:pt idx="39">
                  <c:v>0.1029866117404737</c:v>
                </c:pt>
                <c:pt idx="40">
                  <c:v>0.1040164778578785</c:v>
                </c:pt>
                <c:pt idx="41">
                  <c:v>0.104639175257732</c:v>
                </c:pt>
                <c:pt idx="42">
                  <c:v>0.1056701030927835</c:v>
                </c:pt>
                <c:pt idx="43">
                  <c:v>0.10670103092783501</c:v>
                </c:pt>
                <c:pt idx="44">
                  <c:v>0.1081359423274974</c:v>
                </c:pt>
                <c:pt idx="45">
                  <c:v>0.1116829644879053</c:v>
                </c:pt>
                <c:pt idx="46">
                  <c:v>0.1175166297117517</c:v>
                </c:pt>
                <c:pt idx="47">
                  <c:v>0.1145320197044335</c:v>
                </c:pt>
                <c:pt idx="48">
                  <c:v>0.1158038147138965</c:v>
                </c:pt>
                <c:pt idx="49">
                  <c:v>0.1206254653760238</c:v>
                </c:pt>
                <c:pt idx="50">
                  <c:v>0.12261806130903059</c:v>
                </c:pt>
                <c:pt idx="51">
                  <c:v>0.12581547064305679</c:v>
                </c:pt>
                <c:pt idx="52">
                  <c:v>0.13052858683926649</c:v>
                </c:pt>
                <c:pt idx="53">
                  <c:v>0.14109589041095891</c:v>
                </c:pt>
                <c:pt idx="54">
                  <c:v>0.13698630136986301</c:v>
                </c:pt>
                <c:pt idx="55">
                  <c:v>0.13988095238095241</c:v>
                </c:pt>
                <c:pt idx="56">
                  <c:v>0.15337423312883439</c:v>
                </c:pt>
                <c:pt idx="57">
                  <c:v>0.15550443081117934</c:v>
                </c:pt>
                <c:pt idx="58">
                  <c:v>0.1587037239532377</c:v>
                </c:pt>
                <c:pt idx="59">
                  <c:v>0.16328159721535812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8-754E-940B-2FFC20E7ACF5}"/>
            </c:ext>
          </c:extLst>
        </c:ser>
        <c:ser>
          <c:idx val="2"/>
          <c:order val="2"/>
          <c:tx>
            <c:strRef>
              <c:f>'Model GWO'!$D$4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 GWO'!$A$84:$A$152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GWO'!$D$84:$D$152</c:f>
              <c:numCache>
                <c:formatCode>0%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4.7596382674916699E-4</c:v>
                </c:pt>
                <c:pt idx="5">
                  <c:v>4.7596382674916699E-4</c:v>
                </c:pt>
                <c:pt idx="6">
                  <c:v>3.8077106139933359E-3</c:v>
                </c:pt>
                <c:pt idx="7">
                  <c:v>6.6634935744883392E-3</c:v>
                </c:pt>
                <c:pt idx="8">
                  <c:v>1.142313184198001E-2</c:v>
                </c:pt>
                <c:pt idx="9">
                  <c:v>1.5706806282722509E-2</c:v>
                </c:pt>
                <c:pt idx="10">
                  <c:v>2.1894336030461689E-2</c:v>
                </c:pt>
                <c:pt idx="11">
                  <c:v>2.5226082817705851E-2</c:v>
                </c:pt>
                <c:pt idx="12">
                  <c:v>3.1889576392194197E-2</c:v>
                </c:pt>
                <c:pt idx="13">
                  <c:v>3.5697287006187531E-2</c:v>
                </c:pt>
                <c:pt idx="14">
                  <c:v>4.2360780580675869E-2</c:v>
                </c:pt>
                <c:pt idx="15">
                  <c:v>4.4740599714421701E-2</c:v>
                </c:pt>
                <c:pt idx="16">
                  <c:v>5.140409328891004E-2</c:v>
                </c:pt>
                <c:pt idx="17">
                  <c:v>5.5211803902903381E-2</c:v>
                </c:pt>
                <c:pt idx="18">
                  <c:v>6.2351261304140877E-2</c:v>
                </c:pt>
                <c:pt idx="19">
                  <c:v>6.8062827225130892E-2</c:v>
                </c:pt>
                <c:pt idx="20">
                  <c:v>7.2346501665873392E-2</c:v>
                </c:pt>
                <c:pt idx="21">
                  <c:v>7.5678248453117561E-2</c:v>
                </c:pt>
                <c:pt idx="22">
                  <c:v>7.900999524036173E-2</c:v>
                </c:pt>
                <c:pt idx="23">
                  <c:v>8.3769633507853408E-2</c:v>
                </c:pt>
                <c:pt idx="24">
                  <c:v>8.9047619047619042E-2</c:v>
                </c:pt>
                <c:pt idx="25">
                  <c:v>9.3288910042836751E-2</c:v>
                </c:pt>
                <c:pt idx="26">
                  <c:v>9.9000475963826745E-2</c:v>
                </c:pt>
                <c:pt idx="27">
                  <c:v>0.1094716801523084</c:v>
                </c:pt>
                <c:pt idx="28">
                  <c:v>0.11327939076630179</c:v>
                </c:pt>
                <c:pt idx="29">
                  <c:v>0.11661113755354589</c:v>
                </c:pt>
                <c:pt idx="30">
                  <c:v>0.11857142857142861</c:v>
                </c:pt>
                <c:pt idx="31">
                  <c:v>0.12279866730128509</c:v>
                </c:pt>
                <c:pt idx="32">
                  <c:v>0.1256544502617801</c:v>
                </c:pt>
                <c:pt idx="33">
                  <c:v>0.1304140885292718</c:v>
                </c:pt>
                <c:pt idx="34">
                  <c:v>0.13240597630087581</c:v>
                </c:pt>
                <c:pt idx="35">
                  <c:v>0.12980209545983701</c:v>
                </c:pt>
                <c:pt idx="36">
                  <c:v>0.13403416557161629</c:v>
                </c:pt>
                <c:pt idx="37">
                  <c:v>0.1310043668122271</c:v>
                </c:pt>
                <c:pt idx="38">
                  <c:v>0.12621359223300971</c:v>
                </c:pt>
                <c:pt idx="39">
                  <c:v>0.1253616200578592</c:v>
                </c:pt>
                <c:pt idx="40">
                  <c:v>0.1273148148148148</c:v>
                </c:pt>
                <c:pt idx="41">
                  <c:v>0.14080459770114939</c:v>
                </c:pt>
                <c:pt idx="42">
                  <c:v>0.157243816254417</c:v>
                </c:pt>
                <c:pt idx="43">
                  <c:v>0.1625615763546798</c:v>
                </c:pt>
                <c:pt idx="44" formatCode="0.00">
                  <c:v>0.16633844553212934</c:v>
                </c:pt>
                <c:pt idx="45">
                  <c:v>0.17179459766555588</c:v>
                </c:pt>
                <c:pt idx="46">
                  <c:v>0.18076814322500215</c:v>
                </c:pt>
                <c:pt idx="47">
                  <c:v>0.17617711291212618</c:v>
                </c:pt>
                <c:pt idx="48">
                  <c:v>0.17813343197086157</c:v>
                </c:pt>
                <c:pt idx="49">
                  <c:v>0.18555026173878666</c:v>
                </c:pt>
                <c:pt idx="50">
                  <c:v>0.18861534170143393</c:v>
                </c:pt>
                <c:pt idx="51">
                  <c:v>0.19353370729666855</c:v>
                </c:pt>
                <c:pt idx="52">
                  <c:v>0.20078358559629542</c:v>
                </c:pt>
                <c:pt idx="53">
                  <c:v>0.21703857733861517</c:v>
                </c:pt>
                <c:pt idx="54">
                  <c:v>0.21071706537729626</c:v>
                </c:pt>
                <c:pt idx="55">
                  <c:v>0.21516971765163798</c:v>
                </c:pt>
                <c:pt idx="56">
                  <c:v>0.2359255486586293</c:v>
                </c:pt>
                <c:pt idx="57">
                  <c:v>0.23920229238999918</c:v>
                </c:pt>
                <c:pt idx="58">
                  <c:v>0.24412355572388578</c:v>
                </c:pt>
                <c:pt idx="59">
                  <c:v>0.25116539866596715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8-754E-940B-2FFC20E7ACF5}"/>
            </c:ext>
          </c:extLst>
        </c:ser>
        <c:ser>
          <c:idx val="3"/>
          <c:order val="3"/>
          <c:tx>
            <c:strRef>
              <c:f>'Model GWO'!$E$4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 GWO'!$A$84:$A$152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GWO'!$E$84:$E$152</c:f>
              <c:numCache>
                <c:formatCode>0%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3.8580246913580239E-4</c:v>
                </c:pt>
                <c:pt idx="5">
                  <c:v>1.929012345679012E-3</c:v>
                </c:pt>
                <c:pt idx="6">
                  <c:v>5.7870370370370367E-3</c:v>
                </c:pt>
                <c:pt idx="7">
                  <c:v>9.2592592592592587E-3</c:v>
                </c:pt>
                <c:pt idx="8">
                  <c:v>1.6203703703703699E-2</c:v>
                </c:pt>
                <c:pt idx="9">
                  <c:v>1.967592592592593E-2</c:v>
                </c:pt>
                <c:pt idx="10">
                  <c:v>2.777777777777778E-2</c:v>
                </c:pt>
                <c:pt idx="11">
                  <c:v>3.2407407407407413E-2</c:v>
                </c:pt>
                <c:pt idx="12">
                  <c:v>3.7808641975308643E-2</c:v>
                </c:pt>
                <c:pt idx="13">
                  <c:v>4.7453703703703713E-2</c:v>
                </c:pt>
                <c:pt idx="14">
                  <c:v>5.5191045928213042E-2</c:v>
                </c:pt>
                <c:pt idx="15">
                  <c:v>6.5611732921651872E-2</c:v>
                </c:pt>
                <c:pt idx="16">
                  <c:v>7.5617283950617287E-2</c:v>
                </c:pt>
                <c:pt idx="17">
                  <c:v>8.2947530864197525E-2</c:v>
                </c:pt>
                <c:pt idx="18">
                  <c:v>9.066358024691358E-2</c:v>
                </c:pt>
                <c:pt idx="19">
                  <c:v>9.8379629629629636E-2</c:v>
                </c:pt>
                <c:pt idx="20">
                  <c:v>0.10609567901234571</c:v>
                </c:pt>
                <c:pt idx="21">
                  <c:v>0.11921296296296301</c:v>
                </c:pt>
                <c:pt idx="22">
                  <c:v>0.1254139072847682</c:v>
                </c:pt>
                <c:pt idx="23">
                  <c:v>0.12685185185185191</c:v>
                </c:pt>
                <c:pt idx="24">
                  <c:v>0.1319979455572676</c:v>
                </c:pt>
                <c:pt idx="25">
                  <c:v>0.1435321913762552</c:v>
                </c:pt>
                <c:pt idx="26">
                  <c:v>0.15171503957783641</c:v>
                </c:pt>
                <c:pt idx="27">
                  <c:v>0.1556363636363636</c:v>
                </c:pt>
                <c:pt idx="28">
                  <c:v>0.16435986159169549</c:v>
                </c:pt>
                <c:pt idx="29">
                  <c:v>0.1685267857142857</c:v>
                </c:pt>
                <c:pt idx="30">
                  <c:v>0.16840536512667659</c:v>
                </c:pt>
                <c:pt idx="31">
                  <c:v>0.17906976744186051</c:v>
                </c:pt>
                <c:pt idx="32" formatCode="0.00">
                  <c:v>0.18449182652250479</c:v>
                </c:pt>
                <c:pt idx="33" formatCode="0.00">
                  <c:v>0.19023779787346587</c:v>
                </c:pt>
                <c:pt idx="34" formatCode="0.00">
                  <c:v>0.19287961146011226</c:v>
                </c:pt>
                <c:pt idx="35" formatCode="0.00">
                  <c:v>0.19495339332598802</c:v>
                </c:pt>
                <c:pt idx="36" formatCode="0.00">
                  <c:v>0.20113320014260508</c:v>
                </c:pt>
                <c:pt idx="37" formatCode="0.00">
                  <c:v>0.20222050698175575</c:v>
                </c:pt>
                <c:pt idx="38" formatCode="0.00">
                  <c:v>0.20210606882018292</c:v>
                </c:pt>
                <c:pt idx="39" formatCode="0.00">
                  <c:v>0.20486913810003965</c:v>
                </c:pt>
                <c:pt idx="40" formatCode="0.00">
                  <c:v>0.20726675917977397</c:v>
                </c:pt>
                <c:pt idx="41" formatCode="0.00">
                  <c:v>0.21767354951762966</c:v>
                </c:pt>
                <c:pt idx="42" formatCode="0.00">
                  <c:v>0.23017034023469526</c:v>
                </c:pt>
                <c:pt idx="43" formatCode="0.00">
                  <c:v>0.23520371312269159</c:v>
                </c:pt>
                <c:pt idx="44" formatCode="0.00">
                  <c:v>0.24007020695655731</c:v>
                </c:pt>
                <c:pt idx="45" formatCode="0.00">
                  <c:v>0.24633651750839305</c:v>
                </c:pt>
                <c:pt idx="46" formatCode="0.00">
                  <c:v>0.25603385650441624</c:v>
                </c:pt>
                <c:pt idx="47" formatCode="0.00">
                  <c:v>0.25240088422464424</c:v>
                </c:pt>
                <c:pt idx="48" formatCode="0.00">
                  <c:v>0.25447242615923965</c:v>
                </c:pt>
                <c:pt idx="49" formatCode="0.00">
                  <c:v>0.26317382008918494</c:v>
                </c:pt>
                <c:pt idx="50" formatCode="0.00">
                  <c:v>0.26781825180965757</c:v>
                </c:pt>
                <c:pt idx="51" formatCode="0.00">
                  <c:v>0.27095761393975237</c:v>
                </c:pt>
                <c:pt idx="52" formatCode="0.00">
                  <c:v>0.27942560201243216</c:v>
                </c:pt>
                <c:pt idx="53" formatCode="0.00">
                  <c:v>0.29815907243088308</c:v>
                </c:pt>
                <c:pt idx="54" formatCode="0.00">
                  <c:v>0.2926823943915281</c:v>
                </c:pt>
                <c:pt idx="55" formatCode="0.00">
                  <c:v>0.29786334216306826</c:v>
                </c:pt>
                <c:pt idx="56" formatCode="0.00">
                  <c:v>0.32019673274371002</c:v>
                </c:pt>
                <c:pt idx="57" formatCode="0.00">
                  <c:v>0.32464390958737271</c:v>
                </c:pt>
                <c:pt idx="58" formatCode="0.00">
                  <c:v>0.33132301852424312</c:v>
                </c:pt>
                <c:pt idx="59" formatCode="0.00">
                  <c:v>0.34088016532486931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8-754E-940B-2FFC20E7ACF5}"/>
            </c:ext>
          </c:extLst>
        </c:ser>
        <c:ser>
          <c:idx val="4"/>
          <c:order val="4"/>
          <c:tx>
            <c:strRef>
              <c:f>'Model GWO'!$F$4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GWO'!$A$84:$A$152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GWO'!$F$84:$F$152</c:f>
              <c:numCache>
                <c:formatCode>0%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3.3003300330032998E-4</c:v>
                </c:pt>
                <c:pt idx="5">
                  <c:v>2.6402640264026399E-3</c:v>
                </c:pt>
                <c:pt idx="6">
                  <c:v>9.240924092409241E-3</c:v>
                </c:pt>
                <c:pt idx="7">
                  <c:v>1.4191419141914191E-2</c:v>
                </c:pt>
                <c:pt idx="8">
                  <c:v>2.343234323432343E-2</c:v>
                </c:pt>
                <c:pt idx="9">
                  <c:v>3.2343234323432342E-2</c:v>
                </c:pt>
                <c:pt idx="10">
                  <c:v>4.0379213483146069E-2</c:v>
                </c:pt>
                <c:pt idx="11">
                  <c:v>5.1153846153846147E-2</c:v>
                </c:pt>
                <c:pt idx="12">
                  <c:v>6.2820512820512819E-2</c:v>
                </c:pt>
                <c:pt idx="13">
                  <c:v>8.5249042145593867E-2</c:v>
                </c:pt>
                <c:pt idx="14">
                  <c:v>9.9944475291504714E-2</c:v>
                </c:pt>
                <c:pt idx="15">
                  <c:v>0.114140773620799</c:v>
                </c:pt>
                <c:pt idx="16">
                  <c:v>0.124031007751938</c:v>
                </c:pt>
                <c:pt idx="17">
                  <c:v>0.12939958592132511</c:v>
                </c:pt>
                <c:pt idx="18">
                  <c:v>0.13935483870967741</c:v>
                </c:pt>
                <c:pt idx="19">
                  <c:v>0.1475409836065574</c:v>
                </c:pt>
                <c:pt idx="20" formatCode="0.00">
                  <c:v>0.15876497946270499</c:v>
                </c:pt>
                <c:pt idx="21" formatCode="0.00">
                  <c:v>0.17249115026072567</c:v>
                </c:pt>
                <c:pt idx="22" formatCode="0.00">
                  <c:v>0.1817882424691846</c:v>
                </c:pt>
                <c:pt idx="23" formatCode="0.00">
                  <c:v>0.18923320929499796</c:v>
                </c:pt>
                <c:pt idx="24" formatCode="0.00">
                  <c:v>0.1987500888234574</c:v>
                </c:pt>
                <c:pt idx="25" formatCode="0.00">
                  <c:v>0.21187671295648072</c:v>
                </c:pt>
                <c:pt idx="26" formatCode="0.00">
                  <c:v>0.22413176553690728</c:v>
                </c:pt>
                <c:pt idx="27" formatCode="0.00">
                  <c:v>0.23787850706342861</c:v>
                </c:pt>
                <c:pt idx="28" formatCode="0.00">
                  <c:v>0.24719773819270796</c:v>
                </c:pt>
                <c:pt idx="29" formatCode="0.00">
                  <c:v>0.2542943675653267</c:v>
                </c:pt>
                <c:pt idx="30" formatCode="0.00">
                  <c:v>0.26030378226114131</c:v>
                </c:pt>
                <c:pt idx="31" formatCode="0.00">
                  <c:v>0.27231418216400577</c:v>
                </c:pt>
                <c:pt idx="32" formatCode="0.00">
                  <c:v>0.28055959179000506</c:v>
                </c:pt>
                <c:pt idx="33" formatCode="0.00">
                  <c:v>0.28929757984643562</c:v>
                </c:pt>
                <c:pt idx="34" formatCode="0.00">
                  <c:v>0.29331502688149103</c:v>
                </c:pt>
                <c:pt idx="35" formatCode="0.00">
                  <c:v>0.29646865923864396</c:v>
                </c:pt>
                <c:pt idx="36" formatCode="0.00">
                  <c:v>0.30586638763936347</c:v>
                </c:pt>
                <c:pt idx="37" formatCode="0.00">
                  <c:v>0.30751987207112708</c:v>
                </c:pt>
                <c:pt idx="38" formatCode="0.00">
                  <c:v>0.30734584417785255</c:v>
                </c:pt>
                <c:pt idx="39" formatCode="0.00">
                  <c:v>0.31154768663264309</c:v>
                </c:pt>
                <c:pt idx="40" formatCode="0.00">
                  <c:v>0.31519378632213424</c:v>
                </c:pt>
                <c:pt idx="41" formatCode="0.00">
                  <c:v>0.33101955434702179</c:v>
                </c:pt>
                <c:pt idx="42" formatCode="0.00">
                  <c:v>0.35002361847469399</c:v>
                </c:pt>
                <c:pt idx="43" formatCode="0.00">
                  <c:v>0.35767794695851363</c:v>
                </c:pt>
                <c:pt idx="44" formatCode="0.00">
                  <c:v>0.36507849986762264</c:v>
                </c:pt>
                <c:pt idx="45" formatCode="0.00">
                  <c:v>0.37460777584472382</c:v>
                </c:pt>
                <c:pt idx="46" formatCode="0.00">
                  <c:v>0.38935467017308417</c:v>
                </c:pt>
                <c:pt idx="47" formatCode="0.00">
                  <c:v>0.38382995268825343</c:v>
                </c:pt>
                <c:pt idx="48" formatCode="0.00">
                  <c:v>0.38698017874704893</c:v>
                </c:pt>
                <c:pt idx="49" formatCode="0.00">
                  <c:v>0.40021252391379641</c:v>
                </c:pt>
                <c:pt idx="50" formatCode="0.00">
                  <c:v>0.40727538351117487</c:v>
                </c:pt>
                <c:pt idx="51" formatCode="0.00">
                  <c:v>0.41204946035946799</c:v>
                </c:pt>
                <c:pt idx="52" formatCode="0.00">
                  <c:v>0.42492686160663851</c:v>
                </c:pt>
                <c:pt idx="53" formatCode="0.00">
                  <c:v>0.45341514161599494</c:v>
                </c:pt>
                <c:pt idx="54" formatCode="0.00">
                  <c:v>0.44508667208946395</c:v>
                </c:pt>
                <c:pt idx="55" formatCode="0.00">
                  <c:v>0.45296541999535744</c:v>
                </c:pt>
                <c:pt idx="56" formatCode="0.00">
                  <c:v>0.48692815461995759</c:v>
                </c:pt>
                <c:pt idx="57" formatCode="0.00">
                  <c:v>0.49369104565634597</c:v>
                </c:pt>
                <c:pt idx="58" formatCode="0.00">
                  <c:v>0.50384807056184089</c:v>
                </c:pt>
                <c:pt idx="59" formatCode="0.00">
                  <c:v>0.5183817724368871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8-754E-940B-2FFC20E7ACF5}"/>
            </c:ext>
          </c:extLst>
        </c:ser>
        <c:ser>
          <c:idx val="5"/>
          <c:order val="5"/>
          <c:tx>
            <c:strRef>
              <c:f>'Model GWO'!$G$4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'Model GWO'!$A$84:$A$152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GWO'!$G$84:$G$152</c:f>
              <c:numCache>
                <c:formatCode>0%</c:formatCode>
                <c:ptCount val="69"/>
                <c:pt idx="0">
                  <c:v>0</c:v>
                </c:pt>
                <c:pt idx="1">
                  <c:v>6.3451776649746188E-4</c:v>
                </c:pt>
                <c:pt idx="2">
                  <c:v>7.1377587437544611E-4</c:v>
                </c:pt>
                <c:pt idx="3">
                  <c:v>7.9681274900398409E-4</c:v>
                </c:pt>
                <c:pt idx="4">
                  <c:v>9.2764378478664194E-4</c:v>
                </c:pt>
                <c:pt idx="5">
                  <c:v>2.3174971031286211E-3</c:v>
                </c:pt>
                <c:pt idx="6">
                  <c:v>8.658008658008658E-3</c:v>
                </c:pt>
                <c:pt idx="7">
                  <c:v>6.8965517241379309E-3</c:v>
                </c:pt>
                <c:pt idx="8">
                  <c:v>1.2931034482758621E-2</c:v>
                </c:pt>
                <c:pt idx="9" formatCode="0.00">
                  <c:v>1.7046755092686678E-2</c:v>
                </c:pt>
                <c:pt idx="10" formatCode="0.00">
                  <c:v>2.3323994582718825E-2</c:v>
                </c:pt>
                <c:pt idx="11" formatCode="0.00">
                  <c:v>2.7803609470773944E-2</c:v>
                </c:pt>
                <c:pt idx="12" formatCode="0.00">
                  <c:v>3.497269467774803E-2</c:v>
                </c:pt>
                <c:pt idx="13" formatCode="0.00">
                  <c:v>4.3239767486784715E-2</c:v>
                </c:pt>
                <c:pt idx="14" formatCode="0.00">
                  <c:v>5.0878493731555778E-2</c:v>
                </c:pt>
                <c:pt idx="15" formatCode="0.00">
                  <c:v>5.7615615684783961E-2</c:v>
                </c:pt>
                <c:pt idx="16" formatCode="0.00">
                  <c:v>6.4590155478436911E-2</c:v>
                </c:pt>
                <c:pt idx="17" formatCode="0.00">
                  <c:v>6.9858870065536288E-2</c:v>
                </c:pt>
                <c:pt idx="18" formatCode="0.00">
                  <c:v>7.7407607427451453E-2</c:v>
                </c:pt>
                <c:pt idx="19" formatCode="0.00">
                  <c:v>8.3425578279005944E-2</c:v>
                </c:pt>
                <c:pt idx="20" formatCode="0.00">
                  <c:v>8.9772074838885593E-2</c:v>
                </c:pt>
                <c:pt idx="21" formatCode="0.00">
                  <c:v>9.7533401274358694E-2</c:v>
                </c:pt>
                <c:pt idx="22" formatCode="0.00">
                  <c:v>0.10279034937680753</c:v>
                </c:pt>
                <c:pt idx="23" formatCode="0.00">
                  <c:v>0.10700003164629655</c:v>
                </c:pt>
                <c:pt idx="24" formatCode="0.00">
                  <c:v>0.11238125629768266</c:v>
                </c:pt>
                <c:pt idx="25" formatCode="0.00">
                  <c:v>0.1198035750485789</c:v>
                </c:pt>
                <c:pt idx="26" formatCode="0.00">
                  <c:v>0.12673307235414158</c:v>
                </c:pt>
                <c:pt idx="27" formatCode="0.00">
                  <c:v>0.13450603030296668</c:v>
                </c:pt>
                <c:pt idx="28" formatCode="0.00">
                  <c:v>0.13977549663748073</c:v>
                </c:pt>
                <c:pt idx="29" formatCode="0.00">
                  <c:v>0.14378821496679103</c:v>
                </c:pt>
                <c:pt idx="30" formatCode="0.00">
                  <c:v>0.14718617859602634</c:v>
                </c:pt>
                <c:pt idx="31" formatCode="0.00">
                  <c:v>0.1539773394841123</c:v>
                </c:pt>
                <c:pt idx="32" formatCode="0.00">
                  <c:v>0.1586396241549981</c:v>
                </c:pt>
                <c:pt idx="33" formatCode="0.00">
                  <c:v>0.16358043238863906</c:v>
                </c:pt>
                <c:pt idx="34" formatCode="0.00">
                  <c:v>0.16585205776290476</c:v>
                </c:pt>
                <c:pt idx="35" formatCode="0.00">
                  <c:v>0.16763524773930108</c:v>
                </c:pt>
                <c:pt idx="36" formatCode="0.00">
                  <c:v>0.17294909957337695</c:v>
                </c:pt>
                <c:pt idx="37" formatCode="0.00">
                  <c:v>0.17388404586100006</c:v>
                </c:pt>
                <c:pt idx="38" formatCode="0.00">
                  <c:v>0.17378564352370901</c:v>
                </c:pt>
                <c:pt idx="39" formatCode="0.00">
                  <c:v>0.1761615334497445</c:v>
                </c:pt>
                <c:pt idx="40" formatCode="0.00">
                  <c:v>0.17822318416958682</c:v>
                </c:pt>
                <c:pt idx="41" formatCode="0.00">
                  <c:v>0.18717170692517843</c:v>
                </c:pt>
                <c:pt idx="42" formatCode="0.00">
                  <c:v>0.19791736552625</c:v>
                </c:pt>
                <c:pt idx="43" formatCode="0.00">
                  <c:v>0.20224542925803968</c:v>
                </c:pt>
                <c:pt idx="44" formatCode="0.00">
                  <c:v>0.20642999812111018</c:v>
                </c:pt>
                <c:pt idx="45" formatCode="0.00">
                  <c:v>0.21181823222079513</c:v>
                </c:pt>
                <c:pt idx="46" formatCode="0.00">
                  <c:v>0.22015671660045444</c:v>
                </c:pt>
                <c:pt idx="47" formatCode="0.00">
                  <c:v>0.21703282017700909</c:v>
                </c:pt>
                <c:pt idx="48" formatCode="0.00">
                  <c:v>0.21881408409595807</c:v>
                </c:pt>
                <c:pt idx="49" formatCode="0.00">
                  <c:v>0.22629618175139388</c:v>
                </c:pt>
                <c:pt idx="50" formatCode="0.00">
                  <c:v>0.23028980529796036</c:v>
                </c:pt>
                <c:pt idx="51" formatCode="0.00">
                  <c:v>0.23298925945694404</c:v>
                </c:pt>
                <c:pt idx="52" formatCode="0.00">
                  <c:v>0.24027065761164798</c:v>
                </c:pt>
                <c:pt idx="53" formatCode="0.00">
                  <c:v>0.25637907153067502</c:v>
                </c:pt>
                <c:pt idx="54" formatCode="0.00">
                  <c:v>0.25166982146709438</c:v>
                </c:pt>
                <c:pt idx="55" formatCode="0.00">
                  <c:v>0.25612478092375923</c:v>
                </c:pt>
                <c:pt idx="56" formatCode="0.00">
                  <c:v>0.27532867062771632</c:v>
                </c:pt>
                <c:pt idx="57" formatCode="0.00">
                  <c:v>0.27915267994199022</c:v>
                </c:pt>
                <c:pt idx="58" formatCode="0.00">
                  <c:v>0.2848958684149287</c:v>
                </c:pt>
                <c:pt idx="59" formatCode="0.00">
                  <c:v>0.29311380524727138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8-754E-940B-2FFC20E7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02096"/>
        <c:axId val="222504368"/>
      </c:lineChart>
      <c:catAx>
        <c:axId val="2225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2504368"/>
        <c:crosses val="autoZero"/>
        <c:auto val="1"/>
        <c:lblAlgn val="ctr"/>
        <c:lblOffset val="100"/>
        <c:noMultiLvlLbl val="0"/>
      </c:catAx>
      <c:valAx>
        <c:axId val="2225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25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GWO'!$B$4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GWO'!$A$162:$A$230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'Model GWO'!$B$162:$B$230</c:f>
              <c:numCache>
                <c:formatCode>General</c:formatCode>
                <c:ptCount val="69"/>
                <c:pt idx="0">
                  <c:v>0.86200520049028617</c:v>
                </c:pt>
                <c:pt idx="1">
                  <c:v>0.84777440949177896</c:v>
                </c:pt>
                <c:pt idx="2">
                  <c:v>0.82865551532341486</c:v>
                </c:pt>
                <c:pt idx="3">
                  <c:v>0.80731538170675143</c:v>
                </c:pt>
                <c:pt idx="4">
                  <c:v>0.78577425509065224</c:v>
                </c:pt>
                <c:pt idx="5">
                  <c:v>0.76062309840755371</c:v>
                </c:pt>
                <c:pt idx="6">
                  <c:v>0.7326311757818661</c:v>
                </c:pt>
                <c:pt idx="7">
                  <c:v>0.70861319307578774</c:v>
                </c:pt>
                <c:pt idx="8">
                  <c:v>0.67682994899384996</c:v>
                </c:pt>
                <c:pt idx="9">
                  <c:v>0.65335577728618843</c:v>
                </c:pt>
                <c:pt idx="10">
                  <c:v>0.62500383841513374</c:v>
                </c:pt>
                <c:pt idx="11">
                  <c:v>0.60185727023837965</c:v>
                </c:pt>
                <c:pt idx="12">
                  <c:v>0.57354855610667299</c:v>
                </c:pt>
                <c:pt idx="13">
                  <c:v>0.54515942375038029</c:v>
                </c:pt>
                <c:pt idx="14">
                  <c:v>0.52125043854917319</c:v>
                </c:pt>
                <c:pt idx="15">
                  <c:v>0.49146802890727709</c:v>
                </c:pt>
                <c:pt idx="16">
                  <c:v>0.47115260409438969</c:v>
                </c:pt>
                <c:pt idx="17">
                  <c:v>0.4516292436790848</c:v>
                </c:pt>
                <c:pt idx="18">
                  <c:v>0.43224875572885563</c:v>
                </c:pt>
                <c:pt idx="19">
                  <c:v>0.40705084972477801</c:v>
                </c:pt>
                <c:pt idx="20">
                  <c:v>0.39097590195645082</c:v>
                </c:pt>
                <c:pt idx="21">
                  <c:v>0.37542301656591592</c:v>
                </c:pt>
                <c:pt idx="22">
                  <c:v>0.35930145497656329</c:v>
                </c:pt>
                <c:pt idx="23">
                  <c:v>0.33807656582920642</c:v>
                </c:pt>
                <c:pt idx="24">
                  <c:v>0.31915068604238228</c:v>
                </c:pt>
                <c:pt idx="25">
                  <c:v>0.30516511372300309</c:v>
                </c:pt>
                <c:pt idx="26">
                  <c:v>0.29262774499769179</c:v>
                </c:pt>
                <c:pt idx="27">
                  <c:v>0.27891088944865711</c:v>
                </c:pt>
                <c:pt idx="28">
                  <c:v>0.26751006188293092</c:v>
                </c:pt>
                <c:pt idx="29">
                  <c:v>0.25513817112212139</c:v>
                </c:pt>
                <c:pt idx="30">
                  <c:v>0.24536029701470319</c:v>
                </c:pt>
                <c:pt idx="31">
                  <c:v>0.23651575070228001</c:v>
                </c:pt>
                <c:pt idx="32">
                  <c:v>0.22325843978091561</c:v>
                </c:pt>
                <c:pt idx="33">
                  <c:v>0.21293383361040469</c:v>
                </c:pt>
                <c:pt idx="34">
                  <c:v>0.19994140536301361</c:v>
                </c:pt>
                <c:pt idx="35">
                  <c:v>0.1920172946792954</c:v>
                </c:pt>
                <c:pt idx="36">
                  <c:v>0.18488610117794971</c:v>
                </c:pt>
                <c:pt idx="37">
                  <c:v>0.17835065578271511</c:v>
                </c:pt>
                <c:pt idx="38">
                  <c:v>0.17131927534559449</c:v>
                </c:pt>
                <c:pt idx="39">
                  <c:v>0.16541694758465439</c:v>
                </c:pt>
                <c:pt idx="40">
                  <c:v>0.15772578022962611</c:v>
                </c:pt>
                <c:pt idx="41">
                  <c:v>0.15110229419058979</c:v>
                </c:pt>
                <c:pt idx="42">
                  <c:v>0.14563366717158821</c:v>
                </c:pt>
                <c:pt idx="43">
                  <c:v>0.13908293920722861</c:v>
                </c:pt>
                <c:pt idx="44">
                  <c:v>0.13260225301875039</c:v>
                </c:pt>
                <c:pt idx="45">
                  <c:v>0.12784150099773281</c:v>
                </c:pt>
                <c:pt idx="46">
                  <c:v>0.1231333571662063</c:v>
                </c:pt>
                <c:pt idx="47">
                  <c:v>0.1184948893617514</c:v>
                </c:pt>
                <c:pt idx="48">
                  <c:v>0.1127474453830665</c:v>
                </c:pt>
                <c:pt idx="49">
                  <c:v>0.1072724970421076</c:v>
                </c:pt>
                <c:pt idx="50">
                  <c:v>0.10361275516453949</c:v>
                </c:pt>
                <c:pt idx="51">
                  <c:v>0.10021973197373869</c:v>
                </c:pt>
                <c:pt idx="52">
                  <c:v>9.7650049903472771E-2</c:v>
                </c:pt>
                <c:pt idx="53">
                  <c:v>9.5408165689993288E-2</c:v>
                </c:pt>
                <c:pt idx="54">
                  <c:v>9.2562068355222377E-2</c:v>
                </c:pt>
                <c:pt idx="55">
                  <c:v>8.7855762849847405E-2</c:v>
                </c:pt>
                <c:pt idx="56">
                  <c:v>8.5020743743943361E-2</c:v>
                </c:pt>
                <c:pt idx="57">
                  <c:v>8.3595720864590994E-2</c:v>
                </c:pt>
                <c:pt idx="58">
                  <c:v>7.6410315250984989E-2</c:v>
                </c:pt>
                <c:pt idx="59">
                  <c:v>7.0929167931318496E-2</c:v>
                </c:pt>
                <c:pt idx="60">
                  <c:v>6.9329397191503786E-2</c:v>
                </c:pt>
                <c:pt idx="61">
                  <c:v>7.0074461170814922E-2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2-B741-B33E-ED9203E2A141}"/>
            </c:ext>
          </c:extLst>
        </c:ser>
        <c:ser>
          <c:idx val="1"/>
          <c:order val="1"/>
          <c:tx>
            <c:strRef>
              <c:f>'Model GWO'!$C$4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GWO'!$A$162:$A$230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'Model GWO'!$C$162:$C$230</c:f>
              <c:numCache>
                <c:formatCode>General</c:formatCode>
                <c:ptCount val="69"/>
                <c:pt idx="0">
                  <c:v>0.87949760913313124</c:v>
                </c:pt>
                <c:pt idx="1">
                  <c:v>0.86473422027746738</c:v>
                </c:pt>
                <c:pt idx="2">
                  <c:v>0.85066756259252496</c:v>
                </c:pt>
                <c:pt idx="3">
                  <c:v>0.83444988815082988</c:v>
                </c:pt>
                <c:pt idx="4">
                  <c:v>0.81915735335744189</c:v>
                </c:pt>
                <c:pt idx="5">
                  <c:v>0.79585376961139476</c:v>
                </c:pt>
                <c:pt idx="6">
                  <c:v>0.77025922850132389</c:v>
                </c:pt>
                <c:pt idx="7">
                  <c:v>0.7441748696012791</c:v>
                </c:pt>
                <c:pt idx="8">
                  <c:v>0.71816653341539483</c:v>
                </c:pt>
                <c:pt idx="9">
                  <c:v>0.69321773287114252</c:v>
                </c:pt>
                <c:pt idx="10">
                  <c:v>0.6717876501857627</c:v>
                </c:pt>
                <c:pt idx="11">
                  <c:v>0.64784644360954835</c:v>
                </c:pt>
                <c:pt idx="12">
                  <c:v>0.61713182301251046</c:v>
                </c:pt>
                <c:pt idx="13">
                  <c:v>0.59884302424406788</c:v>
                </c:pt>
                <c:pt idx="14">
                  <c:v>0.57153882933510991</c:v>
                </c:pt>
                <c:pt idx="15">
                  <c:v>0.54497222325086025</c:v>
                </c:pt>
                <c:pt idx="16">
                  <c:v>0.52349047265044213</c:v>
                </c:pt>
                <c:pt idx="17">
                  <c:v>0.49783332795207519</c:v>
                </c:pt>
                <c:pt idx="18">
                  <c:v>0.47268143835697918</c:v>
                </c:pt>
                <c:pt idx="19">
                  <c:v>0.45189462316308499</c:v>
                </c:pt>
                <c:pt idx="20">
                  <c:v>0.43236497708561089</c:v>
                </c:pt>
                <c:pt idx="21">
                  <c:v>0.41804247441116837</c:v>
                </c:pt>
                <c:pt idx="22">
                  <c:v>0.40091614113574198</c:v>
                </c:pt>
                <c:pt idx="23">
                  <c:v>0.3798982217446622</c:v>
                </c:pt>
                <c:pt idx="24">
                  <c:v>0.36152156632113058</c:v>
                </c:pt>
                <c:pt idx="25">
                  <c:v>0.34594116869425168</c:v>
                </c:pt>
                <c:pt idx="26">
                  <c:v>0.33464828820684572</c:v>
                </c:pt>
                <c:pt idx="27">
                  <c:v>0.32417252016300341</c:v>
                </c:pt>
                <c:pt idx="28">
                  <c:v>0.31396556875195247</c:v>
                </c:pt>
                <c:pt idx="29">
                  <c:v>0.30063837827150092</c:v>
                </c:pt>
                <c:pt idx="30">
                  <c:v>0.29248962468081052</c:v>
                </c:pt>
                <c:pt idx="31">
                  <c:v>0.27793411292474951</c:v>
                </c:pt>
                <c:pt idx="32">
                  <c:v>0.26826656386171011</c:v>
                </c:pt>
                <c:pt idx="33">
                  <c:v>0.25579658555129642</c:v>
                </c:pt>
                <c:pt idx="34">
                  <c:v>0.24766503677111931</c:v>
                </c:pt>
                <c:pt idx="35">
                  <c:v>0.23660271721171799</c:v>
                </c:pt>
                <c:pt idx="36">
                  <c:v>0.22766025573963031</c:v>
                </c:pt>
                <c:pt idx="37">
                  <c:v>0.21999195324134671</c:v>
                </c:pt>
                <c:pt idx="38">
                  <c:v>0.21150802938853211</c:v>
                </c:pt>
                <c:pt idx="39">
                  <c:v>0.20301585542859321</c:v>
                </c:pt>
                <c:pt idx="40">
                  <c:v>0.19758514756194179</c:v>
                </c:pt>
                <c:pt idx="41">
                  <c:v>0.19037018227745051</c:v>
                </c:pt>
                <c:pt idx="42">
                  <c:v>0.18538415183191739</c:v>
                </c:pt>
                <c:pt idx="43">
                  <c:v>0.18160317300746359</c:v>
                </c:pt>
                <c:pt idx="44">
                  <c:v>0.17488476490344801</c:v>
                </c:pt>
                <c:pt idx="45">
                  <c:v>0.17068562593236891</c:v>
                </c:pt>
                <c:pt idx="46">
                  <c:v>0.16506441739563199</c:v>
                </c:pt>
                <c:pt idx="47">
                  <c:v>0.1603585165590288</c:v>
                </c:pt>
                <c:pt idx="48">
                  <c:v>0.14715087672850979</c:v>
                </c:pt>
                <c:pt idx="49">
                  <c:v>0.14249645975347</c:v>
                </c:pt>
                <c:pt idx="50">
                  <c:v>0.1327879925993686</c:v>
                </c:pt>
                <c:pt idx="51">
                  <c:v>0.12563943707208711</c:v>
                </c:pt>
                <c:pt idx="52">
                  <c:v>0.1122842866916817</c:v>
                </c:pt>
                <c:pt idx="53">
                  <c:v>9.8692073515651652E-2</c:v>
                </c:pt>
                <c:pt idx="54">
                  <c:v>8.7967647119879297E-2</c:v>
                </c:pt>
                <c:pt idx="55">
                  <c:v>8.5377141576923193E-2</c:v>
                </c:pt>
                <c:pt idx="56" formatCode="0%">
                  <c:v>8.2622105143038624E-2</c:v>
                </c:pt>
                <c:pt idx="57" formatCode="0%">
                  <c:v>8.1237285568610068E-2</c:v>
                </c:pt>
                <c:pt idx="58" formatCode="0%">
                  <c:v>7.4254597439102538E-2</c:v>
                </c:pt>
                <c:pt idx="59" formatCode="0%">
                  <c:v>6.8928086399468985E-2</c:v>
                </c:pt>
                <c:pt idx="60" formatCode="0%">
                  <c:v>6.7373449019821924E-2</c:v>
                </c:pt>
                <c:pt idx="61" formatCode="0%">
                  <c:v>6.8097492961643136E-2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2-B741-B33E-ED9203E2A141}"/>
            </c:ext>
          </c:extLst>
        </c:ser>
        <c:ser>
          <c:idx val="2"/>
          <c:order val="2"/>
          <c:tx>
            <c:strRef>
              <c:f>'Model GWO'!$D$4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 GWO'!$A$162:$A$230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'Model GWO'!$D$162:$D$230</c:f>
              <c:numCache>
                <c:formatCode>General</c:formatCode>
                <c:ptCount val="69"/>
                <c:pt idx="0">
                  <c:v>0.83679864914979873</c:v>
                </c:pt>
                <c:pt idx="1">
                  <c:v>0.82263772994122497</c:v>
                </c:pt>
                <c:pt idx="2">
                  <c:v>0.8105167988893055</c:v>
                </c:pt>
                <c:pt idx="3">
                  <c:v>0.79498353046435433</c:v>
                </c:pt>
                <c:pt idx="4">
                  <c:v>0.77504069085233218</c:v>
                </c:pt>
                <c:pt idx="5">
                  <c:v>0.7534275930704819</c:v>
                </c:pt>
                <c:pt idx="6">
                  <c:v>0.72327836670985624</c:v>
                </c:pt>
                <c:pt idx="7">
                  <c:v>0.69637277282548737</c:v>
                </c:pt>
                <c:pt idx="8">
                  <c:v>0.66349006155499246</c:v>
                </c:pt>
                <c:pt idx="9">
                  <c:v>0.63742923495885873</c:v>
                </c:pt>
                <c:pt idx="10">
                  <c:v>0.60914181005024481</c:v>
                </c:pt>
                <c:pt idx="11">
                  <c:v>0.58934690604000162</c:v>
                </c:pt>
                <c:pt idx="12">
                  <c:v>0.55854224231890215</c:v>
                </c:pt>
                <c:pt idx="13">
                  <c:v>0.53447097950581079</c:v>
                </c:pt>
                <c:pt idx="14">
                  <c:v>0.51118598707433516</c:v>
                </c:pt>
                <c:pt idx="15">
                  <c:v>0.48579237602225339</c:v>
                </c:pt>
                <c:pt idx="16">
                  <c:v>0.46882075134796752</c:v>
                </c:pt>
                <c:pt idx="17">
                  <c:v>0.44907064435899818</c:v>
                </c:pt>
                <c:pt idx="18">
                  <c:v>0.4315111541224918</c:v>
                </c:pt>
                <c:pt idx="19">
                  <c:v>0.41744402801737768</c:v>
                </c:pt>
                <c:pt idx="20">
                  <c:v>0.39590989232639839</c:v>
                </c:pt>
                <c:pt idx="21">
                  <c:v>0.38057759589312778</c:v>
                </c:pt>
                <c:pt idx="22">
                  <c:v>0.36788366935914291</c:v>
                </c:pt>
                <c:pt idx="23">
                  <c:v>0.35697744407118709</c:v>
                </c:pt>
                <c:pt idx="24">
                  <c:v>0.34009227718584828</c:v>
                </c:pt>
                <c:pt idx="25">
                  <c:v>0.33122203468168721</c:v>
                </c:pt>
                <c:pt idx="26">
                  <c:v>0.31759600850079361</c:v>
                </c:pt>
                <c:pt idx="27">
                  <c:v>0.30826322279257751</c:v>
                </c:pt>
                <c:pt idx="28">
                  <c:v>0.30006833374697789</c:v>
                </c:pt>
                <c:pt idx="29">
                  <c:v>0.29211953153240972</c:v>
                </c:pt>
                <c:pt idx="30">
                  <c:v>0.28468171798906777</c:v>
                </c:pt>
                <c:pt idx="31">
                  <c:v>0.27577126823515757</c:v>
                </c:pt>
                <c:pt idx="32">
                  <c:v>0.26846079359836711</c:v>
                </c:pt>
                <c:pt idx="33">
                  <c:v>0.26130327660215619</c:v>
                </c:pt>
                <c:pt idx="34">
                  <c:v>0.25111687778982611</c:v>
                </c:pt>
                <c:pt idx="35">
                  <c:v>0.23861962899876821</c:v>
                </c:pt>
                <c:pt idx="36">
                  <c:v>0.23296866118400211</c:v>
                </c:pt>
                <c:pt idx="37">
                  <c:v>0.22571271828982711</c:v>
                </c:pt>
                <c:pt idx="38">
                  <c:v>0.21822988621503561</c:v>
                </c:pt>
                <c:pt idx="39">
                  <c:v>0.21618363658113501</c:v>
                </c:pt>
                <c:pt idx="40">
                  <c:v>0.19883589912061031</c:v>
                </c:pt>
                <c:pt idx="41">
                  <c:v>0.19354956626316261</c:v>
                </c:pt>
                <c:pt idx="42">
                  <c:v>0.18882858479725709</c:v>
                </c:pt>
                <c:pt idx="43">
                  <c:v>0.18769708864836601</c:v>
                </c:pt>
                <c:pt idx="44" formatCode="0.00">
                  <c:v>0.17997167904335706</c:v>
                </c:pt>
                <c:pt idx="45" formatCode="0.00">
                  <c:v>0.17472746861525668</c:v>
                </c:pt>
                <c:pt idx="46" formatCode="0.00">
                  <c:v>0.16868171454827613</c:v>
                </c:pt>
                <c:pt idx="47" formatCode="0.00">
                  <c:v>0.16321246994310445</c:v>
                </c:pt>
                <c:pt idx="48" formatCode="0.00">
                  <c:v>0.15211808851977832</c:v>
                </c:pt>
                <c:pt idx="49" formatCode="0.00">
                  <c:v>0.14618938656714794</c:v>
                </c:pt>
                <c:pt idx="50" formatCode="0.00">
                  <c:v>0.13836499436519528</c:v>
                </c:pt>
                <c:pt idx="51" formatCode="0.00">
                  <c:v>0.13219502454181556</c:v>
                </c:pt>
                <c:pt idx="52" formatCode="0.00">
                  <c:v>0.12287424458174379</c:v>
                </c:pt>
                <c:pt idx="53" formatCode="0.00">
                  <c:v>0.11360657171352823</c:v>
                </c:pt>
                <c:pt idx="54" formatCode="0.00">
                  <c:v>0.10566376502924225</c:v>
                </c:pt>
                <c:pt idx="55" formatCode="0.00">
                  <c:v>0.10139295273640413</c:v>
                </c:pt>
                <c:pt idx="56" formatCode="0.00">
                  <c:v>9.8121101819771517E-2</c:v>
                </c:pt>
                <c:pt idx="57" formatCode="0.00">
                  <c:v>9.6476505349743585E-2</c:v>
                </c:pt>
                <c:pt idx="58" formatCode="0.00">
                  <c:v>8.8183941855446729E-2</c:v>
                </c:pt>
                <c:pt idx="59" formatCode="0.00">
                  <c:v>8.1858236026973841E-2</c:v>
                </c:pt>
                <c:pt idx="60" formatCode="0.00">
                  <c:v>8.0011965802351953E-2</c:v>
                </c:pt>
                <c:pt idx="61" formatCode="0.00">
                  <c:v>8.0871832410863473E-2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2-B741-B33E-ED9203E2A141}"/>
            </c:ext>
          </c:extLst>
        </c:ser>
        <c:ser>
          <c:idx val="3"/>
          <c:order val="3"/>
          <c:tx>
            <c:strRef>
              <c:f>'Model GWO'!$E$4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 GWO'!$A$162:$A$230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'Model GWO'!$E$162:$E$230</c:f>
              <c:numCache>
                <c:formatCode>General</c:formatCode>
                <c:ptCount val="69"/>
                <c:pt idx="0">
                  <c:v>0.82594472372729422</c:v>
                </c:pt>
                <c:pt idx="1">
                  <c:v>0.81133376072029062</c:v>
                </c:pt>
                <c:pt idx="2">
                  <c:v>0.79420228378680213</c:v>
                </c:pt>
                <c:pt idx="3">
                  <c:v>0.76829999531110971</c:v>
                </c:pt>
                <c:pt idx="4">
                  <c:v>0.74485835975703885</c:v>
                </c:pt>
                <c:pt idx="5">
                  <c:v>0.72304125938545483</c:v>
                </c:pt>
                <c:pt idx="6">
                  <c:v>0.69557087421047237</c:v>
                </c:pt>
                <c:pt idx="7">
                  <c:v>0.66837005322062715</c:v>
                </c:pt>
                <c:pt idx="8">
                  <c:v>0.64552001371329881</c:v>
                </c:pt>
                <c:pt idx="9">
                  <c:v>0.62577361396577147</c:v>
                </c:pt>
                <c:pt idx="10">
                  <c:v>0.60460659070847578</c:v>
                </c:pt>
                <c:pt idx="11">
                  <c:v>0.58272194551066481</c:v>
                </c:pt>
                <c:pt idx="12">
                  <c:v>0.55343890132526607</c:v>
                </c:pt>
                <c:pt idx="13">
                  <c:v>0.5339508840285262</c:v>
                </c:pt>
                <c:pt idx="14">
                  <c:v>0.51426570873268063</c:v>
                </c:pt>
                <c:pt idx="15">
                  <c:v>0.49934555168142059</c:v>
                </c:pt>
                <c:pt idx="16">
                  <c:v>0.48280997768050088</c:v>
                </c:pt>
                <c:pt idx="17">
                  <c:v>0.46816598853563007</c:v>
                </c:pt>
                <c:pt idx="18">
                  <c:v>0.45327944961609917</c:v>
                </c:pt>
                <c:pt idx="19">
                  <c:v>0.44096798571731799</c:v>
                </c:pt>
                <c:pt idx="20">
                  <c:v>0.42735570391856409</c:v>
                </c:pt>
                <c:pt idx="21">
                  <c:v>0.4152265879114535</c:v>
                </c:pt>
                <c:pt idx="22">
                  <c:v>0.40137797380893758</c:v>
                </c:pt>
                <c:pt idx="23">
                  <c:v>0.3873135090685918</c:v>
                </c:pt>
                <c:pt idx="24">
                  <c:v>0.37692288261932549</c:v>
                </c:pt>
                <c:pt idx="25">
                  <c:v>0.36357383097811852</c:v>
                </c:pt>
                <c:pt idx="26">
                  <c:v>0.34913332380437301</c:v>
                </c:pt>
                <c:pt idx="27">
                  <c:v>0.33101373430044773</c:v>
                </c:pt>
                <c:pt idx="28">
                  <c:v>0.31585838352944712</c:v>
                </c:pt>
                <c:pt idx="29">
                  <c:v>0.29488505224720601</c:v>
                </c:pt>
                <c:pt idx="30">
                  <c:v>0.27949772203564832</c:v>
                </c:pt>
                <c:pt idx="31">
                  <c:v>0.2871027819065734</c:v>
                </c:pt>
                <c:pt idx="32" formatCode="0.00">
                  <c:v>0.27611769389562046</c:v>
                </c:pt>
                <c:pt idx="33" formatCode="0.00">
                  <c:v>0.26523551002163454</c:v>
                </c:pt>
                <c:pt idx="34" formatCode="0.00">
                  <c:v>0.25385983852447841</c:v>
                </c:pt>
                <c:pt idx="35" formatCode="0.00">
                  <c:v>0.24242120258966715</c:v>
                </c:pt>
                <c:pt idx="36" formatCode="0.00">
                  <c:v>0.23452822252766248</c:v>
                </c:pt>
                <c:pt idx="37" formatCode="0.00">
                  <c:v>0.22673149743948035</c:v>
                </c:pt>
                <c:pt idx="38" formatCode="0.00">
                  <c:v>0.21837582500457603</c:v>
                </c:pt>
                <c:pt idx="39" formatCode="0.00">
                  <c:v>0.21240257870645671</c:v>
                </c:pt>
                <c:pt idx="40" formatCode="0.00">
                  <c:v>0.20133237289702471</c:v>
                </c:pt>
                <c:pt idx="41" formatCode="0.00">
                  <c:v>0.19438396501430763</c:v>
                </c:pt>
                <c:pt idx="42" formatCode="0.00">
                  <c:v>0.18887035878629935</c:v>
                </c:pt>
                <c:pt idx="43" formatCode="0.00">
                  <c:v>0.18470555311321021</c:v>
                </c:pt>
                <c:pt idx="44" formatCode="0.00">
                  <c:v>0.17710327188234626</c:v>
                </c:pt>
                <c:pt idx="45" formatCode="0.00">
                  <c:v>0.17194264422029978</c:v>
                </c:pt>
                <c:pt idx="46" formatCode="0.00">
                  <c:v>0.16599324800446347</c:v>
                </c:pt>
                <c:pt idx="47" formatCode="0.00">
                  <c:v>0.16061117278324258</c:v>
                </c:pt>
                <c:pt idx="48" formatCode="0.00">
                  <c:v>0.14969361475396828</c:v>
                </c:pt>
                <c:pt idx="49" formatCode="0.00">
                  <c:v>0.14385940506382505</c:v>
                </c:pt>
                <c:pt idx="50" formatCode="0.00">
                  <c:v>0.13615971883084452</c:v>
                </c:pt>
                <c:pt idx="51" formatCode="0.00">
                  <c:v>0.13008808662213101</c:v>
                </c:pt>
                <c:pt idx="52" formatCode="0.00">
                  <c:v>0.1209158622132759</c:v>
                </c:pt>
                <c:pt idx="53" formatCode="0.00">
                  <c:v>0.11179589846997601</c:v>
                </c:pt>
                <c:pt idx="54" formatCode="0.00">
                  <c:v>0.10397968505688045</c:v>
                </c:pt>
                <c:pt idx="55" formatCode="0.00">
                  <c:v>9.9776941410338382E-2</c:v>
                </c:pt>
                <c:pt idx="56" formatCode="0.00">
                  <c:v>9.6557237590676331E-2</c:v>
                </c:pt>
                <c:pt idx="57" formatCode="0.00">
                  <c:v>9.4938852868611617E-2</c:v>
                </c:pt>
                <c:pt idx="58" formatCode="0.00">
                  <c:v>8.677845710557458E-2</c:v>
                </c:pt>
                <c:pt idx="59" formatCode="0.00">
                  <c:v>8.0553571028260801E-2</c:v>
                </c:pt>
                <c:pt idx="60" formatCode="0.00">
                  <c:v>7.8736726848678967E-2</c:v>
                </c:pt>
                <c:pt idx="61" formatCode="0.00">
                  <c:v>7.9582888814601835E-2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2-B741-B33E-ED9203E2A141}"/>
            </c:ext>
          </c:extLst>
        </c:ser>
        <c:ser>
          <c:idx val="4"/>
          <c:order val="4"/>
          <c:tx>
            <c:strRef>
              <c:f>'Model GWO'!$F$4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GWO'!$A$162:$A$230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'Model GWO'!$F$162:$F$230</c:f>
              <c:numCache>
                <c:formatCode>General</c:formatCode>
                <c:ptCount val="69"/>
                <c:pt idx="0">
                  <c:v>0.89967617871736016</c:v>
                </c:pt>
                <c:pt idx="1">
                  <c:v>0.8828322298814103</c:v>
                </c:pt>
                <c:pt idx="2">
                  <c:v>0.86871695764928802</c:v>
                </c:pt>
                <c:pt idx="3">
                  <c:v>0.84700013730396528</c:v>
                </c:pt>
                <c:pt idx="4">
                  <c:v>0.8217834080142653</c:v>
                </c:pt>
                <c:pt idx="5">
                  <c:v>0.79295624709355494</c:v>
                </c:pt>
                <c:pt idx="6">
                  <c:v>0.77487637672563425</c:v>
                </c:pt>
                <c:pt idx="7">
                  <c:v>0.75230859664868821</c:v>
                </c:pt>
                <c:pt idx="8">
                  <c:v>0.73104048230229357</c:v>
                </c:pt>
                <c:pt idx="9">
                  <c:v>0.70963692296476988</c:v>
                </c:pt>
                <c:pt idx="10">
                  <c:v>0.68604035338466063</c:v>
                </c:pt>
                <c:pt idx="11">
                  <c:v>0.65903417684506116</c:v>
                </c:pt>
                <c:pt idx="12">
                  <c:v>0.63385816519865157</c:v>
                </c:pt>
                <c:pt idx="13">
                  <c:v>0.60731960176356681</c:v>
                </c:pt>
                <c:pt idx="14">
                  <c:v>0.58655949772079818</c:v>
                </c:pt>
                <c:pt idx="15">
                  <c:v>0.57172174172983437</c:v>
                </c:pt>
                <c:pt idx="16">
                  <c:v>0.5544969812021997</c:v>
                </c:pt>
                <c:pt idx="17">
                  <c:v>0.52719506310184727</c:v>
                </c:pt>
                <c:pt idx="18">
                  <c:v>0.49956222039669418</c:v>
                </c:pt>
                <c:pt idx="19">
                  <c:v>0.47767370520395391</c:v>
                </c:pt>
                <c:pt idx="20" formatCode="0.00">
                  <c:v>0.45799469370237289</c:v>
                </c:pt>
                <c:pt idx="21" formatCode="0.00">
                  <c:v>0.44204677245983776</c:v>
                </c:pt>
                <c:pt idx="22" formatCode="0.00">
                  <c:v>0.42541638590134523</c:v>
                </c:pt>
                <c:pt idx="23" formatCode="0.00">
                  <c:v>0.40672131446153914</c:v>
                </c:pt>
                <c:pt idx="24" formatCode="0.00">
                  <c:v>0.38875920132421227</c:v>
                </c:pt>
                <c:pt idx="25" formatCode="0.00">
                  <c:v>0.37435540993756261</c:v>
                </c:pt>
                <c:pt idx="26" formatCode="0.00">
                  <c:v>0.35992060028947598</c:v>
                </c:pt>
                <c:pt idx="27" formatCode="0.00">
                  <c:v>0.34555582293437614</c:v>
                </c:pt>
                <c:pt idx="28" formatCode="0.00">
                  <c:v>0.33305099293657764</c:v>
                </c:pt>
                <c:pt idx="29" formatCode="0.00">
                  <c:v>0.31785839720161108</c:v>
                </c:pt>
                <c:pt idx="30" formatCode="0.00">
                  <c:v>0.30652351217317936</c:v>
                </c:pt>
                <c:pt idx="31" formatCode="0.00">
                  <c:v>0.29965182532077539</c:v>
                </c:pt>
                <c:pt idx="32" formatCode="0.00">
                  <c:v>0.28818658749921161</c:v>
                </c:pt>
                <c:pt idx="33" formatCode="0.00">
                  <c:v>0.27682875167588156</c:v>
                </c:pt>
                <c:pt idx="34" formatCode="0.00">
                  <c:v>0.26495585826211587</c:v>
                </c:pt>
                <c:pt idx="35" formatCode="0.00">
                  <c:v>0.25301724828319416</c:v>
                </c:pt>
                <c:pt idx="36" formatCode="0.00">
                  <c:v>0.2447792720884186</c:v>
                </c:pt>
                <c:pt idx="37" formatCode="0.00">
                  <c:v>0.23664175809888743</c:v>
                </c:pt>
                <c:pt idx="38" formatCode="0.00">
                  <c:v>0.22792086560082614</c:v>
                </c:pt>
                <c:pt idx="39" formatCode="0.00">
                  <c:v>0.22168653326717264</c:v>
                </c:pt>
                <c:pt idx="40" formatCode="0.00">
                  <c:v>0.21013245721313983</c:v>
                </c:pt>
                <c:pt idx="41" formatCode="0.00">
                  <c:v>0.20288033972649361</c:v>
                </c:pt>
                <c:pt idx="42" formatCode="0.00">
                  <c:v>0.19712573797951258</c:v>
                </c:pt>
                <c:pt idx="43" formatCode="0.00">
                  <c:v>0.19277889182999117</c:v>
                </c:pt>
                <c:pt idx="44" formatCode="0.00">
                  <c:v>0.18484432069033721</c:v>
                </c:pt>
                <c:pt idx="45" formatCode="0.00">
                  <c:v>0.17945812593296173</c:v>
                </c:pt>
                <c:pt idx="46" formatCode="0.00">
                  <c:v>0.17324868615047997</c:v>
                </c:pt>
                <c:pt idx="47" formatCode="0.00">
                  <c:v>0.16763136453017824</c:v>
                </c:pt>
                <c:pt idx="48" formatCode="0.00">
                  <c:v>0.15623660837423789</c:v>
                </c:pt>
                <c:pt idx="49" formatCode="0.00">
                  <c:v>0.15014738983255038</c:v>
                </c:pt>
                <c:pt idx="50" formatCode="0.00">
                  <c:v>0.14211115619249928</c:v>
                </c:pt>
                <c:pt idx="51" formatCode="0.00">
                  <c:v>0.13577413757521029</c:v>
                </c:pt>
                <c:pt idx="52" formatCode="0.00">
                  <c:v>0.12620100223979724</c:v>
                </c:pt>
                <c:pt idx="53" formatCode="0.00">
                  <c:v>0.11668241184373346</c:v>
                </c:pt>
                <c:pt idx="54" formatCode="0.00">
                  <c:v>0.10852455770948485</c:v>
                </c:pt>
                <c:pt idx="55" formatCode="0.00">
                  <c:v>0.10413811534665386</c:v>
                </c:pt>
                <c:pt idx="56" formatCode="0.00">
                  <c:v>0.10077768073105353</c:v>
                </c:pt>
                <c:pt idx="57" formatCode="0.00">
                  <c:v>9.9088557648311149E-2</c:v>
                </c:pt>
                <c:pt idx="58" formatCode="0.00">
                  <c:v>9.0571477216364313E-2</c:v>
                </c:pt>
                <c:pt idx="59" formatCode="0.00">
                  <c:v>8.407450612087719E-2</c:v>
                </c:pt>
                <c:pt idx="60" formatCode="0.00">
                  <c:v>8.2178249069239553E-2</c:v>
                </c:pt>
                <c:pt idx="61" formatCode="0.00">
                  <c:v>8.3061396128707304E-2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2-B741-B33E-ED9203E2A141}"/>
            </c:ext>
          </c:extLst>
        </c:ser>
        <c:ser>
          <c:idx val="5"/>
          <c:order val="5"/>
          <c:tx>
            <c:strRef>
              <c:f>'Model GWO'!$G$4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'Model GWO'!$A$162:$A$230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'Model GWO'!$G$162:$G$230</c:f>
              <c:numCache>
                <c:formatCode>General</c:formatCode>
                <c:ptCount val="69"/>
                <c:pt idx="0">
                  <c:v>0.99363141752470396</c:v>
                </c:pt>
                <c:pt idx="1">
                  <c:v>0.9787492120517236</c:v>
                </c:pt>
                <c:pt idx="2">
                  <c:v>0.95828286939275253</c:v>
                </c:pt>
                <c:pt idx="3">
                  <c:v>0.93857891079142375</c:v>
                </c:pt>
                <c:pt idx="4">
                  <c:v>0.91993947224277473</c:v>
                </c:pt>
                <c:pt idx="5">
                  <c:v>0.89199665055814958</c:v>
                </c:pt>
                <c:pt idx="6">
                  <c:v>0.87367359300917757</c:v>
                </c:pt>
                <c:pt idx="7">
                  <c:v>0.85645357055850635</c:v>
                </c:pt>
                <c:pt idx="8">
                  <c:v>0.84519445189017095</c:v>
                </c:pt>
                <c:pt idx="9" formatCode="0.00">
                  <c:v>0.81674272778893697</c:v>
                </c:pt>
                <c:pt idx="10" formatCode="0.00">
                  <c:v>0.78651961814329729</c:v>
                </c:pt>
                <c:pt idx="11" formatCode="0.00">
                  <c:v>0.7580335103374477</c:v>
                </c:pt>
                <c:pt idx="12" formatCode="0.00">
                  <c:v>0.72253163326296532</c:v>
                </c:pt>
                <c:pt idx="13" formatCode="0.00">
                  <c:v>0.69379891556878626</c:v>
                </c:pt>
                <c:pt idx="14" formatCode="0.00">
                  <c:v>0.66551704149847735</c:v>
                </c:pt>
                <c:pt idx="15" formatCode="0.00">
                  <c:v>0.63808229707076847</c:v>
                </c:pt>
                <c:pt idx="16" formatCode="0.00">
                  <c:v>0.61531547312176527</c:v>
                </c:pt>
                <c:pt idx="17" formatCode="0.00">
                  <c:v>0.58901847044937172</c:v>
                </c:pt>
                <c:pt idx="18" formatCode="0.00">
                  <c:v>0.56327883818972002</c:v>
                </c:pt>
                <c:pt idx="19" formatCode="0.00">
                  <c:v>0.54008814536307803</c:v>
                </c:pt>
                <c:pt idx="20" formatCode="0.00">
                  <c:v>0.51783780855642991</c:v>
                </c:pt>
                <c:pt idx="21" formatCode="0.00">
                  <c:v>0.49980607871147309</c:v>
                </c:pt>
                <c:pt idx="22" formatCode="0.00">
                  <c:v>0.48100271035521769</c:v>
                </c:pt>
                <c:pt idx="23" formatCode="0.00">
                  <c:v>0.45986487850189439</c:v>
                </c:pt>
                <c:pt idx="24" formatCode="0.00">
                  <c:v>0.43955577572848853</c:v>
                </c:pt>
                <c:pt idx="25" formatCode="0.00">
                  <c:v>0.4232699368986314</c:v>
                </c:pt>
                <c:pt idx="26" formatCode="0.00">
                  <c:v>0.40694902685780038</c:v>
                </c:pt>
                <c:pt idx="27" formatCode="0.00">
                  <c:v>0.39070729976303215</c:v>
                </c:pt>
                <c:pt idx="28" formatCode="0.00">
                  <c:v>0.37656854695329162</c:v>
                </c:pt>
                <c:pt idx="29" formatCode="0.00">
                  <c:v>0.35939083596699056</c:v>
                </c:pt>
                <c:pt idx="30" formatCode="0.00">
                  <c:v>0.3465748970400287</c:v>
                </c:pt>
                <c:pt idx="31" formatCode="0.00">
                  <c:v>0.33880533265497209</c:v>
                </c:pt>
                <c:pt idx="32" formatCode="0.00">
                  <c:v>0.32584200860398399</c:v>
                </c:pt>
                <c:pt idx="33" formatCode="0.00">
                  <c:v>0.31300012005468342</c:v>
                </c:pt>
                <c:pt idx="34" formatCode="0.00">
                  <c:v>0.29957587477160613</c:v>
                </c:pt>
                <c:pt idx="35" formatCode="0.00">
                  <c:v>0.28607732617769543</c:v>
                </c:pt>
                <c:pt idx="36" formatCode="0.00">
                  <c:v>0.27676294852594296</c:v>
                </c:pt>
                <c:pt idx="37" formatCode="0.00">
                  <c:v>0.26756215980638082</c:v>
                </c:pt>
                <c:pt idx="38" formatCode="0.00">
                  <c:v>0.25770176639582526</c:v>
                </c:pt>
                <c:pt idx="39" formatCode="0.00">
                  <c:v>0.25065283539757754</c:v>
                </c:pt>
                <c:pt idx="40" formatCode="0.00">
                  <c:v>0.23758906521424264</c:v>
                </c:pt>
                <c:pt idx="41" formatCode="0.00">
                  <c:v>0.22938936185890399</c:v>
                </c:pt>
                <c:pt idx="42" formatCode="0.00">
                  <c:v>0.2228828446464837</c:v>
                </c:pt>
                <c:pt idx="43" formatCode="0.00">
                  <c:v>0.21796802507509602</c:v>
                </c:pt>
                <c:pt idx="44" formatCode="0.00">
                  <c:v>0.20899669639532836</c:v>
                </c:pt>
                <c:pt idx="45" formatCode="0.00">
                  <c:v>0.20290672345902619</c:v>
                </c:pt>
                <c:pt idx="46" formatCode="0.00">
                  <c:v>0.1958859375557444</c:v>
                </c:pt>
                <c:pt idx="47" formatCode="0.00">
                  <c:v>0.18953463794941311</c:v>
                </c:pt>
                <c:pt idx="48" formatCode="0.00">
                  <c:v>0.17665100493365254</c:v>
                </c:pt>
                <c:pt idx="49" formatCode="0.00">
                  <c:v>0.1697661487796252</c:v>
                </c:pt>
                <c:pt idx="50" formatCode="0.00">
                  <c:v>0.16067987403794481</c:v>
                </c:pt>
                <c:pt idx="51" formatCode="0.00">
                  <c:v>0.15351483942361205</c:v>
                </c:pt>
                <c:pt idx="52" formatCode="0.00">
                  <c:v>0.14269084628292747</c:v>
                </c:pt>
                <c:pt idx="53" formatCode="0.00">
                  <c:v>0.13192852510536571</c:v>
                </c:pt>
                <c:pt idx="54" formatCode="0.00">
                  <c:v>0.12270473852990911</c:v>
                </c:pt>
                <c:pt idx="55" formatCode="0.00">
                  <c:v>0.11774514897186153</c:v>
                </c:pt>
                <c:pt idx="56" formatCode="0.00">
                  <c:v>0.11394562875674198</c:v>
                </c:pt>
                <c:pt idx="57" formatCode="0.00">
                  <c:v>0.11203579921597047</c:v>
                </c:pt>
                <c:pt idx="58" formatCode="0.00">
                  <c:v>0.10240584863614052</c:v>
                </c:pt>
                <c:pt idx="59" formatCode="0.00">
                  <c:v>9.5059961619100408E-2</c:v>
                </c:pt>
                <c:pt idx="60" formatCode="0.00">
                  <c:v>9.2915933293921088E-2</c:v>
                </c:pt>
                <c:pt idx="61" formatCode="0.00">
                  <c:v>9.3914475294944857E-2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32-B741-B33E-ED9203E2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02096"/>
        <c:axId val="222504368"/>
      </c:lineChart>
      <c:catAx>
        <c:axId val="2225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2504368"/>
        <c:crosses val="autoZero"/>
        <c:auto val="1"/>
        <c:lblAlgn val="ctr"/>
        <c:lblOffset val="100"/>
        <c:noMultiLvlLbl val="0"/>
      </c:catAx>
      <c:valAx>
        <c:axId val="2225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25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GWO'!$AD$4</c:f>
              <c:strCache>
                <c:ptCount val="1"/>
                <c:pt idx="0">
                  <c:v>Mean Ever 90 +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GWO'!$A$5:$A$64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GWO'!$AD$5:$AD$64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1.544799176107106E-3</c:v>
                </c:pt>
                <c:pt idx="5">
                  <c:v>3.4465048750288445E-3</c:v>
                </c:pt>
                <c:pt idx="6">
                  <c:v>4.9122907831920821E-3</c:v>
                </c:pt>
                <c:pt idx="7">
                  <c:v>9.5635372726004114E-3</c:v>
                </c:pt>
                <c:pt idx="8">
                  <c:v>1.425881744809907E-2</c:v>
                </c:pt>
                <c:pt idx="9">
                  <c:v>1.6674661146960385E-2</c:v>
                </c:pt>
                <c:pt idx="10">
                  <c:v>1.8833170826264317E-2</c:v>
                </c:pt>
                <c:pt idx="11">
                  <c:v>2.460633274813007E-2</c:v>
                </c:pt>
                <c:pt idx="12">
                  <c:v>2.7704056471043539E-2</c:v>
                </c:pt>
                <c:pt idx="13">
                  <c:v>3.2177054763994024E-2</c:v>
                </c:pt>
                <c:pt idx="14">
                  <c:v>3.802663485353424E-2</c:v>
                </c:pt>
                <c:pt idx="15">
                  <c:v>4.2868807047777374E-2</c:v>
                </c:pt>
                <c:pt idx="16">
                  <c:v>4.7437100724246589E-2</c:v>
                </c:pt>
                <c:pt idx="17">
                  <c:v>5.2439799266050288E-2</c:v>
                </c:pt>
                <c:pt idx="18">
                  <c:v>5.7716376325627927E-2</c:v>
                </c:pt>
                <c:pt idx="19">
                  <c:v>6.0643858212755988E-2</c:v>
                </c:pt>
                <c:pt idx="20">
                  <c:v>6.3330550578543213E-2</c:v>
                </c:pt>
                <c:pt idx="21">
                  <c:v>6.7046579022559991E-2</c:v>
                </c:pt>
                <c:pt idx="22">
                  <c:v>7.0070868581684875E-2</c:v>
                </c:pt>
                <c:pt idx="23">
                  <c:v>7.3706633851921374E-2</c:v>
                </c:pt>
                <c:pt idx="24">
                  <c:v>7.7760259489275813E-2</c:v>
                </c:pt>
                <c:pt idx="25">
                  <c:v>8.1830429624846795E-2</c:v>
                </c:pt>
                <c:pt idx="26">
                  <c:v>8.6575794147093113E-2</c:v>
                </c:pt>
                <c:pt idx="27">
                  <c:v>8.8039535090657151E-2</c:v>
                </c:pt>
                <c:pt idx="28">
                  <c:v>9.1144087823562314E-2</c:v>
                </c:pt>
                <c:pt idx="29">
                  <c:v>9.4763308595582268E-2</c:v>
                </c:pt>
                <c:pt idx="30">
                  <c:v>9.7787598154707139E-2</c:v>
                </c:pt>
                <c:pt idx="31">
                  <c:v>0.10140681892672708</c:v>
                </c:pt>
                <c:pt idx="32">
                  <c:v>0.10528337371830446</c:v>
                </c:pt>
                <c:pt idx="33">
                  <c:v>0.10727832719919975</c:v>
                </c:pt>
                <c:pt idx="34">
                  <c:v>0.11012554591254761</c:v>
                </c:pt>
                <c:pt idx="35">
                  <c:v>0.11223057727082794</c:v>
                </c:pt>
                <c:pt idx="36">
                  <c:v>0.11464418617760405</c:v>
                </c:pt>
                <c:pt idx="37">
                  <c:v>0.1174607951285843</c:v>
                </c:pt>
                <c:pt idx="38">
                  <c:v>0.11977645494297234</c:v>
                </c:pt>
                <c:pt idx="39">
                  <c:v>0.12215836137653099</c:v>
                </c:pt>
                <c:pt idx="40">
                  <c:v>0.12605212321529397</c:v>
                </c:pt>
                <c:pt idx="41">
                  <c:v>0.12724502225765136</c:v>
                </c:pt>
                <c:pt idx="42">
                  <c:v>0.1286292959058461</c:v>
                </c:pt>
                <c:pt idx="43">
                  <c:v>0.13105905219128144</c:v>
                </c:pt>
                <c:pt idx="44">
                  <c:v>0.13322830369150185</c:v>
                </c:pt>
                <c:pt idx="45">
                  <c:v>0.13416016164786945</c:v>
                </c:pt>
                <c:pt idx="46">
                  <c:v>0.13719801407500243</c:v>
                </c:pt>
                <c:pt idx="47">
                  <c:v>0.13499839366031269</c:v>
                </c:pt>
                <c:pt idx="48">
                  <c:v>0.13625104640215518</c:v>
                </c:pt>
                <c:pt idx="49">
                  <c:v>0.13936687475333856</c:v>
                </c:pt>
                <c:pt idx="50">
                  <c:v>0.14112975496974278</c:v>
                </c:pt>
                <c:pt idx="51">
                  <c:v>0.1420948200703484</c:v>
                </c:pt>
                <c:pt idx="52">
                  <c:v>0.14497094520182369</c:v>
                </c:pt>
                <c:pt idx="53">
                  <c:v>0.1497022036926742</c:v>
                </c:pt>
                <c:pt idx="54">
                  <c:v>0.14712893238416008</c:v>
                </c:pt>
                <c:pt idx="55">
                  <c:v>0.15594202898550724</c:v>
                </c:pt>
                <c:pt idx="56">
                  <c:v>0.15860546500396255</c:v>
                </c:pt>
                <c:pt idx="57">
                  <c:v>0.16047141165106807</c:v>
                </c:pt>
                <c:pt idx="58">
                  <c:v>0.16420067931678861</c:v>
                </c:pt>
                <c:pt idx="59">
                  <c:v>0.16494186707144254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0-5448-91CF-226070FB9B2A}"/>
            </c:ext>
          </c:extLst>
        </c:ser>
        <c:ser>
          <c:idx val="1"/>
          <c:order val="1"/>
          <c:tx>
            <c:strRef>
              <c:f>'Model GWO'!$AE$4</c:f>
              <c:strCache>
                <c:ptCount val="1"/>
                <c:pt idx="0">
                  <c:v>Mean GWO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GWO'!$A$5:$A$64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GWO'!$AE$5:$AE$64</c:f>
              <c:numCache>
                <c:formatCode>0.0%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2.5746652935118434E-4</c:v>
                </c:pt>
                <c:pt idx="6">
                  <c:v>1.8022657054582905E-3</c:v>
                </c:pt>
                <c:pt idx="7">
                  <c:v>3.9598478162056272E-3</c:v>
                </c:pt>
                <c:pt idx="8">
                  <c:v>5.5038519335499402E-3</c:v>
                </c:pt>
                <c:pt idx="9">
                  <c:v>7.0478560508942514E-3</c:v>
                </c:pt>
                <c:pt idx="10">
                  <c:v>1.0950044893232183E-2</c:v>
                </c:pt>
                <c:pt idx="11">
                  <c:v>1.233275530314306E-2</c:v>
                </c:pt>
                <c:pt idx="12">
                  <c:v>1.7672285014111937E-2</c:v>
                </c:pt>
                <c:pt idx="13">
                  <c:v>1.9571943111488566E-2</c:v>
                </c:pt>
                <c:pt idx="14">
                  <c:v>2.335613642146081E-2</c:v>
                </c:pt>
                <c:pt idx="15">
                  <c:v>2.6026284289031497E-2</c:v>
                </c:pt>
                <c:pt idx="16">
                  <c:v>2.9484978713490869E-2</c:v>
                </c:pt>
                <c:pt idx="17">
                  <c:v>3.3876201544182978E-2</c:v>
                </c:pt>
                <c:pt idx="18">
                  <c:v>3.9587183469095101E-2</c:v>
                </c:pt>
                <c:pt idx="19">
                  <c:v>4.3222948739331593E-2</c:v>
                </c:pt>
                <c:pt idx="20">
                  <c:v>4.684216951135154E-2</c:v>
                </c:pt>
                <c:pt idx="21">
                  <c:v>5.0381127109591209E-2</c:v>
                </c:pt>
                <c:pt idx="22">
                  <c:v>5.358248751449321E-2</c:v>
                </c:pt>
                <c:pt idx="23">
                  <c:v>5.6864111093175476E-2</c:v>
                </c:pt>
                <c:pt idx="24">
                  <c:v>5.9808137478520096E-2</c:v>
                </c:pt>
                <c:pt idx="25">
                  <c:v>6.3170024230982655E-2</c:v>
                </c:pt>
                <c:pt idx="26">
                  <c:v>6.6725526327438861E-2</c:v>
                </c:pt>
                <c:pt idx="27">
                  <c:v>7.1310364502124635E-2</c:v>
                </c:pt>
                <c:pt idx="28">
                  <c:v>7.303143946524604E-2</c:v>
                </c:pt>
                <c:pt idx="29">
                  <c:v>7.5363990139479059E-2</c:v>
                </c:pt>
                <c:pt idx="30">
                  <c:v>7.95946866226106E-2</c:v>
                </c:pt>
                <c:pt idx="31">
                  <c:v>8.2441905335958382E-2</c:v>
                </c:pt>
                <c:pt idx="32">
                  <c:v>8.5369387223086457E-2</c:v>
                </c:pt>
                <c:pt idx="33">
                  <c:v>8.7605130225322653E-2</c:v>
                </c:pt>
                <c:pt idx="34">
                  <c:v>8.873127397554903E-2</c:v>
                </c:pt>
                <c:pt idx="35">
                  <c:v>9.1699019613983634E-2</c:v>
                </c:pt>
                <c:pt idx="36">
                  <c:v>9.4547033386094215E-2</c:v>
                </c:pt>
                <c:pt idx="37">
                  <c:v>9.6935332922254716E-2</c:v>
                </c:pt>
                <c:pt idx="38">
                  <c:v>9.923879555488116E-2</c:v>
                </c:pt>
                <c:pt idx="39">
                  <c:v>0.1018842702490379</c:v>
                </c:pt>
                <c:pt idx="40">
                  <c:v>0.1028336081730748</c:v>
                </c:pt>
                <c:pt idx="41">
                  <c:v>0.10444817146900501</c:v>
                </c:pt>
                <c:pt idx="42">
                  <c:v>0.10626684998253424</c:v>
                </c:pt>
                <c:pt idx="43">
                  <c:v>0.10765112363072896</c:v>
                </c:pt>
                <c:pt idx="44">
                  <c:v>0.10967179392656365</c:v>
                </c:pt>
                <c:pt idx="45">
                  <c:v>0.1119772524789396</c:v>
                </c:pt>
                <c:pt idx="46">
                  <c:v>0.11528005398631065</c:v>
                </c:pt>
                <c:pt idx="47">
                  <c:v>0.11465731420004285</c:v>
                </c:pt>
                <c:pt idx="48">
                  <c:v>0.1153431606206558</c:v>
                </c:pt>
                <c:pt idx="49">
                  <c:v>0.11862430797086654</c:v>
                </c:pt>
                <c:pt idx="50">
                  <c:v>0.12082249720534065</c:v>
                </c:pt>
                <c:pt idx="51">
                  <c:v>0.12088506749240895</c:v>
                </c:pt>
                <c:pt idx="52">
                  <c:v>0.12406220282729874</c:v>
                </c:pt>
                <c:pt idx="53">
                  <c:v>0.13098272781417511</c:v>
                </c:pt>
                <c:pt idx="54">
                  <c:v>0.12974423669709484</c:v>
                </c:pt>
                <c:pt idx="55">
                  <c:v>0.13167960662525879</c:v>
                </c:pt>
                <c:pt idx="56">
                  <c:v>0.13924141717258398</c:v>
                </c:pt>
                <c:pt idx="57">
                  <c:v>0.14117532574442548</c:v>
                </c:pt>
                <c:pt idx="58">
                  <c:v>0.14407981694847627</c:v>
                </c:pt>
                <c:pt idx="59">
                  <c:v>0.14823585768394115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0-5448-91CF-226070FB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02096"/>
        <c:axId val="222504368"/>
      </c:lineChart>
      <c:catAx>
        <c:axId val="2225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2504368"/>
        <c:crosses val="autoZero"/>
        <c:auto val="1"/>
        <c:lblAlgn val="ctr"/>
        <c:lblOffset val="100"/>
        <c:noMultiLvlLbl val="0"/>
      </c:catAx>
      <c:valAx>
        <c:axId val="2225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25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PD to GWO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GWO'!$AF$4</c:f>
              <c:strCache>
                <c:ptCount val="1"/>
                <c:pt idx="0">
                  <c:v>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GWO'!$A$5:$A$64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GWO'!$AF$5:$AF$64</c:f>
              <c:numCache>
                <c:formatCode>General</c:formatCode>
                <c:ptCount val="60"/>
                <c:pt idx="4" formatCode="0%">
                  <c:v>0</c:v>
                </c:pt>
                <c:pt idx="5" formatCode="0%">
                  <c:v>7.4703660283965079E-2</c:v>
                </c:pt>
                <c:pt idx="6" formatCode="0%">
                  <c:v>0.36688905136172545</c:v>
                </c:pt>
                <c:pt idx="7" formatCode="0%">
                  <c:v>0.41405681844840125</c:v>
                </c:pt>
                <c:pt idx="8" formatCode="0%">
                  <c:v>0.38599638108724732</c:v>
                </c:pt>
                <c:pt idx="9" formatCode="0%">
                  <c:v>0.42266862209544814</c:v>
                </c:pt>
                <c:pt idx="10" formatCode="0%">
                  <c:v>0.58142332983894018</c:v>
                </c:pt>
                <c:pt idx="11" formatCode="0%">
                  <c:v>0.50120249243887327</c:v>
                </c:pt>
                <c:pt idx="12" formatCode="0%">
                  <c:v>0.63789521338086808</c:v>
                </c:pt>
                <c:pt idx="13" formatCode="0%">
                  <c:v>0.60825775556653738</c:v>
                </c:pt>
                <c:pt idx="14" formatCode="0%">
                  <c:v>0.61420466237469507</c:v>
                </c:pt>
                <c:pt idx="15" formatCode="0%">
                  <c:v>0.60711473169815877</c:v>
                </c:pt>
                <c:pt idx="16" formatCode="0%">
                  <c:v>0.62155946007088436</c:v>
                </c:pt>
                <c:pt idx="17" formatCode="0%">
                  <c:v>0.64600173948633988</c:v>
                </c:pt>
                <c:pt idx="18" formatCode="0%">
                  <c:v>0.68589169988340237</c:v>
                </c:pt>
                <c:pt idx="19" formatCode="0%">
                  <c:v>0.71273415005511576</c:v>
                </c:pt>
                <c:pt idx="20" formatCode="0%">
                  <c:v>0.7396457015363761</c:v>
                </c:pt>
                <c:pt idx="21" formatCode="0%">
                  <c:v>0.75143471664137929</c:v>
                </c:pt>
                <c:pt idx="22" formatCode="0%">
                  <c:v>0.76468992891146492</c:v>
                </c:pt>
                <c:pt idx="23" formatCode="0%">
                  <c:v>0.77149244405078943</c:v>
                </c:pt>
                <c:pt idx="24" formatCode="0%">
                  <c:v>0.76913500380960587</c:v>
                </c:pt>
                <c:pt idx="25" formatCode="0%">
                  <c:v>0.77196251468539112</c:v>
                </c:pt>
                <c:pt idx="26" formatCode="0%">
                  <c:v>0.77071803943341888</c:v>
                </c:pt>
                <c:pt idx="27" formatCode="0%">
                  <c:v>0.80998115708691609</c:v>
                </c:pt>
                <c:pt idx="28" formatCode="0%">
                  <c:v>0.80127456655906271</c:v>
                </c:pt>
                <c:pt idx="29" formatCode="0%">
                  <c:v>0.79528660677211116</c:v>
                </c:pt>
                <c:pt idx="30" formatCode="0%">
                  <c:v>0.81395481763122945</c:v>
                </c:pt>
                <c:pt idx="31" formatCode="0%">
                  <c:v>0.81298187053405091</c:v>
                </c:pt>
                <c:pt idx="32" formatCode="0%">
                  <c:v>0.81085345395086084</c:v>
                </c:pt>
                <c:pt idx="33" formatCode="0%">
                  <c:v>0.81661536409542512</c:v>
                </c:pt>
                <c:pt idx="34" formatCode="0%">
                  <c:v>0.80572834613697986</c:v>
                </c:pt>
                <c:pt idx="35" formatCode="0%">
                  <c:v>0.81705914594648466</c:v>
                </c:pt>
                <c:pt idx="36" formatCode="0%">
                  <c:v>0.82469976488493013</c:v>
                </c:pt>
                <c:pt idx="37" formatCode="0%">
                  <c:v>0.82525691075170771</c:v>
                </c:pt>
                <c:pt idx="38" formatCode="0%">
                  <c:v>0.82853341754128951</c:v>
                </c:pt>
                <c:pt idx="39" formatCode="0%">
                  <c:v>0.83403435590461239</c:v>
                </c:pt>
                <c:pt idx="40" formatCode="0%">
                  <c:v>0.81580226933137412</c:v>
                </c:pt>
                <c:pt idx="41" formatCode="0%">
                  <c:v>0.82084288733522104</c:v>
                </c:pt>
                <c:pt idx="42" formatCode="0%">
                  <c:v>0.8261481121712686</c:v>
                </c:pt>
                <c:pt idx="43" formatCode="0%">
                  <c:v>0.82139403445106196</c:v>
                </c:pt>
                <c:pt idx="44" formatCode="0%">
                  <c:v>0.82318689713647697</c:v>
                </c:pt>
                <c:pt idx="45" formatCode="0%">
                  <c:v>0.83465352980750429</c:v>
                </c:pt>
                <c:pt idx="46" formatCode="0%">
                  <c:v>0.8402457919200651</c:v>
                </c:pt>
                <c:pt idx="47" formatCode="0%">
                  <c:v>0.84932354446044211</c:v>
                </c:pt>
                <c:pt idx="48" formatCode="0%">
                  <c:v>0.84654880579934644</c:v>
                </c:pt>
                <c:pt idx="49" formatCode="0%">
                  <c:v>0.85116573203507861</c:v>
                </c:pt>
                <c:pt idx="50" formatCode="0%">
                  <c:v>0.85610931040902138</c:v>
                </c:pt>
                <c:pt idx="51" formatCode="0%">
                  <c:v>0.85073521633343907</c:v>
                </c:pt>
                <c:pt idx="52" formatCode="0%">
                  <c:v>0.85577287679668157</c:v>
                </c:pt>
                <c:pt idx="53" formatCode="0%">
                  <c:v>0.87495524169484795</c:v>
                </c:pt>
                <c:pt idx="54" formatCode="0%">
                  <c:v>0.88184040076038173</c:v>
                </c:pt>
                <c:pt idx="55" formatCode="0%">
                  <c:v>0.84441383430695693</c:v>
                </c:pt>
                <c:pt idx="56" formatCode="0%">
                  <c:v>0.87791058882558182</c:v>
                </c:pt>
                <c:pt idx="57" formatCode="0%">
                  <c:v>0.87975374736155287</c:v>
                </c:pt>
                <c:pt idx="58" formatCode="0%">
                  <c:v>0.87746175928119263</c:v>
                </c:pt>
                <c:pt idx="59" formatCode="0%">
                  <c:v>0.89871577372005018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9-C84F-8740-2A8AA6F02DC6}"/>
            </c:ext>
          </c:extLst>
        </c:ser>
        <c:ser>
          <c:idx val="1"/>
          <c:order val="1"/>
          <c:tx>
            <c:strRef>
              <c:f>'Model GWO'!$AH$4</c:f>
              <c:strCache>
                <c:ptCount val="1"/>
                <c:pt idx="0">
                  <c:v>Mean Run-Off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GWO'!$A$5:$A$64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'Model GWO'!$AH$5:$AH$64</c:f>
              <c:numCache>
                <c:formatCode>General</c:formatCode>
                <c:ptCount val="60"/>
                <c:pt idx="0">
                  <c:v>0.86078447224357413</c:v>
                </c:pt>
                <c:pt idx="1">
                  <c:v>0.84586247006243442</c:v>
                </c:pt>
                <c:pt idx="2">
                  <c:v>0.83055182364826707</c:v>
                </c:pt>
                <c:pt idx="3">
                  <c:v>0.81040978658740204</c:v>
                </c:pt>
                <c:pt idx="4">
                  <c:v>0.78932281341434618</c:v>
                </c:pt>
                <c:pt idx="5">
                  <c:v>0.76518039351368794</c:v>
                </c:pt>
                <c:pt idx="6">
                  <c:v>0.73932320438583055</c:v>
                </c:pt>
                <c:pt idx="7">
                  <c:v>0.71396789707437391</c:v>
                </c:pt>
                <c:pt idx="8">
                  <c:v>0.68700940799596599</c:v>
                </c:pt>
                <c:pt idx="9">
                  <c:v>0.66388265640934618</c:v>
                </c:pt>
                <c:pt idx="10">
                  <c:v>0.6393160485488556</c:v>
                </c:pt>
                <c:pt idx="11">
                  <c:v>0.61616134844873116</c:v>
                </c:pt>
                <c:pt idx="12">
                  <c:v>0.58730393759240074</c:v>
                </c:pt>
                <c:pt idx="13">
                  <c:v>0.56394878265847048</c:v>
                </c:pt>
                <c:pt idx="14">
                  <c:v>0.54096009228241937</c:v>
                </c:pt>
                <c:pt idx="15">
                  <c:v>0.51865998431832916</c:v>
                </c:pt>
                <c:pt idx="16">
                  <c:v>0.50015415739509994</c:v>
                </c:pt>
                <c:pt idx="17">
                  <c:v>0.47877885352552713</c:v>
                </c:pt>
                <c:pt idx="18">
                  <c:v>0.45785660364422398</c:v>
                </c:pt>
                <c:pt idx="19">
                  <c:v>0.43900623836530245</c:v>
                </c:pt>
                <c:pt idx="20">
                  <c:v>0.42092023379787946</c:v>
                </c:pt>
                <c:pt idx="21">
                  <c:v>0.40626328944830065</c:v>
                </c:pt>
                <c:pt idx="22">
                  <c:v>0.39097912503634619</c:v>
                </c:pt>
                <c:pt idx="23">
                  <c:v>0.37379741103503733</c:v>
                </c:pt>
                <c:pt idx="24">
                  <c:v>0.35728932269857977</c:v>
                </c:pt>
                <c:pt idx="25">
                  <c:v>0.34405151160292463</c:v>
                </c:pt>
                <c:pt idx="26">
                  <c:v>0.33078519315983601</c:v>
                </c:pt>
                <c:pt idx="27">
                  <c:v>0.3175832379278124</c:v>
                </c:pt>
                <c:pt idx="28">
                  <c:v>0.3060906681695772</c:v>
                </c:pt>
                <c:pt idx="29">
                  <c:v>0.29212790607496986</c:v>
                </c:pt>
                <c:pt idx="30">
                  <c:v>0.28171057477868178</c:v>
                </c:pt>
                <c:pt idx="31">
                  <c:v>0.27539514781790719</c:v>
                </c:pt>
                <c:pt idx="32">
                  <c:v>0.264858015727165</c:v>
                </c:pt>
                <c:pt idx="33">
                  <c:v>0.25441959149227472</c:v>
                </c:pt>
                <c:pt idx="34">
                  <c:v>0.24350780334211067</c:v>
                </c:pt>
                <c:pt idx="35">
                  <c:v>0.23253561835252859</c:v>
                </c:pt>
                <c:pt idx="36">
                  <c:v>0.22496450254353265</c:v>
                </c:pt>
                <c:pt idx="37">
                  <c:v>0.21748571657045135</c:v>
                </c:pt>
                <c:pt idx="38">
                  <c:v>0.20947077631091285</c:v>
                </c:pt>
                <c:pt idx="39">
                  <c:v>0.20374111031360237</c:v>
                </c:pt>
                <c:pt idx="40">
                  <c:v>0.19312233140446855</c:v>
                </c:pt>
                <c:pt idx="41">
                  <c:v>0.18645726949440083</c:v>
                </c:pt>
                <c:pt idx="42">
                  <c:v>0.18116850011331492</c:v>
                </c:pt>
                <c:pt idx="43">
                  <c:v>0.17717352916125192</c:v>
                </c:pt>
                <c:pt idx="44">
                  <c:v>0.16988125790764777</c:v>
                </c:pt>
                <c:pt idx="45">
                  <c:v>0.16493107313972399</c:v>
                </c:pt>
                <c:pt idx="46">
                  <c:v>0.15922428465301158</c:v>
                </c:pt>
                <c:pt idx="47">
                  <c:v>0.15406168263546111</c:v>
                </c:pt>
                <c:pt idx="48">
                  <c:v>0.14358932675191216</c:v>
                </c:pt>
                <c:pt idx="49">
                  <c:v>0.13799302765182017</c:v>
                </c:pt>
                <c:pt idx="50">
                  <c:v>0.13060732343048945</c:v>
                </c:pt>
                <c:pt idx="51">
                  <c:v>0.12478328355699653</c:v>
                </c:pt>
                <c:pt idx="52">
                  <c:v>0.11598508912599428</c:v>
                </c:pt>
                <c:pt idx="53">
                  <c:v>0.10723702424657652</c:v>
                </c:pt>
                <c:pt idx="54">
                  <c:v>9.9739544654141837E-2</c:v>
                </c:pt>
                <c:pt idx="55">
                  <c:v>9.5708182784033397E-2</c:v>
                </c:pt>
                <c:pt idx="56">
                  <c:v>9.2619773805696679E-2</c:v>
                </c:pt>
                <c:pt idx="57">
                  <c:v>9.1067384459973491E-2</c:v>
                </c:pt>
                <c:pt idx="58">
                  <c:v>8.3239757773494627E-2</c:v>
                </c:pt>
                <c:pt idx="59">
                  <c:v>7.7268713501379871E-2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9-C84F-8740-2A8AA6F02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02096"/>
        <c:axId val="222504368"/>
      </c:lineChart>
      <c:catAx>
        <c:axId val="2225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2504368"/>
        <c:crosses val="autoZero"/>
        <c:auto val="1"/>
        <c:lblAlgn val="ctr"/>
        <c:lblOffset val="100"/>
        <c:noMultiLvlLbl val="0"/>
      </c:catAx>
      <c:valAx>
        <c:axId val="2225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25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'Model GWO'!$AF$74</c:f>
              <c:strCache>
                <c:ptCount val="1"/>
                <c:pt idx="0">
                  <c:v>Expected Gross 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GWO'!$AF$75:$AF$105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4.4454245124877297E-4</c:v>
                </c:pt>
                <c:pt idx="6">
                  <c:v>3.0066424418365187E-3</c:v>
                </c:pt>
                <c:pt idx="7">
                  <c:v>6.3794877501920193E-3</c:v>
                </c:pt>
                <c:pt idx="8">
                  <c:v>8.5321415911470896E-3</c:v>
                </c:pt>
                <c:pt idx="9">
                  <c:v>1.0557886187178064E-2</c:v>
                </c:pt>
                <c:pt idx="10">
                  <c:v>1.5796473162208925E-2</c:v>
                </c:pt>
                <c:pt idx="11">
                  <c:v>1.7146804415131341E-2</c:v>
                </c:pt>
                <c:pt idx="12">
                  <c:v>2.3419857456168699E-2</c:v>
                </c:pt>
                <c:pt idx="13">
                  <c:v>2.4905899769775971E-2</c:v>
                </c:pt>
                <c:pt idx="14">
                  <c:v>2.8509845152892305E-2</c:v>
                </c:pt>
                <c:pt idx="15">
                  <c:v>3.0459553979014932E-2</c:v>
                </c:pt>
                <c:pt idx="16">
                  <c:v>3.3276169623175443E-2</c:v>
                </c:pt>
                <c:pt idx="17">
                  <c:v>3.6598079498759026E-2</c:v>
                </c:pt>
                <c:pt idx="18">
                  <c:v>4.0899002311309579E-2</c:v>
                </c:pt>
                <c:pt idx="19">
                  <c:v>4.2816751194372962E-2</c:v>
                </c:pt>
                <c:pt idx="20">
                  <c:v>4.4490310021581339E-2</c:v>
                </c:pt>
                <c:pt idx="21">
                  <c:v>4.6185333875338713E-2</c:v>
                </c:pt>
                <c:pt idx="22">
                  <c:v>4.7272118924554372E-2</c:v>
                </c:pt>
                <c:pt idx="23">
                  <c:v>4.7962650106507562E-2</c:v>
                </c:pt>
                <c:pt idx="24">
                  <c:v>4.8217972350127702E-2</c:v>
                </c:pt>
                <c:pt idx="25">
                  <c:v>4.9041431828587112E-2</c:v>
                </c:pt>
                <c:pt idx="26">
                  <c:v>4.9804283549654681E-2</c:v>
                </c:pt>
                <c:pt idx="27">
                  <c:v>5.1102112807774248E-2</c:v>
                </c:pt>
                <c:pt idx="28">
                  <c:v>5.0441567945932478E-2</c:v>
                </c:pt>
                <c:pt idx="29">
                  <c:v>4.9678166369097894E-2</c:v>
                </c:pt>
                <c:pt idx="30">
                  <c:v>5.0595961641311228E-2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854B-89B3-A970F945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9487"/>
        <c:axId val="670931215"/>
      </c:lineChart>
      <c:catAx>
        <c:axId val="67092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0931215"/>
        <c:crosses val="autoZero"/>
        <c:auto val="1"/>
        <c:lblAlgn val="ctr"/>
        <c:lblOffset val="100"/>
        <c:noMultiLvlLbl val="0"/>
      </c:catAx>
      <c:valAx>
        <c:axId val="6709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09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GWO'!$AJ$8</c:f>
              <c:strCache>
                <c:ptCount val="1"/>
                <c:pt idx="0">
                  <c:v>Factor Medel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GWO'!$AI$9:$AI$58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'Model GWO'!$AJ$9:$AJ$58</c:f>
              <c:numCache>
                <c:formatCode>0%</c:formatCode>
                <c:ptCount val="50"/>
                <c:pt idx="0">
                  <c:v>3.7351830141982539E-2</c:v>
                </c:pt>
                <c:pt idx="1">
                  <c:v>0.1471975705485635</c:v>
                </c:pt>
                <c:pt idx="2">
                  <c:v>0.21391238252352296</c:v>
                </c:pt>
                <c:pt idx="3">
                  <c:v>0.24832918223626782</c:v>
                </c:pt>
                <c:pt idx="4">
                  <c:v>0.33286290665535745</c:v>
                </c:pt>
                <c:pt idx="5">
                  <c:v>0.4342068405663525</c:v>
                </c:pt>
                <c:pt idx="6">
                  <c:v>0.46106952878178198</c:v>
                </c:pt>
                <c:pt idx="7">
                  <c:v>0.50583720776827534</c:v>
                </c:pt>
                <c:pt idx="8">
                  <c:v>0.55028948266413336</c:v>
                </c:pt>
                <c:pt idx="9">
                  <c:v>0.58859669071998277</c:v>
                </c:pt>
                <c:pt idx="10">
                  <c:v>0.59373497109182649</c:v>
                </c:pt>
                <c:pt idx="11">
                  <c:v>0.61780636461822869</c:v>
                </c:pt>
                <c:pt idx="12">
                  <c:v>0.61942766983932307</c:v>
                </c:pt>
                <c:pt idx="13">
                  <c:v>0.63495445870269607</c:v>
                </c:pt>
                <c:pt idx="14">
                  <c:v>0.65466035623878027</c:v>
                </c:pt>
                <c:pt idx="15">
                  <c:v>0.68116655020642369</c:v>
                </c:pt>
                <c:pt idx="16">
                  <c:v>0.70714160152052263</c:v>
                </c:pt>
                <c:pt idx="17">
                  <c:v>0.73087923940554766</c:v>
                </c:pt>
                <c:pt idx="18">
                  <c:v>0.74799938823902501</c:v>
                </c:pt>
                <c:pt idx="19">
                  <c:v>0.75927955898992305</c:v>
                </c:pt>
                <c:pt idx="20">
                  <c:v>0.76574292161972601</c:v>
                </c:pt>
                <c:pt idx="21">
                  <c:v>0.76959958617813407</c:v>
                </c:pt>
                <c:pt idx="22">
                  <c:v>0.77865783181322423</c:v>
                </c:pt>
                <c:pt idx="23">
                  <c:v>0.7846142563148788</c:v>
                </c:pt>
                <c:pt idx="24">
                  <c:v>0.78984457690737997</c:v>
                </c:pt>
                <c:pt idx="25">
                  <c:v>0.79824303749654768</c:v>
                </c:pt>
                <c:pt idx="26">
                  <c:v>0.80669580371667404</c:v>
                </c:pt>
                <c:pt idx="27">
                  <c:v>0.80687026308946286</c:v>
                </c:pt>
                <c:pt idx="28">
                  <c:v>0.80993842259673554</c:v>
                </c:pt>
                <c:pt idx="29">
                  <c:v>0.81202677046970917</c:v>
                </c:pt>
                <c:pt idx="30">
                  <c:v>0.81264763613276025</c:v>
                </c:pt>
                <c:pt idx="31">
                  <c:v>0.81499121500293614</c:v>
                </c:pt>
                <c:pt idx="32">
                  <c:v>0.81787190636310547</c:v>
                </c:pt>
                <c:pt idx="33">
                  <c:v>0.82025551705227839</c:v>
                </c:pt>
                <c:pt idx="34">
                  <c:v>0.82591671900580488</c:v>
                </c:pt>
                <c:pt idx="35">
                  <c:v>0.82566534368278277</c:v>
                </c:pt>
                <c:pt idx="36">
                  <c:v>0.82489396817284089</c:v>
                </c:pt>
                <c:pt idx="37">
                  <c:v>0.82507220845675311</c:v>
                </c:pt>
                <c:pt idx="38">
                  <c:v>0.82364433183870767</c:v>
                </c:pt>
                <c:pt idx="39">
                  <c:v>0.82147484008508054</c:v>
                </c:pt>
                <c:pt idx="40">
                  <c:v>0.82524509218030651</c:v>
                </c:pt>
                <c:pt idx="41">
                  <c:v>0.82912567309727547</c:v>
                </c:pt>
                <c:pt idx="42">
                  <c:v>0.8337607595551102</c:v>
                </c:pt>
                <c:pt idx="43">
                  <c:v>0.83879171382476692</c:v>
                </c:pt>
                <c:pt idx="44">
                  <c:v>0.84438748080448733</c:v>
                </c:pt>
                <c:pt idx="45">
                  <c:v>0.84867863692479073</c:v>
                </c:pt>
                <c:pt idx="46">
                  <c:v>0.85077652180746566</c:v>
                </c:pt>
                <c:pt idx="47">
                  <c:v>0.85206638827471348</c:v>
                </c:pt>
                <c:pt idx="48">
                  <c:v>0.85774767545381359</c:v>
                </c:pt>
                <c:pt idx="49">
                  <c:v>0.86388260919887438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1-C340-B40E-02D76DB5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43407"/>
        <c:axId val="1131964351"/>
      </c:lineChart>
      <c:catAx>
        <c:axId val="11318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1964351"/>
        <c:crosses val="autoZero"/>
        <c:auto val="1"/>
        <c:lblAlgn val="ctr"/>
        <c:lblOffset val="100"/>
        <c:noMultiLvlLbl val="0"/>
      </c:catAx>
      <c:valAx>
        <c:axId val="11319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184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[Gross Write Off Modeling.xlsx]Pivot!Pivottabell1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304880797098975E-2"/>
          <c:y val="1.4973476999585579E-2"/>
          <c:w val="0.92933755563163301"/>
          <c:h val="0.96113833214030064"/>
        </c:manualLayout>
      </c:layout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Pivot!$A$5:$A$74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Pivot!$B$5:$B$74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1.743679163034002E-3</c:v>
                </c:pt>
                <c:pt idx="6">
                  <c:v>2.6155187445510032E-3</c:v>
                </c:pt>
                <c:pt idx="7">
                  <c:v>5.2310374891020046E-3</c:v>
                </c:pt>
                <c:pt idx="8">
                  <c:v>1.3077593722755011E-2</c:v>
                </c:pt>
                <c:pt idx="9">
                  <c:v>1.482127288578901E-2</c:v>
                </c:pt>
                <c:pt idx="10">
                  <c:v>1.6564952048823019E-2</c:v>
                </c:pt>
                <c:pt idx="11">
                  <c:v>2.090592334494774E-2</c:v>
                </c:pt>
                <c:pt idx="12">
                  <c:v>2.3498694516971279E-2</c:v>
                </c:pt>
                <c:pt idx="13">
                  <c:v>2.5239338555265452E-2</c:v>
                </c:pt>
                <c:pt idx="14">
                  <c:v>3.1277150304083408E-2</c:v>
                </c:pt>
                <c:pt idx="15">
                  <c:v>3.7358818418766288E-2</c:v>
                </c:pt>
                <c:pt idx="16">
                  <c:v>4.0834057341442222E-2</c:v>
                </c:pt>
                <c:pt idx="17">
                  <c:v>4.5178105994787138E-2</c:v>
                </c:pt>
                <c:pt idx="18">
                  <c:v>5.2128583840139013E-2</c:v>
                </c:pt>
                <c:pt idx="19">
                  <c:v>5.3866203301476977E-2</c:v>
                </c:pt>
                <c:pt idx="20">
                  <c:v>5.8210251954821893E-2</c:v>
                </c:pt>
                <c:pt idx="21">
                  <c:v>6.2554300608166816E-2</c:v>
                </c:pt>
                <c:pt idx="22">
                  <c:v>6.6029539530842743E-2</c:v>
                </c:pt>
                <c:pt idx="23">
                  <c:v>7.1242397914856648E-2</c:v>
                </c:pt>
                <c:pt idx="24">
                  <c:v>7.4717636837532575E-2</c:v>
                </c:pt>
                <c:pt idx="25">
                  <c:v>8.0799304952215462E-2</c:v>
                </c:pt>
                <c:pt idx="26">
                  <c:v>8.5143353605560385E-2</c:v>
                </c:pt>
                <c:pt idx="27">
                  <c:v>8.6012163336229366E-2</c:v>
                </c:pt>
                <c:pt idx="28">
                  <c:v>8.8618592528236312E-2</c:v>
                </c:pt>
                <c:pt idx="29">
                  <c:v>9.1225021720243271E-2</c:v>
                </c:pt>
                <c:pt idx="30">
                  <c:v>9.4700260642919198E-2</c:v>
                </c:pt>
                <c:pt idx="31">
                  <c:v>9.7306689834926158E-2</c:v>
                </c:pt>
                <c:pt idx="32">
                  <c:v>9.9913119026933103E-2</c:v>
                </c:pt>
                <c:pt idx="33">
                  <c:v>0.103388357949609</c:v>
                </c:pt>
                <c:pt idx="34">
                  <c:v>0.105994787141616</c:v>
                </c:pt>
                <c:pt idx="35">
                  <c:v>0.10860121633362289</c:v>
                </c:pt>
                <c:pt idx="36">
                  <c:v>0.1103388357949609</c:v>
                </c:pt>
                <c:pt idx="37">
                  <c:v>0.1129452649869679</c:v>
                </c:pt>
                <c:pt idx="38">
                  <c:v>0.1164205039096438</c:v>
                </c:pt>
                <c:pt idx="39">
                  <c:v>0.11815812337098169</c:v>
                </c:pt>
                <c:pt idx="40">
                  <c:v>0.1233709817549957</c:v>
                </c:pt>
                <c:pt idx="41">
                  <c:v>0.1251086012163336</c:v>
                </c:pt>
                <c:pt idx="42">
                  <c:v>0.1268462206776716</c:v>
                </c:pt>
                <c:pt idx="43">
                  <c:v>0.13119026933101649</c:v>
                </c:pt>
                <c:pt idx="44">
                  <c:v>0.13205907906168551</c:v>
                </c:pt>
                <c:pt idx="45">
                  <c:v>0.13141862489120981</c:v>
                </c:pt>
                <c:pt idx="46">
                  <c:v>0.1330434782608696</c:v>
                </c:pt>
                <c:pt idx="47">
                  <c:v>0.13391304347826091</c:v>
                </c:pt>
                <c:pt idx="48">
                  <c:v>0.1348999129677981</c:v>
                </c:pt>
                <c:pt idx="49">
                  <c:v>0.13577023498694521</c:v>
                </c:pt>
                <c:pt idx="50">
                  <c:v>0.1372719374456994</c:v>
                </c:pt>
                <c:pt idx="51">
                  <c:v>0.1360069747166521</c:v>
                </c:pt>
                <c:pt idx="52">
                  <c:v>0.13675958188153309</c:v>
                </c:pt>
                <c:pt idx="53">
                  <c:v>0.1391304347826087</c:v>
                </c:pt>
                <c:pt idx="54">
                  <c:v>0.1416159860990443</c:v>
                </c:pt>
                <c:pt idx="55">
                  <c:v>0.1452173913043478</c:v>
                </c:pt>
                <c:pt idx="56">
                  <c:v>0.14769765421372719</c:v>
                </c:pt>
                <c:pt idx="57">
                  <c:v>0.14943527367506521</c:v>
                </c:pt>
                <c:pt idx="58">
                  <c:v>0.15290806754221389</c:v>
                </c:pt>
                <c:pt idx="59">
                  <c:v>0.1535982814178303</c:v>
                </c:pt>
                <c:pt idx="60">
                  <c:v>0.16708542713567839</c:v>
                </c:pt>
                <c:pt idx="61">
                  <c:v>0.17366136034732271</c:v>
                </c:pt>
                <c:pt idx="62">
                  <c:v>0.17910447761194029</c:v>
                </c:pt>
                <c:pt idx="63">
                  <c:v>0.193359375</c:v>
                </c:pt>
                <c:pt idx="64">
                  <c:v>0.1866028708133971</c:v>
                </c:pt>
                <c:pt idx="65">
                  <c:v>0.1741935483870968</c:v>
                </c:pt>
                <c:pt idx="66">
                  <c:v>0.16666666666666671</c:v>
                </c:pt>
                <c:pt idx="67">
                  <c:v>0.18072289156626509</c:v>
                </c:pt>
                <c:pt idx="68">
                  <c:v>0.15189873417721519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F-3D4D-B1F5-7A412C8CB286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Pivot!$A$5:$A$74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Pivot!$C$5:$C$74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3.089598352214212E-3</c:v>
                </c:pt>
                <c:pt idx="5">
                  <c:v>5.1493305870236872E-3</c:v>
                </c:pt>
                <c:pt idx="6">
                  <c:v>7.2090628218331619E-3</c:v>
                </c:pt>
                <c:pt idx="7">
                  <c:v>1.389603705609882E-2</c:v>
                </c:pt>
                <c:pt idx="8">
                  <c:v>1.5440041173443129E-2</c:v>
                </c:pt>
                <c:pt idx="9">
                  <c:v>1.8528049408131759E-2</c:v>
                </c:pt>
                <c:pt idx="10">
                  <c:v>2.1101389603705611E-2</c:v>
                </c:pt>
                <c:pt idx="11">
                  <c:v>2.8306742151312399E-2</c:v>
                </c:pt>
                <c:pt idx="12">
                  <c:v>3.1909418425115799E-2</c:v>
                </c:pt>
                <c:pt idx="13">
                  <c:v>3.9114770972722597E-2</c:v>
                </c:pt>
                <c:pt idx="14">
                  <c:v>4.4776119402985072E-2</c:v>
                </c:pt>
                <c:pt idx="15">
                  <c:v>4.8378795676788468E-2</c:v>
                </c:pt>
                <c:pt idx="16">
                  <c:v>5.404014410705095E-2</c:v>
                </c:pt>
                <c:pt idx="17">
                  <c:v>5.9701492537313432E-2</c:v>
                </c:pt>
                <c:pt idx="18">
                  <c:v>6.3304168811116834E-2</c:v>
                </c:pt>
                <c:pt idx="19">
                  <c:v>6.7421513124034993E-2</c:v>
                </c:pt>
                <c:pt idx="20">
                  <c:v>6.8450849202264533E-2</c:v>
                </c:pt>
                <c:pt idx="21">
                  <c:v>7.1538857436953165E-2</c:v>
                </c:pt>
                <c:pt idx="22">
                  <c:v>7.4112197632527022E-2</c:v>
                </c:pt>
                <c:pt idx="23">
                  <c:v>7.6170869788986101E-2</c:v>
                </c:pt>
                <c:pt idx="24">
                  <c:v>8.0802882141019036E-2</c:v>
                </c:pt>
                <c:pt idx="25">
                  <c:v>8.2861554297478129E-2</c:v>
                </c:pt>
                <c:pt idx="26">
                  <c:v>8.8008234688625842E-2</c:v>
                </c:pt>
                <c:pt idx="27">
                  <c:v>9.0066906845084921E-2</c:v>
                </c:pt>
                <c:pt idx="28">
                  <c:v>9.3669583118888317E-2</c:v>
                </c:pt>
                <c:pt idx="29">
                  <c:v>9.8301595470921252E-2</c:v>
                </c:pt>
                <c:pt idx="30">
                  <c:v>0.10087493566649509</c:v>
                </c:pt>
                <c:pt idx="31">
                  <c:v>0.105506948018528</c:v>
                </c:pt>
                <c:pt idx="32">
                  <c:v>0.1106536284096758</c:v>
                </c:pt>
                <c:pt idx="33">
                  <c:v>0.1111682964487905</c:v>
                </c:pt>
                <c:pt idx="34">
                  <c:v>0.11425630468347921</c:v>
                </c:pt>
                <c:pt idx="35">
                  <c:v>0.115859938208033</c:v>
                </c:pt>
                <c:pt idx="36">
                  <c:v>0.1189495365602472</c:v>
                </c:pt>
                <c:pt idx="37">
                  <c:v>0.12197632527020071</c:v>
                </c:pt>
                <c:pt idx="38">
                  <c:v>0.1231324059763009</c:v>
                </c:pt>
                <c:pt idx="39">
                  <c:v>0.12615859938208029</c:v>
                </c:pt>
                <c:pt idx="40">
                  <c:v>0.12873326467559221</c:v>
                </c:pt>
                <c:pt idx="41">
                  <c:v>0.12938144329896911</c:v>
                </c:pt>
                <c:pt idx="42">
                  <c:v>0.1304123711340206</c:v>
                </c:pt>
                <c:pt idx="43">
                  <c:v>0.1309278350515464</c:v>
                </c:pt>
                <c:pt idx="44">
                  <c:v>0.13439752832131821</c:v>
                </c:pt>
                <c:pt idx="45">
                  <c:v>0.13690169840452909</c:v>
                </c:pt>
                <c:pt idx="46">
                  <c:v>0.14135254988913529</c:v>
                </c:pt>
                <c:pt idx="47">
                  <c:v>0.13608374384236449</c:v>
                </c:pt>
                <c:pt idx="48">
                  <c:v>0.1376021798365123</c:v>
                </c:pt>
                <c:pt idx="49">
                  <c:v>0.14296351451973191</c:v>
                </c:pt>
                <c:pt idx="50">
                  <c:v>0.14498757249378619</c:v>
                </c:pt>
                <c:pt idx="51">
                  <c:v>0.14818266542404471</c:v>
                </c:pt>
                <c:pt idx="52">
                  <c:v>0.15318230852211431</c:v>
                </c:pt>
                <c:pt idx="53">
                  <c:v>0.16027397260273971</c:v>
                </c:pt>
                <c:pt idx="54">
                  <c:v>0.15264187866927589</c:v>
                </c:pt>
                <c:pt idx="55">
                  <c:v>0.16666666666666671</c:v>
                </c:pt>
                <c:pt idx="56">
                  <c:v>0.19018404907975461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3-144F-B312-CA1E3C0DE778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Pivot!$A$5:$A$74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Pivot!$D$5:$D$74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4.7596382674916699E-4</c:v>
                </c:pt>
                <c:pt idx="4">
                  <c:v>9.519276534983341E-4</c:v>
                </c:pt>
                <c:pt idx="5">
                  <c:v>6.6634935744883392E-3</c:v>
                </c:pt>
                <c:pt idx="6">
                  <c:v>9.9952403617325075E-3</c:v>
                </c:pt>
                <c:pt idx="7">
                  <c:v>1.6182770109471681E-2</c:v>
                </c:pt>
                <c:pt idx="8">
                  <c:v>2.1894336030461689E-2</c:v>
                </c:pt>
                <c:pt idx="9">
                  <c:v>2.9033793431699189E-2</c:v>
                </c:pt>
                <c:pt idx="10">
                  <c:v>3.3317467872441692E-2</c:v>
                </c:pt>
                <c:pt idx="11">
                  <c:v>3.8077106139933363E-2</c:v>
                </c:pt>
                <c:pt idx="12">
                  <c:v>4.1884816753926697E-2</c:v>
                </c:pt>
                <c:pt idx="13">
                  <c:v>4.8548310328415042E-2</c:v>
                </c:pt>
                <c:pt idx="14">
                  <c:v>5.1880057115659212E-2</c:v>
                </c:pt>
                <c:pt idx="15">
                  <c:v>5.854355069014755E-2</c:v>
                </c:pt>
                <c:pt idx="16">
                  <c:v>6.3779152784388393E-2</c:v>
                </c:pt>
                <c:pt idx="17">
                  <c:v>7.2346501665873392E-2</c:v>
                </c:pt>
                <c:pt idx="18">
                  <c:v>7.7582103760114235E-2</c:v>
                </c:pt>
                <c:pt idx="19">
                  <c:v>8.3293669681104229E-2</c:v>
                </c:pt>
                <c:pt idx="20">
                  <c:v>8.7577344121846742E-2</c:v>
                </c:pt>
                <c:pt idx="21">
                  <c:v>9.2336982389338407E-2</c:v>
                </c:pt>
                <c:pt idx="22">
                  <c:v>9.947643979057591E-2</c:v>
                </c:pt>
                <c:pt idx="23">
                  <c:v>0.1056639695383151</c:v>
                </c:pt>
                <c:pt idx="24">
                  <c:v>0.1123809523809524</c:v>
                </c:pt>
                <c:pt idx="25">
                  <c:v>0.1161351737267968</c:v>
                </c:pt>
                <c:pt idx="26">
                  <c:v>0.1247025226082818</c:v>
                </c:pt>
                <c:pt idx="27">
                  <c:v>0.12851023322227509</c:v>
                </c:pt>
                <c:pt idx="28">
                  <c:v>0.13231794383626841</c:v>
                </c:pt>
                <c:pt idx="29">
                  <c:v>0.13564969062351259</c:v>
                </c:pt>
                <c:pt idx="30">
                  <c:v>0.13952380952380949</c:v>
                </c:pt>
                <c:pt idx="31">
                  <c:v>0.14231318419800101</c:v>
                </c:pt>
                <c:pt idx="32">
                  <c:v>0.1475487862922418</c:v>
                </c:pt>
                <c:pt idx="33">
                  <c:v>0.15326035221323181</c:v>
                </c:pt>
                <c:pt idx="34">
                  <c:v>0.1535291087068521</c:v>
                </c:pt>
                <c:pt idx="35">
                  <c:v>0.14668218859138529</c:v>
                </c:pt>
                <c:pt idx="36">
                  <c:v>0.15308804204993429</c:v>
                </c:pt>
                <c:pt idx="37">
                  <c:v>0.14483260553129551</c:v>
                </c:pt>
                <c:pt idx="38">
                  <c:v>0.1399676375404531</c:v>
                </c:pt>
                <c:pt idx="39">
                  <c:v>0.13596914175506269</c:v>
                </c:pt>
                <c:pt idx="40">
                  <c:v>0.1469907407407407</c:v>
                </c:pt>
                <c:pt idx="41">
                  <c:v>0.16091954022988511</c:v>
                </c:pt>
                <c:pt idx="42">
                  <c:v>0.16961130742049471</c:v>
                </c:pt>
                <c:pt idx="43">
                  <c:v>0.17733990147783249</c:v>
                </c:pt>
                <c:pt idx="44">
                  <c:v>0.14594594594594601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3-144F-B312-CA1E3C0DE778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Pivot!$A$5:$A$74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Pivot!$E$5:$E$74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3.08641975308642E-3</c:v>
                </c:pt>
                <c:pt idx="5">
                  <c:v>7.716049382716049E-3</c:v>
                </c:pt>
                <c:pt idx="6">
                  <c:v>1.080246913580247E-2</c:v>
                </c:pt>
                <c:pt idx="7">
                  <c:v>1.9290123456790119E-2</c:v>
                </c:pt>
                <c:pt idx="8">
                  <c:v>2.4305555555555559E-2</c:v>
                </c:pt>
                <c:pt idx="9">
                  <c:v>3.3950617283950622E-2</c:v>
                </c:pt>
                <c:pt idx="10">
                  <c:v>4.2438271604938273E-2</c:v>
                </c:pt>
                <c:pt idx="11">
                  <c:v>5.4398148148148147E-2</c:v>
                </c:pt>
                <c:pt idx="12">
                  <c:v>6.4429012345679007E-2</c:v>
                </c:pt>
                <c:pt idx="13">
                  <c:v>7.2145061728395063E-2</c:v>
                </c:pt>
                <c:pt idx="14">
                  <c:v>8.1049787726746425E-2</c:v>
                </c:pt>
                <c:pt idx="15">
                  <c:v>9.1470474720185255E-2</c:v>
                </c:pt>
                <c:pt idx="16">
                  <c:v>0.10223765432098771</c:v>
                </c:pt>
                <c:pt idx="17">
                  <c:v>0.1122685185185185</c:v>
                </c:pt>
                <c:pt idx="18">
                  <c:v>0.121141975308642</c:v>
                </c:pt>
                <c:pt idx="19">
                  <c:v>0.12962962962962959</c:v>
                </c:pt>
                <c:pt idx="20">
                  <c:v>0.14120370370370369</c:v>
                </c:pt>
                <c:pt idx="21">
                  <c:v>0.1508487654320988</c:v>
                </c:pt>
                <c:pt idx="22">
                  <c:v>0.1556291390728477</c:v>
                </c:pt>
                <c:pt idx="23">
                  <c:v>0.1583333333333333</c:v>
                </c:pt>
                <c:pt idx="24">
                  <c:v>0.1648690292758089</c:v>
                </c:pt>
                <c:pt idx="25">
                  <c:v>0.17424689899586529</c:v>
                </c:pt>
                <c:pt idx="26">
                  <c:v>0.17810026385224281</c:v>
                </c:pt>
                <c:pt idx="27">
                  <c:v>0.184</c:v>
                </c:pt>
                <c:pt idx="28">
                  <c:v>0.18771626297577851</c:v>
                </c:pt>
                <c:pt idx="29">
                  <c:v>0.1964285714285714</c:v>
                </c:pt>
                <c:pt idx="30">
                  <c:v>0.1937406855439642</c:v>
                </c:pt>
                <c:pt idx="31">
                  <c:v>0.2</c:v>
                </c:pt>
                <c:pt idx="32">
                  <c:v>0.2434782608695652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3-144F-B312-CA1E3C0DE778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Pivot!$A$5:$A$74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Pivot!$F$5:$F$74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3.3003300330032998E-4</c:v>
                </c:pt>
                <c:pt idx="4">
                  <c:v>6.9306930693069308E-3</c:v>
                </c:pt>
                <c:pt idx="5">
                  <c:v>1.3531353135313531E-2</c:v>
                </c:pt>
                <c:pt idx="6">
                  <c:v>2.0132013201320131E-2</c:v>
                </c:pt>
                <c:pt idx="7">
                  <c:v>2.8712871287128711E-2</c:v>
                </c:pt>
                <c:pt idx="8">
                  <c:v>4.2904290429042903E-2</c:v>
                </c:pt>
                <c:pt idx="9">
                  <c:v>5.1155115511551157E-2</c:v>
                </c:pt>
                <c:pt idx="10">
                  <c:v>6.3904494382022475E-2</c:v>
                </c:pt>
                <c:pt idx="11">
                  <c:v>7.4999999999999997E-2</c:v>
                </c:pt>
                <c:pt idx="12">
                  <c:v>9.6153846153846159E-2</c:v>
                </c:pt>
                <c:pt idx="13">
                  <c:v>0.1101532567049808</c:v>
                </c:pt>
                <c:pt idx="14">
                  <c:v>0.1293725707940033</c:v>
                </c:pt>
                <c:pt idx="15">
                  <c:v>0.14394419784400761</c:v>
                </c:pt>
                <c:pt idx="16">
                  <c:v>0.15038759689922479</c:v>
                </c:pt>
                <c:pt idx="17">
                  <c:v>0.15838509316770191</c:v>
                </c:pt>
                <c:pt idx="18">
                  <c:v>0.17032258064516129</c:v>
                </c:pt>
                <c:pt idx="19">
                  <c:v>0.17418032786885251</c:v>
                </c:pt>
                <c:pt idx="20">
                  <c:v>0.13397129186602871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3-144F-B312-CA1E3C0DE778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Pivot!$A$5:$A$74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Pivot!$G$5:$G$74</c:f>
              <c:numCache>
                <c:formatCode>General</c:formatCode>
                <c:ptCount val="69"/>
                <c:pt idx="0">
                  <c:v>0</c:v>
                </c:pt>
                <c:pt idx="1">
                  <c:v>6.3451776649746188E-4</c:v>
                </c:pt>
                <c:pt idx="2">
                  <c:v>7.1377587437544611E-4</c:v>
                </c:pt>
                <c:pt idx="3">
                  <c:v>2.3904382470119521E-3</c:v>
                </c:pt>
                <c:pt idx="4">
                  <c:v>7.4211502782931364E-3</c:v>
                </c:pt>
                <c:pt idx="5">
                  <c:v>1.390498261877173E-2</c:v>
                </c:pt>
                <c:pt idx="6">
                  <c:v>1.298701298701299E-2</c:v>
                </c:pt>
                <c:pt idx="7">
                  <c:v>1.6091954022988509E-2</c:v>
                </c:pt>
                <c:pt idx="8">
                  <c:v>2.1551724137931039E-2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3-144F-B312-CA1E3C0D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84303"/>
        <c:axId val="176880431"/>
      </c:lineChart>
      <c:catAx>
        <c:axId val="1765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6880431"/>
        <c:crosses val="autoZero"/>
        <c:auto val="1"/>
        <c:lblAlgn val="ctr"/>
        <c:lblOffset val="100"/>
        <c:noMultiLvlLbl val="0"/>
      </c:catAx>
      <c:valAx>
        <c:axId val="1768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65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[Gross Write Off Modeling.xlsx]Pivot!Pivottabell2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524940052039937E-2"/>
          <c:y val="1.5596590909090909E-2"/>
          <c:w val="0.92819280321918518"/>
          <c:h val="0.96346338919173569"/>
        </c:manualLayout>
      </c:layout>
      <c:lineChart>
        <c:grouping val="standard"/>
        <c:varyColors val="0"/>
        <c:ser>
          <c:idx val="0"/>
          <c:order val="0"/>
          <c:tx>
            <c:strRef>
              <c:f>Pivot!$B$82:$B$83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Pivot!$A$84:$A$153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Pivot!$B$84:$B$153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1.743679163034002E-3</c:v>
                </c:pt>
                <c:pt idx="8">
                  <c:v>1.743679163034002E-3</c:v>
                </c:pt>
                <c:pt idx="9">
                  <c:v>1.743679163034002E-3</c:v>
                </c:pt>
                <c:pt idx="10">
                  <c:v>6.9747166521360072E-3</c:v>
                </c:pt>
                <c:pt idx="11">
                  <c:v>8.7108013937282226E-3</c:v>
                </c:pt>
                <c:pt idx="12">
                  <c:v>1.2184508268059179E-2</c:v>
                </c:pt>
                <c:pt idx="13">
                  <c:v>1.392515230635335E-2</c:v>
                </c:pt>
                <c:pt idx="14">
                  <c:v>1.7376194613379671E-2</c:v>
                </c:pt>
                <c:pt idx="15">
                  <c:v>1.9113814074717642E-2</c:v>
                </c:pt>
                <c:pt idx="16">
                  <c:v>2.3457862728062551E-2</c:v>
                </c:pt>
                <c:pt idx="17">
                  <c:v>2.60642919200695E-2</c:v>
                </c:pt>
                <c:pt idx="18">
                  <c:v>3.3883579496090353E-2</c:v>
                </c:pt>
                <c:pt idx="19">
                  <c:v>3.9096437880104258E-2</c:v>
                </c:pt>
                <c:pt idx="20">
                  <c:v>4.170286707211121E-2</c:v>
                </c:pt>
                <c:pt idx="21">
                  <c:v>4.5178105994787138E-2</c:v>
                </c:pt>
                <c:pt idx="22">
                  <c:v>4.9522154648132061E-2</c:v>
                </c:pt>
                <c:pt idx="23">
                  <c:v>5.2997393570807988E-2</c:v>
                </c:pt>
                <c:pt idx="24">
                  <c:v>5.7341442224152911E-2</c:v>
                </c:pt>
                <c:pt idx="25">
                  <c:v>5.9947871416159863E-2</c:v>
                </c:pt>
                <c:pt idx="26">
                  <c:v>6.6029539530842743E-2</c:v>
                </c:pt>
                <c:pt idx="27">
                  <c:v>7.211120764552563E-2</c:v>
                </c:pt>
                <c:pt idx="28">
                  <c:v>7.2980017376194611E-2</c:v>
                </c:pt>
                <c:pt idx="29">
                  <c:v>7.5586446568201571E-2</c:v>
                </c:pt>
                <c:pt idx="30">
                  <c:v>7.993049522154648E-2</c:v>
                </c:pt>
                <c:pt idx="31">
                  <c:v>8.2536924413553425E-2</c:v>
                </c:pt>
                <c:pt idx="32">
                  <c:v>8.4274543874891403E-2</c:v>
                </c:pt>
                <c:pt idx="33">
                  <c:v>8.5143353605560385E-2</c:v>
                </c:pt>
                <c:pt idx="34">
                  <c:v>8.6880973066898348E-2</c:v>
                </c:pt>
                <c:pt idx="35">
                  <c:v>9.1225021720243271E-2</c:v>
                </c:pt>
                <c:pt idx="36">
                  <c:v>9.3831450912250217E-2</c:v>
                </c:pt>
                <c:pt idx="37">
                  <c:v>9.556907037358818E-2</c:v>
                </c:pt>
                <c:pt idx="38">
                  <c:v>9.9044309296264121E-2</c:v>
                </c:pt>
                <c:pt idx="39">
                  <c:v>0.1007819287576021</c:v>
                </c:pt>
                <c:pt idx="40">
                  <c:v>0.10165073848827109</c:v>
                </c:pt>
                <c:pt idx="41">
                  <c:v>0.104257167680278</c:v>
                </c:pt>
                <c:pt idx="42">
                  <c:v>0.106863596872285</c:v>
                </c:pt>
                <c:pt idx="43">
                  <c:v>0.10860121633362289</c:v>
                </c:pt>
                <c:pt idx="44">
                  <c:v>0.11120764552562989</c:v>
                </c:pt>
                <c:pt idx="45">
                  <c:v>0.1122715404699739</c:v>
                </c:pt>
                <c:pt idx="46">
                  <c:v>0.11304347826086961</c:v>
                </c:pt>
                <c:pt idx="47">
                  <c:v>0.1147826086956522</c:v>
                </c:pt>
                <c:pt idx="48">
                  <c:v>0.11488250652741511</c:v>
                </c:pt>
                <c:pt idx="49">
                  <c:v>0.11662315056570929</c:v>
                </c:pt>
                <c:pt idx="50">
                  <c:v>0.1190269331016507</c:v>
                </c:pt>
                <c:pt idx="51">
                  <c:v>0.1159546643417611</c:v>
                </c:pt>
                <c:pt idx="52">
                  <c:v>0.117595818815331</c:v>
                </c:pt>
                <c:pt idx="53">
                  <c:v>0.1208695652173913</c:v>
                </c:pt>
                <c:pt idx="54">
                  <c:v>0.1225021720243267</c:v>
                </c:pt>
                <c:pt idx="55">
                  <c:v>0.1234782608695652</c:v>
                </c:pt>
                <c:pt idx="56">
                  <c:v>0.1251086012163336</c:v>
                </c:pt>
                <c:pt idx="57">
                  <c:v>0.1268462206776716</c:v>
                </c:pt>
                <c:pt idx="58">
                  <c:v>0.12945590994371481</c:v>
                </c:pt>
                <c:pt idx="59">
                  <c:v>0.13319011815252421</c:v>
                </c:pt>
                <c:pt idx="60">
                  <c:v>0.14572864321608039</c:v>
                </c:pt>
                <c:pt idx="61">
                  <c:v>0.1519536903039074</c:v>
                </c:pt>
                <c:pt idx="62">
                  <c:v>0.154228855721393</c:v>
                </c:pt>
                <c:pt idx="63">
                  <c:v>0.1640625</c:v>
                </c:pt>
                <c:pt idx="64">
                  <c:v>0.15311004784688989</c:v>
                </c:pt>
                <c:pt idx="65">
                  <c:v>0.14838709677419351</c:v>
                </c:pt>
                <c:pt idx="66">
                  <c:v>0.14166666666666669</c:v>
                </c:pt>
                <c:pt idx="67">
                  <c:v>0.1506024096385542</c:v>
                </c:pt>
                <c:pt idx="68">
                  <c:v>0.12658227848101269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1-7143-9DB0-C9BDD409019C}"/>
            </c:ext>
          </c:extLst>
        </c:ser>
        <c:ser>
          <c:idx val="1"/>
          <c:order val="1"/>
          <c:tx>
            <c:strRef>
              <c:f>Pivot!$C$82:$C$83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Pivot!$A$84:$A$153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Pivot!$C$84:$C$153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5.1493305870236867E-4</c:v>
                </c:pt>
                <c:pt idx="6">
                  <c:v>3.6045314109165809E-3</c:v>
                </c:pt>
                <c:pt idx="7">
                  <c:v>6.1760164693772518E-3</c:v>
                </c:pt>
                <c:pt idx="8">
                  <c:v>9.2640247040658777E-3</c:v>
                </c:pt>
                <c:pt idx="9">
                  <c:v>1.23520329387545E-2</c:v>
                </c:pt>
                <c:pt idx="10">
                  <c:v>1.492537313432836E-2</c:v>
                </c:pt>
                <c:pt idx="11">
                  <c:v>1.5954709212557899E-2</c:v>
                </c:pt>
                <c:pt idx="12">
                  <c:v>2.3160061760164691E-2</c:v>
                </c:pt>
                <c:pt idx="13">
                  <c:v>2.521873391662378E-2</c:v>
                </c:pt>
                <c:pt idx="14">
                  <c:v>2.9336078229541949E-2</c:v>
                </c:pt>
                <c:pt idx="15">
                  <c:v>3.2938754503345352E-2</c:v>
                </c:pt>
                <c:pt idx="16">
                  <c:v>3.5512094698919187E-2</c:v>
                </c:pt>
                <c:pt idx="17">
                  <c:v>4.1688111168296453E-2</c:v>
                </c:pt>
                <c:pt idx="18">
                  <c:v>4.5290787442099849E-2</c:v>
                </c:pt>
                <c:pt idx="19">
                  <c:v>4.7349459598558928E-2</c:v>
                </c:pt>
                <c:pt idx="20">
                  <c:v>5.198147195059187E-2</c:v>
                </c:pt>
                <c:pt idx="21">
                  <c:v>5.5584148224395273E-2</c:v>
                </c:pt>
                <c:pt idx="22">
                  <c:v>5.7642820380854352E-2</c:v>
                </c:pt>
                <c:pt idx="23">
                  <c:v>6.0730828615542971E-2</c:v>
                </c:pt>
                <c:pt idx="24">
                  <c:v>6.2274832732887288E-2</c:v>
                </c:pt>
                <c:pt idx="25">
                  <c:v>6.6392177045805453E-2</c:v>
                </c:pt>
                <c:pt idx="26">
                  <c:v>6.7421513124034993E-2</c:v>
                </c:pt>
                <c:pt idx="27">
                  <c:v>7.0509521358723626E-2</c:v>
                </c:pt>
                <c:pt idx="28">
                  <c:v>7.3082861554297482E-2</c:v>
                </c:pt>
                <c:pt idx="29">
                  <c:v>7.5141533710756561E-2</c:v>
                </c:pt>
                <c:pt idx="30">
                  <c:v>7.9258878023674734E-2</c:v>
                </c:pt>
                <c:pt idx="31">
                  <c:v>8.2346886258363353E-2</c:v>
                </c:pt>
                <c:pt idx="32">
                  <c:v>8.6464230571281525E-2</c:v>
                </c:pt>
                <c:pt idx="33">
                  <c:v>9.0066906845084921E-2</c:v>
                </c:pt>
                <c:pt idx="34">
                  <c:v>9.0581574884199698E-2</c:v>
                </c:pt>
                <c:pt idx="35">
                  <c:v>9.2173017507723998E-2</c:v>
                </c:pt>
                <c:pt idx="36">
                  <c:v>9.5262615859938213E-2</c:v>
                </c:pt>
                <c:pt idx="37">
                  <c:v>9.8301595470921252E-2</c:v>
                </c:pt>
                <c:pt idx="38">
                  <c:v>9.9433281813498198E-2</c:v>
                </c:pt>
                <c:pt idx="39">
                  <c:v>0.1029866117404737</c:v>
                </c:pt>
                <c:pt idx="40">
                  <c:v>0.1040164778578785</c:v>
                </c:pt>
                <c:pt idx="41">
                  <c:v>0.104639175257732</c:v>
                </c:pt>
                <c:pt idx="42">
                  <c:v>0.1056701030927835</c:v>
                </c:pt>
                <c:pt idx="43">
                  <c:v>0.10670103092783501</c:v>
                </c:pt>
                <c:pt idx="44">
                  <c:v>0.1081359423274974</c:v>
                </c:pt>
                <c:pt idx="45">
                  <c:v>0.1116829644879053</c:v>
                </c:pt>
                <c:pt idx="46">
                  <c:v>0.1175166297117517</c:v>
                </c:pt>
                <c:pt idx="47">
                  <c:v>0.1145320197044335</c:v>
                </c:pt>
                <c:pt idx="48">
                  <c:v>0.1158038147138965</c:v>
                </c:pt>
                <c:pt idx="49">
                  <c:v>0.1206254653760238</c:v>
                </c:pt>
                <c:pt idx="50">
                  <c:v>0.12261806130903059</c:v>
                </c:pt>
                <c:pt idx="51">
                  <c:v>0.12581547064305679</c:v>
                </c:pt>
                <c:pt idx="52">
                  <c:v>0.13052858683926649</c:v>
                </c:pt>
                <c:pt idx="53">
                  <c:v>0.14109589041095891</c:v>
                </c:pt>
                <c:pt idx="54">
                  <c:v>0.13698630136986301</c:v>
                </c:pt>
                <c:pt idx="55">
                  <c:v>0.13988095238095241</c:v>
                </c:pt>
                <c:pt idx="56">
                  <c:v>0.15337423312883439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1-7143-9DB0-C9BDD409019C}"/>
            </c:ext>
          </c:extLst>
        </c:ser>
        <c:ser>
          <c:idx val="2"/>
          <c:order val="2"/>
          <c:tx>
            <c:strRef>
              <c:f>Pivot!$D$82:$D$83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Pivot!$A$84:$A$153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Pivot!$D$84:$D$153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4.7596382674916699E-4</c:v>
                </c:pt>
                <c:pt idx="5">
                  <c:v>4.7596382674916699E-4</c:v>
                </c:pt>
                <c:pt idx="6">
                  <c:v>3.8077106139933359E-3</c:v>
                </c:pt>
                <c:pt idx="7">
                  <c:v>6.6634935744883392E-3</c:v>
                </c:pt>
                <c:pt idx="8">
                  <c:v>1.142313184198001E-2</c:v>
                </c:pt>
                <c:pt idx="9">
                  <c:v>1.5706806282722509E-2</c:v>
                </c:pt>
                <c:pt idx="10">
                  <c:v>2.1894336030461689E-2</c:v>
                </c:pt>
                <c:pt idx="11">
                  <c:v>2.5226082817705851E-2</c:v>
                </c:pt>
                <c:pt idx="12">
                  <c:v>3.1889576392194197E-2</c:v>
                </c:pt>
                <c:pt idx="13">
                  <c:v>3.5697287006187531E-2</c:v>
                </c:pt>
                <c:pt idx="14">
                  <c:v>4.2360780580675869E-2</c:v>
                </c:pt>
                <c:pt idx="15">
                  <c:v>4.4740599714421701E-2</c:v>
                </c:pt>
                <c:pt idx="16">
                  <c:v>5.140409328891004E-2</c:v>
                </c:pt>
                <c:pt idx="17">
                  <c:v>5.5211803902903381E-2</c:v>
                </c:pt>
                <c:pt idx="18">
                  <c:v>6.2351261304140877E-2</c:v>
                </c:pt>
                <c:pt idx="19">
                  <c:v>6.8062827225130892E-2</c:v>
                </c:pt>
                <c:pt idx="20">
                  <c:v>7.2346501665873392E-2</c:v>
                </c:pt>
                <c:pt idx="21">
                  <c:v>7.5678248453117561E-2</c:v>
                </c:pt>
                <c:pt idx="22">
                  <c:v>7.900999524036173E-2</c:v>
                </c:pt>
                <c:pt idx="23">
                  <c:v>8.3769633507853408E-2</c:v>
                </c:pt>
                <c:pt idx="24">
                  <c:v>8.9047619047619042E-2</c:v>
                </c:pt>
                <c:pt idx="25">
                  <c:v>9.3288910042836751E-2</c:v>
                </c:pt>
                <c:pt idx="26">
                  <c:v>9.9000475963826745E-2</c:v>
                </c:pt>
                <c:pt idx="27">
                  <c:v>0.1094716801523084</c:v>
                </c:pt>
                <c:pt idx="28">
                  <c:v>0.11327939076630179</c:v>
                </c:pt>
                <c:pt idx="29">
                  <c:v>0.11661113755354589</c:v>
                </c:pt>
                <c:pt idx="30">
                  <c:v>0.11857142857142861</c:v>
                </c:pt>
                <c:pt idx="31">
                  <c:v>0.12279866730128509</c:v>
                </c:pt>
                <c:pt idx="32">
                  <c:v>0.1256544502617801</c:v>
                </c:pt>
                <c:pt idx="33">
                  <c:v>0.1304140885292718</c:v>
                </c:pt>
                <c:pt idx="34">
                  <c:v>0.13240597630087581</c:v>
                </c:pt>
                <c:pt idx="35">
                  <c:v>0.12980209545983701</c:v>
                </c:pt>
                <c:pt idx="36">
                  <c:v>0.13403416557161629</c:v>
                </c:pt>
                <c:pt idx="37">
                  <c:v>0.1310043668122271</c:v>
                </c:pt>
                <c:pt idx="38">
                  <c:v>0.12621359223300971</c:v>
                </c:pt>
                <c:pt idx="39">
                  <c:v>0.1253616200578592</c:v>
                </c:pt>
                <c:pt idx="40">
                  <c:v>0.1273148148148148</c:v>
                </c:pt>
                <c:pt idx="41">
                  <c:v>0.14080459770114939</c:v>
                </c:pt>
                <c:pt idx="42">
                  <c:v>0.157243816254417</c:v>
                </c:pt>
                <c:pt idx="43">
                  <c:v>0.1625615763546798</c:v>
                </c:pt>
                <c:pt idx="44">
                  <c:v>0.13513513513513509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1-7143-9DB0-C9BDD409019C}"/>
            </c:ext>
          </c:extLst>
        </c:ser>
        <c:ser>
          <c:idx val="3"/>
          <c:order val="3"/>
          <c:tx>
            <c:strRef>
              <c:f>Pivot!$E$82:$E$83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Pivot!$A$84:$A$153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Pivot!$E$84:$E$153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3.8580246913580239E-4</c:v>
                </c:pt>
                <c:pt idx="5">
                  <c:v>1.929012345679012E-3</c:v>
                </c:pt>
                <c:pt idx="6">
                  <c:v>5.7870370370370367E-3</c:v>
                </c:pt>
                <c:pt idx="7">
                  <c:v>9.2592592592592587E-3</c:v>
                </c:pt>
                <c:pt idx="8">
                  <c:v>1.6203703703703699E-2</c:v>
                </c:pt>
                <c:pt idx="9">
                  <c:v>1.967592592592593E-2</c:v>
                </c:pt>
                <c:pt idx="10">
                  <c:v>2.777777777777778E-2</c:v>
                </c:pt>
                <c:pt idx="11">
                  <c:v>3.2407407407407413E-2</c:v>
                </c:pt>
                <c:pt idx="12">
                  <c:v>3.7808641975308643E-2</c:v>
                </c:pt>
                <c:pt idx="13">
                  <c:v>4.7453703703703713E-2</c:v>
                </c:pt>
                <c:pt idx="14">
                  <c:v>5.5191045928213042E-2</c:v>
                </c:pt>
                <c:pt idx="15">
                  <c:v>6.5611732921651872E-2</c:v>
                </c:pt>
                <c:pt idx="16">
                  <c:v>7.5617283950617287E-2</c:v>
                </c:pt>
                <c:pt idx="17">
                  <c:v>8.2947530864197525E-2</c:v>
                </c:pt>
                <c:pt idx="18">
                  <c:v>9.066358024691358E-2</c:v>
                </c:pt>
                <c:pt idx="19">
                  <c:v>9.8379629629629636E-2</c:v>
                </c:pt>
                <c:pt idx="20">
                  <c:v>0.10609567901234571</c:v>
                </c:pt>
                <c:pt idx="21">
                  <c:v>0.11921296296296301</c:v>
                </c:pt>
                <c:pt idx="22">
                  <c:v>0.1254139072847682</c:v>
                </c:pt>
                <c:pt idx="23">
                  <c:v>0.12685185185185191</c:v>
                </c:pt>
                <c:pt idx="24">
                  <c:v>0.1319979455572676</c:v>
                </c:pt>
                <c:pt idx="25">
                  <c:v>0.1435321913762552</c:v>
                </c:pt>
                <c:pt idx="26">
                  <c:v>0.15171503957783641</c:v>
                </c:pt>
                <c:pt idx="27">
                  <c:v>0.1556363636363636</c:v>
                </c:pt>
                <c:pt idx="28">
                  <c:v>0.16435986159169549</c:v>
                </c:pt>
                <c:pt idx="29">
                  <c:v>0.1685267857142857</c:v>
                </c:pt>
                <c:pt idx="30">
                  <c:v>0.16840536512667659</c:v>
                </c:pt>
                <c:pt idx="31">
                  <c:v>0.17906976744186051</c:v>
                </c:pt>
                <c:pt idx="32">
                  <c:v>0.208695652173913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1-7143-9DB0-C9BDD409019C}"/>
            </c:ext>
          </c:extLst>
        </c:ser>
        <c:ser>
          <c:idx val="4"/>
          <c:order val="4"/>
          <c:tx>
            <c:strRef>
              <c:f>Pivot!$F$82:$F$83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Pivot!$A$84:$A$153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Pivot!$F$84:$F$153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3.3003300330032998E-4</c:v>
                </c:pt>
                <c:pt idx="5">
                  <c:v>2.6402640264026399E-3</c:v>
                </c:pt>
                <c:pt idx="6">
                  <c:v>9.240924092409241E-3</c:v>
                </c:pt>
                <c:pt idx="7">
                  <c:v>1.4191419141914191E-2</c:v>
                </c:pt>
                <c:pt idx="8">
                  <c:v>2.343234323432343E-2</c:v>
                </c:pt>
                <c:pt idx="9">
                  <c:v>3.2343234323432342E-2</c:v>
                </c:pt>
                <c:pt idx="10">
                  <c:v>4.0379213483146069E-2</c:v>
                </c:pt>
                <c:pt idx="11">
                  <c:v>5.1153846153846147E-2</c:v>
                </c:pt>
                <c:pt idx="12">
                  <c:v>6.2820512820512819E-2</c:v>
                </c:pt>
                <c:pt idx="13">
                  <c:v>8.5249042145593867E-2</c:v>
                </c:pt>
                <c:pt idx="14">
                  <c:v>9.9944475291504714E-2</c:v>
                </c:pt>
                <c:pt idx="15">
                  <c:v>0.114140773620799</c:v>
                </c:pt>
                <c:pt idx="16">
                  <c:v>0.124031007751938</c:v>
                </c:pt>
                <c:pt idx="17">
                  <c:v>0.12939958592132511</c:v>
                </c:pt>
                <c:pt idx="18">
                  <c:v>0.13935483870967741</c:v>
                </c:pt>
                <c:pt idx="19">
                  <c:v>0.1475409836065574</c:v>
                </c:pt>
                <c:pt idx="20">
                  <c:v>0.1244019138755981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1-7143-9DB0-C9BDD409019C}"/>
            </c:ext>
          </c:extLst>
        </c:ser>
        <c:ser>
          <c:idx val="5"/>
          <c:order val="5"/>
          <c:tx>
            <c:strRef>
              <c:f>Pivot!$G$82:$G$83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Pivot!$A$84:$A$153</c:f>
              <c:strCach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strCache>
            </c:strRef>
          </c:cat>
          <c:val>
            <c:numRef>
              <c:f>Pivot!$G$84:$G$153</c:f>
              <c:numCache>
                <c:formatCode>General</c:formatCode>
                <c:ptCount val="69"/>
                <c:pt idx="0">
                  <c:v>0</c:v>
                </c:pt>
                <c:pt idx="1">
                  <c:v>6.3451776649746188E-4</c:v>
                </c:pt>
                <c:pt idx="2">
                  <c:v>7.1377587437544611E-4</c:v>
                </c:pt>
                <c:pt idx="3">
                  <c:v>7.9681274900398409E-4</c:v>
                </c:pt>
                <c:pt idx="4">
                  <c:v>9.2764378478664194E-4</c:v>
                </c:pt>
                <c:pt idx="5">
                  <c:v>2.3174971031286211E-3</c:v>
                </c:pt>
                <c:pt idx="6">
                  <c:v>8.658008658008658E-3</c:v>
                </c:pt>
                <c:pt idx="7">
                  <c:v>6.8965517241379309E-3</c:v>
                </c:pt>
                <c:pt idx="8">
                  <c:v>1.2931034482758621E-2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1-7143-9DB0-C9BDD4090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95775"/>
        <c:axId val="176985215"/>
      </c:lineChart>
      <c:catAx>
        <c:axId val="1736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6985215"/>
        <c:crosses val="autoZero"/>
        <c:auto val="1"/>
        <c:lblAlgn val="ctr"/>
        <c:lblOffset val="100"/>
        <c:noMultiLvlLbl val="0"/>
      </c:catAx>
      <c:valAx>
        <c:axId val="1769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69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562429</xdr:colOff>
      <xdr:row>4</xdr:row>
      <xdr:rowOff>163287</xdr:rowOff>
    </xdr:from>
    <xdr:to>
      <xdr:col>27</xdr:col>
      <xdr:colOff>399142</xdr:colOff>
      <xdr:row>65</xdr:row>
      <xdr:rowOff>54428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25597BF-71AE-E6C2-431B-263DFB60A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272398</xdr:colOff>
      <xdr:row>69</xdr:row>
      <xdr:rowOff>145653</xdr:rowOff>
    </xdr:from>
    <xdr:to>
      <xdr:col>30</xdr:col>
      <xdr:colOff>3831</xdr:colOff>
      <xdr:row>116</xdr:row>
      <xdr:rowOff>44958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9E78A42-8EF9-3045-B4B4-2F40DD31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383016</xdr:colOff>
      <xdr:row>117</xdr:row>
      <xdr:rowOff>40318</xdr:rowOff>
    </xdr:from>
    <xdr:to>
      <xdr:col>27</xdr:col>
      <xdr:colOff>324555</xdr:colOff>
      <xdr:row>162</xdr:row>
      <xdr:rowOff>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8A808BC-3E61-A944-ABED-8AB69850C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325296</xdr:colOff>
      <xdr:row>3</xdr:row>
      <xdr:rowOff>53664</xdr:rowOff>
    </xdr:from>
    <xdr:to>
      <xdr:col>56</xdr:col>
      <xdr:colOff>704763</xdr:colOff>
      <xdr:row>63</xdr:row>
      <xdr:rowOff>53662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FF8487E3-975E-904E-B4AD-6E39F4C77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4087</xdr:colOff>
      <xdr:row>3</xdr:row>
      <xdr:rowOff>72061</xdr:rowOff>
    </xdr:from>
    <xdr:to>
      <xdr:col>73</xdr:col>
      <xdr:colOff>572905</xdr:colOff>
      <xdr:row>63</xdr:row>
      <xdr:rowOff>35775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DA653F93-4CBD-7D4D-B6CE-3AF14C1D8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486833</xdr:colOff>
      <xdr:row>69</xdr:row>
      <xdr:rowOff>131234</xdr:rowOff>
    </xdr:from>
    <xdr:to>
      <xdr:col>47</xdr:col>
      <xdr:colOff>776109</xdr:colOff>
      <xdr:row>105</xdr:row>
      <xdr:rowOff>128411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B5B06B59-DE0B-71D6-B944-916F7F68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57238</xdr:colOff>
      <xdr:row>64</xdr:row>
      <xdr:rowOff>107324</xdr:rowOff>
    </xdr:from>
    <xdr:to>
      <xdr:col>73</xdr:col>
      <xdr:colOff>554507</xdr:colOff>
      <xdr:row>105</xdr:row>
      <xdr:rowOff>89437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39D57F-99CD-20C5-B56C-FBE36116D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7</xdr:row>
      <xdr:rowOff>165100</xdr:rowOff>
    </xdr:from>
    <xdr:to>
      <xdr:col>41</xdr:col>
      <xdr:colOff>241300</xdr:colOff>
      <xdr:row>33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82ACDCE-9156-207F-3C2F-3749FBA10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35</xdr:row>
      <xdr:rowOff>50800</xdr:rowOff>
    </xdr:from>
    <xdr:to>
      <xdr:col>41</xdr:col>
      <xdr:colOff>304800</xdr:colOff>
      <xdr:row>58</xdr:row>
      <xdr:rowOff>139700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211027E-7723-4603-5901-B3DE90C0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622300</xdr:colOff>
      <xdr:row>61</xdr:row>
      <xdr:rowOff>63500</xdr:rowOff>
    </xdr:from>
    <xdr:to>
      <xdr:col>21</xdr:col>
      <xdr:colOff>584200</xdr:colOff>
      <xdr:row>109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74857E9-BD13-6FD8-04DB-10A250B4F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673100</xdr:colOff>
      <xdr:row>13</xdr:row>
      <xdr:rowOff>38100</xdr:rowOff>
    </xdr:from>
    <xdr:to>
      <xdr:col>14</xdr:col>
      <xdr:colOff>647700</xdr:colOff>
      <xdr:row>25</xdr:row>
      <xdr:rowOff>180969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b">
              <a:extLst>
                <a:ext uri="{FF2B5EF4-FFF2-40B4-BE49-F238E27FC236}">
                  <a16:creationId xmlns:a16="http://schemas.microsoft.com/office/drawing/2014/main" id="{29B78B5A-EF90-4990-01A3-59A59059B4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b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3367" y="2459567"/>
              <a:ext cx="1837266" cy="2378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Den här formen representerar ett utsnitt. Utsnitt stöds i Excel 2010 eller senare.
Det går inte att använda utsnittet om formen har ändrats i en tidigare version av Excel eller om arbetsboken har sparats i Excel 2003 eller en tidigare version.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Nilsson" refreshedDate="45229.409300694446" createdVersion="8" refreshedVersion="8" minRefreshableVersion="3" recordCount="235" xr:uid="{61B0F756-7D2D-FB43-A5E4-300744525AF3}">
  <cacheSource type="worksheet">
    <worksheetSource ref="A1:H236" sheet="Data"/>
  </cacheSource>
  <cacheFields count="8">
    <cacheField name="mob" numFmtId="0">
      <sharedItems containsSemiMixedTypes="0" containsString="0" containsNumber="1" containsInteger="1" minValue="-1" maxValue="68" count="70"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</sharedItems>
    </cacheField>
    <cacheField name="Year" numFmtId="0">
      <sharedItems containsSemiMixedTypes="0" containsString="0" containsNumber="1" containsInteger="1" minValue="2018" maxValue="2023" count="6">
        <n v="2021"/>
        <n v="2018"/>
        <n v="2019"/>
        <n v="2020"/>
        <n v="2022"/>
        <n v="2023"/>
      </sharedItems>
    </cacheField>
    <cacheField name="Row" numFmtId="0">
      <sharedItems containsSemiMixedTypes="0" containsString="0" containsNumber="1" containsInteger="1" minValue="1" maxValue="3030"/>
    </cacheField>
    <cacheField name="Ever90" numFmtId="0">
      <sharedItems containsSemiMixedTypes="0" containsString="0" containsNumber="1" containsInteger="1" minValue="0" maxValue="391"/>
    </cacheField>
    <cacheField name="WO_flag" numFmtId="0">
      <sharedItems containsSemiMixedTypes="0" containsString="0" containsNumber="1" containsInteger="1" minValue="0" maxValue="309"/>
    </cacheField>
    <cacheField name="run_off" numFmtId="0">
      <sharedItems containsSemiMixedTypes="0" containsString="0" containsNumber="1" minValue="3.6362711266517862E-2" maxValue="1"/>
    </cacheField>
    <cacheField name="Ever90_%" numFmtId="0">
      <sharedItems containsSemiMixedTypes="0" containsString="0" containsNumber="1" minValue="0" maxValue="0.2434782608695652"/>
    </cacheField>
    <cacheField name="WO_flag_%" numFmtId="0">
      <sharedItems containsSemiMixedTypes="0" containsString="0" containsNumber="1" minValue="0" maxValue="0.208695652173913"/>
    </cacheField>
  </cacheFields>
  <extLst>
    <ext xmlns:x14="http://schemas.microsoft.com/office/spreadsheetml/2009/9/main" uri="{725AE2AE-9491-48be-B2B4-4EB974FC3084}">
      <x14:pivotCacheDefinition pivotCacheId="6207889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n v="1"/>
    <n v="0"/>
    <n v="0"/>
    <n v="1"/>
    <n v="0"/>
    <n v="0"/>
  </r>
  <r>
    <x v="1"/>
    <x v="1"/>
    <n v="1146"/>
    <n v="0"/>
    <n v="0"/>
    <n v="0.86200520049028617"/>
    <n v="0"/>
    <n v="0"/>
  </r>
  <r>
    <x v="1"/>
    <x v="2"/>
    <n v="1942"/>
    <n v="0"/>
    <n v="0"/>
    <n v="0.87949760913313124"/>
    <n v="0"/>
    <n v="0"/>
  </r>
  <r>
    <x v="1"/>
    <x v="3"/>
    <n v="2101"/>
    <n v="0"/>
    <n v="0"/>
    <n v="0.83679864914979873"/>
    <n v="0"/>
    <n v="0"/>
  </r>
  <r>
    <x v="1"/>
    <x v="0"/>
    <n v="2592"/>
    <n v="0"/>
    <n v="0"/>
    <n v="0.82594472372729422"/>
    <n v="0"/>
    <n v="0"/>
  </r>
  <r>
    <x v="1"/>
    <x v="4"/>
    <n v="3029"/>
    <n v="0"/>
    <n v="0"/>
    <n v="0.89967617871736016"/>
    <n v="0"/>
    <n v="0"/>
  </r>
  <r>
    <x v="1"/>
    <x v="5"/>
    <n v="1771"/>
    <n v="0"/>
    <n v="0"/>
    <n v="0.99363141752470396"/>
    <n v="0"/>
    <n v="0"/>
  </r>
  <r>
    <x v="2"/>
    <x v="1"/>
    <n v="1146"/>
    <n v="0"/>
    <n v="0"/>
    <n v="0.84777440949177896"/>
    <n v="0"/>
    <n v="0"/>
  </r>
  <r>
    <x v="2"/>
    <x v="2"/>
    <n v="1942"/>
    <n v="0"/>
    <n v="0"/>
    <n v="0.86473422027746738"/>
    <n v="0"/>
    <n v="0"/>
  </r>
  <r>
    <x v="2"/>
    <x v="3"/>
    <n v="2101"/>
    <n v="0"/>
    <n v="0"/>
    <n v="0.82263772994122497"/>
    <n v="0"/>
    <n v="0"/>
  </r>
  <r>
    <x v="2"/>
    <x v="0"/>
    <n v="2592"/>
    <n v="0"/>
    <n v="0"/>
    <n v="0.81133376072029062"/>
    <n v="0"/>
    <n v="0"/>
  </r>
  <r>
    <x v="2"/>
    <x v="4"/>
    <n v="3030"/>
    <n v="0"/>
    <n v="0"/>
    <n v="0.8828322298814103"/>
    <n v="0"/>
    <n v="0"/>
  </r>
  <r>
    <x v="2"/>
    <x v="5"/>
    <n v="1576"/>
    <n v="1"/>
    <n v="1"/>
    <n v="0.9787492120517236"/>
    <n v="6.3451776649746188E-4"/>
    <n v="6.3451776649746188E-4"/>
  </r>
  <r>
    <x v="3"/>
    <x v="1"/>
    <n v="1146"/>
    <n v="0"/>
    <n v="0"/>
    <n v="0.82865551532341486"/>
    <n v="0"/>
    <n v="0"/>
  </r>
  <r>
    <x v="3"/>
    <x v="2"/>
    <n v="1942"/>
    <n v="0"/>
    <n v="0"/>
    <n v="0.85066756259252496"/>
    <n v="0"/>
    <n v="0"/>
  </r>
  <r>
    <x v="3"/>
    <x v="3"/>
    <n v="2101"/>
    <n v="0"/>
    <n v="0"/>
    <n v="0.8105167988893055"/>
    <n v="0"/>
    <n v="0"/>
  </r>
  <r>
    <x v="3"/>
    <x v="0"/>
    <n v="2592"/>
    <n v="0"/>
    <n v="0"/>
    <n v="0.79420228378680213"/>
    <n v="0"/>
    <n v="0"/>
  </r>
  <r>
    <x v="3"/>
    <x v="4"/>
    <n v="3030"/>
    <n v="0"/>
    <n v="0"/>
    <n v="0.86871695764928802"/>
    <n v="0"/>
    <n v="0"/>
  </r>
  <r>
    <x v="3"/>
    <x v="5"/>
    <n v="1401"/>
    <n v="1"/>
    <n v="1"/>
    <n v="0.95828286939275253"/>
    <n v="7.1377587437544611E-4"/>
    <n v="7.1377587437544611E-4"/>
  </r>
  <r>
    <x v="4"/>
    <x v="1"/>
    <n v="1147"/>
    <n v="0"/>
    <n v="0"/>
    <n v="0.80731538170675143"/>
    <n v="0"/>
    <n v="0"/>
  </r>
  <r>
    <x v="4"/>
    <x v="2"/>
    <n v="1942"/>
    <n v="0"/>
    <n v="0"/>
    <n v="0.83444988815082988"/>
    <n v="0"/>
    <n v="0"/>
  </r>
  <r>
    <x v="4"/>
    <x v="3"/>
    <n v="2101"/>
    <n v="1"/>
    <n v="0"/>
    <n v="0.79498353046435433"/>
    <n v="4.7596382674916699E-4"/>
    <n v="0"/>
  </r>
  <r>
    <x v="4"/>
    <x v="0"/>
    <n v="2592"/>
    <n v="0"/>
    <n v="0"/>
    <n v="0.76829999531110971"/>
    <n v="0"/>
    <n v="0"/>
  </r>
  <r>
    <x v="4"/>
    <x v="4"/>
    <n v="3030"/>
    <n v="1"/>
    <n v="0"/>
    <n v="0.84700013730396528"/>
    <n v="3.3003300330032998E-4"/>
    <n v="0"/>
  </r>
  <r>
    <x v="4"/>
    <x v="5"/>
    <n v="1255"/>
    <n v="3"/>
    <n v="1"/>
    <n v="0.93857891079142375"/>
    <n v="2.3904382470119521E-3"/>
    <n v="7.9681274900398409E-4"/>
  </r>
  <r>
    <x v="5"/>
    <x v="1"/>
    <n v="1147"/>
    <n v="0"/>
    <n v="0"/>
    <n v="0.78577425509065224"/>
    <n v="0"/>
    <n v="0"/>
  </r>
  <r>
    <x v="5"/>
    <x v="2"/>
    <n v="1942"/>
    <n v="6"/>
    <n v="0"/>
    <n v="0.81915735335744189"/>
    <n v="3.089598352214212E-3"/>
    <n v="0"/>
  </r>
  <r>
    <x v="5"/>
    <x v="3"/>
    <n v="2101"/>
    <n v="2"/>
    <n v="1"/>
    <n v="0.77504069085233218"/>
    <n v="9.519276534983341E-4"/>
    <n v="4.7596382674916699E-4"/>
  </r>
  <r>
    <x v="5"/>
    <x v="0"/>
    <n v="2592"/>
    <n v="8"/>
    <n v="1"/>
    <n v="0.74485835975703885"/>
    <n v="3.08641975308642E-3"/>
    <n v="3.8580246913580239E-4"/>
  </r>
  <r>
    <x v="5"/>
    <x v="4"/>
    <n v="3030"/>
    <n v="21"/>
    <n v="1"/>
    <n v="0.8217834080142653"/>
    <n v="6.9306930693069308E-3"/>
    <n v="3.3003300330032998E-4"/>
  </r>
  <r>
    <x v="5"/>
    <x v="5"/>
    <n v="1078"/>
    <n v="8"/>
    <n v="1"/>
    <n v="0.91993947224277473"/>
    <n v="7.4211502782931364E-3"/>
    <n v="9.2764378478664194E-4"/>
  </r>
  <r>
    <x v="6"/>
    <x v="1"/>
    <n v="1147"/>
    <n v="2"/>
    <n v="0"/>
    <n v="0.76062309840755371"/>
    <n v="1.743679163034002E-3"/>
    <n v="0"/>
  </r>
  <r>
    <x v="6"/>
    <x v="2"/>
    <n v="1942"/>
    <n v="10"/>
    <n v="1"/>
    <n v="0.79585376961139476"/>
    <n v="5.1493305870236872E-3"/>
    <n v="5.1493305870236867E-4"/>
  </r>
  <r>
    <x v="6"/>
    <x v="3"/>
    <n v="2101"/>
    <n v="14"/>
    <n v="1"/>
    <n v="0.7534275930704819"/>
    <n v="6.6634935744883392E-3"/>
    <n v="4.7596382674916699E-4"/>
  </r>
  <r>
    <x v="6"/>
    <x v="0"/>
    <n v="2592"/>
    <n v="20"/>
    <n v="5"/>
    <n v="0.72304125938545483"/>
    <n v="7.716049382716049E-3"/>
    <n v="1.929012345679012E-3"/>
  </r>
  <r>
    <x v="6"/>
    <x v="4"/>
    <n v="3030"/>
    <n v="41"/>
    <n v="8"/>
    <n v="0.79295624709355494"/>
    <n v="1.3531353135313531E-2"/>
    <n v="2.6402640264026399E-3"/>
  </r>
  <r>
    <x v="6"/>
    <x v="5"/>
    <n v="863"/>
    <n v="12"/>
    <n v="2"/>
    <n v="0.89199665055814958"/>
    <n v="1.390498261877173E-2"/>
    <n v="2.3174971031286211E-3"/>
  </r>
  <r>
    <x v="7"/>
    <x v="1"/>
    <n v="1147"/>
    <n v="3"/>
    <n v="0"/>
    <n v="0.7326311757818661"/>
    <n v="2.6155187445510032E-3"/>
    <n v="0"/>
  </r>
  <r>
    <x v="7"/>
    <x v="2"/>
    <n v="1942"/>
    <n v="14"/>
    <n v="7"/>
    <n v="0.77025922850132389"/>
    <n v="7.2090628218331619E-3"/>
    <n v="3.6045314109165809E-3"/>
  </r>
  <r>
    <x v="7"/>
    <x v="3"/>
    <n v="2101"/>
    <n v="21"/>
    <n v="8"/>
    <n v="0.72327836670985624"/>
    <n v="9.9952403617325075E-3"/>
    <n v="3.8077106139933359E-3"/>
  </r>
  <r>
    <x v="7"/>
    <x v="0"/>
    <n v="2592"/>
    <n v="28"/>
    <n v="15"/>
    <n v="0.69557087421047237"/>
    <n v="1.080246913580247E-2"/>
    <n v="5.7870370370370367E-3"/>
  </r>
  <r>
    <x v="7"/>
    <x v="4"/>
    <n v="3030"/>
    <n v="61"/>
    <n v="28"/>
    <n v="0.77487637672563425"/>
    <n v="2.0132013201320131E-2"/>
    <n v="9.240924092409241E-3"/>
  </r>
  <r>
    <x v="7"/>
    <x v="5"/>
    <n v="693"/>
    <n v="9"/>
    <n v="6"/>
    <n v="0.87367359300917757"/>
    <n v="1.298701298701299E-2"/>
    <n v="8.658008658008658E-3"/>
  </r>
  <r>
    <x v="8"/>
    <x v="1"/>
    <n v="1147"/>
    <n v="6"/>
    <n v="2"/>
    <n v="0.70861319307578774"/>
    <n v="5.2310374891020046E-3"/>
    <n v="1.743679163034002E-3"/>
  </r>
  <r>
    <x v="8"/>
    <x v="2"/>
    <n v="1943"/>
    <n v="27"/>
    <n v="12"/>
    <n v="0.7441748696012791"/>
    <n v="1.389603705609882E-2"/>
    <n v="6.1760164693772518E-3"/>
  </r>
  <r>
    <x v="8"/>
    <x v="3"/>
    <n v="2101"/>
    <n v="34"/>
    <n v="14"/>
    <n v="0.69637277282548737"/>
    <n v="1.6182770109471681E-2"/>
    <n v="6.6634935744883392E-3"/>
  </r>
  <r>
    <x v="8"/>
    <x v="0"/>
    <n v="2592"/>
    <n v="50"/>
    <n v="24"/>
    <n v="0.66837005322062715"/>
    <n v="1.9290123456790119E-2"/>
    <n v="9.2592592592592587E-3"/>
  </r>
  <r>
    <x v="8"/>
    <x v="4"/>
    <n v="3030"/>
    <n v="87"/>
    <n v="43"/>
    <n v="0.75230859664868821"/>
    <n v="2.8712871287128711E-2"/>
    <n v="1.4191419141914191E-2"/>
  </r>
  <r>
    <x v="8"/>
    <x v="5"/>
    <n v="435"/>
    <n v="7"/>
    <n v="3"/>
    <n v="0.85645357055850635"/>
    <n v="1.6091954022988509E-2"/>
    <n v="6.8965517241379309E-3"/>
  </r>
  <r>
    <x v="9"/>
    <x v="1"/>
    <n v="1147"/>
    <n v="15"/>
    <n v="2"/>
    <n v="0.67682994899384996"/>
    <n v="1.3077593722755011E-2"/>
    <n v="1.743679163034002E-3"/>
  </r>
  <r>
    <x v="9"/>
    <x v="2"/>
    <n v="1943"/>
    <n v="30"/>
    <n v="18"/>
    <n v="0.71816653341539483"/>
    <n v="1.5440041173443129E-2"/>
    <n v="9.2640247040658777E-3"/>
  </r>
  <r>
    <x v="9"/>
    <x v="3"/>
    <n v="2101"/>
    <n v="46"/>
    <n v="24"/>
    <n v="0.66349006155499246"/>
    <n v="2.1894336030461689E-2"/>
    <n v="1.142313184198001E-2"/>
  </r>
  <r>
    <x v="9"/>
    <x v="0"/>
    <n v="2592"/>
    <n v="63"/>
    <n v="42"/>
    <n v="0.64552001371329881"/>
    <n v="2.4305555555555559E-2"/>
    <n v="1.6203703703703699E-2"/>
  </r>
  <r>
    <x v="9"/>
    <x v="4"/>
    <n v="3030"/>
    <n v="130"/>
    <n v="71"/>
    <n v="0.73104048230229357"/>
    <n v="4.2904290429042903E-2"/>
    <n v="2.343234323432343E-2"/>
  </r>
  <r>
    <x v="9"/>
    <x v="5"/>
    <n v="232"/>
    <n v="5"/>
    <n v="3"/>
    <n v="0.84519445189017095"/>
    <n v="2.1551724137931039E-2"/>
    <n v="1.2931034482758621E-2"/>
  </r>
  <r>
    <x v="10"/>
    <x v="1"/>
    <n v="1147"/>
    <n v="17"/>
    <n v="2"/>
    <n v="0.65335577728618843"/>
    <n v="1.482127288578901E-2"/>
    <n v="1.743679163034002E-3"/>
  </r>
  <r>
    <x v="10"/>
    <x v="2"/>
    <n v="1943"/>
    <n v="36"/>
    <n v="24"/>
    <n v="0.69321773287114252"/>
    <n v="1.8528049408131759E-2"/>
    <n v="1.23520329387545E-2"/>
  </r>
  <r>
    <x v="10"/>
    <x v="3"/>
    <n v="2101"/>
    <n v="61"/>
    <n v="33"/>
    <n v="0.63742923495885873"/>
    <n v="2.9033793431699189E-2"/>
    <n v="1.5706806282722509E-2"/>
  </r>
  <r>
    <x v="10"/>
    <x v="0"/>
    <n v="2592"/>
    <n v="88"/>
    <n v="51"/>
    <n v="0.62577361396577147"/>
    <n v="3.3950617283950622E-2"/>
    <n v="1.967592592592593E-2"/>
  </r>
  <r>
    <x v="10"/>
    <x v="4"/>
    <n v="3030"/>
    <n v="155"/>
    <n v="98"/>
    <n v="0.70963692296476988"/>
    <n v="5.1155115511551157E-2"/>
    <n v="3.2343234323432342E-2"/>
  </r>
  <r>
    <x v="11"/>
    <x v="1"/>
    <n v="1147"/>
    <n v="19"/>
    <n v="8"/>
    <n v="0.62500383841513374"/>
    <n v="1.6564952048823019E-2"/>
    <n v="6.9747166521360072E-3"/>
  </r>
  <r>
    <x v="11"/>
    <x v="2"/>
    <n v="1943"/>
    <n v="41"/>
    <n v="29"/>
    <n v="0.6717876501857627"/>
    <n v="2.1101389603705611E-2"/>
    <n v="1.492537313432836E-2"/>
  </r>
  <r>
    <x v="11"/>
    <x v="3"/>
    <n v="2101"/>
    <n v="70"/>
    <n v="46"/>
    <n v="0.60914181005024481"/>
    <n v="3.3317467872441692E-2"/>
    <n v="2.1894336030461689E-2"/>
  </r>
  <r>
    <x v="11"/>
    <x v="0"/>
    <n v="2592"/>
    <n v="110"/>
    <n v="72"/>
    <n v="0.60460659070847578"/>
    <n v="4.2438271604938273E-2"/>
    <n v="2.777777777777778E-2"/>
  </r>
  <r>
    <x v="11"/>
    <x v="4"/>
    <n v="2848"/>
    <n v="182"/>
    <n v="115"/>
    <n v="0.68604035338466063"/>
    <n v="6.3904494382022475E-2"/>
    <n v="4.0379213483146069E-2"/>
  </r>
  <r>
    <x v="12"/>
    <x v="1"/>
    <n v="1148"/>
    <n v="24"/>
    <n v="10"/>
    <n v="0.60185727023837965"/>
    <n v="2.090592334494774E-2"/>
    <n v="8.7108013937282226E-3"/>
  </r>
  <r>
    <x v="12"/>
    <x v="2"/>
    <n v="1943"/>
    <n v="55"/>
    <n v="31"/>
    <n v="0.64784644360954835"/>
    <n v="2.8306742151312399E-2"/>
    <n v="1.5954709212557899E-2"/>
  </r>
  <r>
    <x v="12"/>
    <x v="3"/>
    <n v="2101"/>
    <n v="80"/>
    <n v="53"/>
    <n v="0.58934690604000162"/>
    <n v="3.8077106139933363E-2"/>
    <n v="2.5226082817705851E-2"/>
  </r>
  <r>
    <x v="12"/>
    <x v="0"/>
    <n v="2592"/>
    <n v="141"/>
    <n v="84"/>
    <n v="0.58272194551066481"/>
    <n v="5.4398148148148147E-2"/>
    <n v="3.2407407407407413E-2"/>
  </r>
  <r>
    <x v="12"/>
    <x v="4"/>
    <n v="2600"/>
    <n v="195"/>
    <n v="133"/>
    <n v="0.65903417684506116"/>
    <n v="7.4999999999999997E-2"/>
    <n v="5.1153846153846147E-2"/>
  </r>
  <r>
    <x v="13"/>
    <x v="1"/>
    <n v="1149"/>
    <n v="27"/>
    <n v="14"/>
    <n v="0.57354855610667299"/>
    <n v="2.3498694516971279E-2"/>
    <n v="1.2184508268059179E-2"/>
  </r>
  <r>
    <x v="13"/>
    <x v="2"/>
    <n v="1943"/>
    <n v="62"/>
    <n v="45"/>
    <n v="0.61713182301251046"/>
    <n v="3.1909418425115799E-2"/>
    <n v="2.3160061760164691E-2"/>
  </r>
  <r>
    <x v="13"/>
    <x v="3"/>
    <n v="2101"/>
    <n v="88"/>
    <n v="67"/>
    <n v="0.55854224231890215"/>
    <n v="4.1884816753926697E-2"/>
    <n v="3.1889576392194197E-2"/>
  </r>
  <r>
    <x v="13"/>
    <x v="0"/>
    <n v="2592"/>
    <n v="167"/>
    <n v="98"/>
    <n v="0.55343890132526607"/>
    <n v="6.4429012345679007E-2"/>
    <n v="3.7808641975308643E-2"/>
  </r>
  <r>
    <x v="13"/>
    <x v="4"/>
    <n v="2340"/>
    <n v="225"/>
    <n v="147"/>
    <n v="0.63385816519865157"/>
    <n v="9.6153846153846159E-2"/>
    <n v="6.2820512820512819E-2"/>
  </r>
  <r>
    <x v="14"/>
    <x v="1"/>
    <n v="1149"/>
    <n v="29"/>
    <n v="16"/>
    <n v="0.54515942375038029"/>
    <n v="2.5239338555265452E-2"/>
    <n v="1.392515230635335E-2"/>
  </r>
  <r>
    <x v="14"/>
    <x v="2"/>
    <n v="1943"/>
    <n v="76"/>
    <n v="49"/>
    <n v="0.59884302424406788"/>
    <n v="3.9114770972722597E-2"/>
    <n v="2.521873391662378E-2"/>
  </r>
  <r>
    <x v="14"/>
    <x v="3"/>
    <n v="2101"/>
    <n v="102"/>
    <n v="75"/>
    <n v="0.53447097950581079"/>
    <n v="4.8548310328415042E-2"/>
    <n v="3.5697287006187531E-2"/>
  </r>
  <r>
    <x v="14"/>
    <x v="0"/>
    <n v="2592"/>
    <n v="187"/>
    <n v="123"/>
    <n v="0.5339508840285262"/>
    <n v="7.2145061728395063E-2"/>
    <n v="4.7453703703703713E-2"/>
  </r>
  <r>
    <x v="14"/>
    <x v="4"/>
    <n v="2088"/>
    <n v="230"/>
    <n v="178"/>
    <n v="0.60731960176356681"/>
    <n v="0.1101532567049808"/>
    <n v="8.5249042145593867E-2"/>
  </r>
  <r>
    <x v="15"/>
    <x v="1"/>
    <n v="1151"/>
    <n v="36"/>
    <n v="20"/>
    <n v="0.52125043854917319"/>
    <n v="3.1277150304083408E-2"/>
    <n v="1.7376194613379671E-2"/>
  </r>
  <r>
    <x v="15"/>
    <x v="2"/>
    <n v="1943"/>
    <n v="87"/>
    <n v="57"/>
    <n v="0.57153882933510991"/>
    <n v="4.4776119402985072E-2"/>
    <n v="2.9336078229541949E-2"/>
  </r>
  <r>
    <x v="15"/>
    <x v="3"/>
    <n v="2101"/>
    <n v="109"/>
    <n v="89"/>
    <n v="0.51118598707433516"/>
    <n v="5.1880057115659212E-2"/>
    <n v="4.2360780580675869E-2"/>
  </r>
  <r>
    <x v="15"/>
    <x v="0"/>
    <n v="2591"/>
    <n v="210"/>
    <n v="143"/>
    <n v="0.51426570873268063"/>
    <n v="8.1049787726746425E-2"/>
    <n v="5.5191045928213042E-2"/>
  </r>
  <r>
    <x v="15"/>
    <x v="4"/>
    <n v="1801"/>
    <n v="233"/>
    <n v="180"/>
    <n v="0.58655949772079818"/>
    <n v="0.1293725707940033"/>
    <n v="9.9944475291504714E-2"/>
  </r>
  <r>
    <x v="16"/>
    <x v="1"/>
    <n v="1151"/>
    <n v="43"/>
    <n v="22"/>
    <n v="0.49146802890727709"/>
    <n v="3.7358818418766288E-2"/>
    <n v="1.9113814074717642E-2"/>
  </r>
  <r>
    <x v="16"/>
    <x v="2"/>
    <n v="1943"/>
    <n v="94"/>
    <n v="64"/>
    <n v="0.54497222325086025"/>
    <n v="4.8378795676788468E-2"/>
    <n v="3.2938754503345352E-2"/>
  </r>
  <r>
    <x v="16"/>
    <x v="3"/>
    <n v="2101"/>
    <n v="123"/>
    <n v="94"/>
    <n v="0.48579237602225339"/>
    <n v="5.854355069014755E-2"/>
    <n v="4.4740599714421701E-2"/>
  </r>
  <r>
    <x v="16"/>
    <x v="0"/>
    <n v="2591"/>
    <n v="237"/>
    <n v="170"/>
    <n v="0.49934555168142059"/>
    <n v="9.1470474720185255E-2"/>
    <n v="6.5611732921651872E-2"/>
  </r>
  <r>
    <x v="16"/>
    <x v="4"/>
    <n v="1577"/>
    <n v="227"/>
    <n v="180"/>
    <n v="0.57172174172983437"/>
    <n v="0.14394419784400761"/>
    <n v="0.114140773620799"/>
  </r>
  <r>
    <x v="17"/>
    <x v="1"/>
    <n v="1151"/>
    <n v="47"/>
    <n v="27"/>
    <n v="0.47115260409438969"/>
    <n v="4.0834057341442222E-2"/>
    <n v="2.3457862728062551E-2"/>
  </r>
  <r>
    <x v="17"/>
    <x v="2"/>
    <n v="1943"/>
    <n v="105"/>
    <n v="69"/>
    <n v="0.52349047265044213"/>
    <n v="5.404014410705095E-2"/>
    <n v="3.5512094698919187E-2"/>
  </r>
  <r>
    <x v="17"/>
    <x v="3"/>
    <n v="2101"/>
    <n v="134"/>
    <n v="108"/>
    <n v="0.46882075134796752"/>
    <n v="6.3779152784388393E-2"/>
    <n v="5.140409328891004E-2"/>
  </r>
  <r>
    <x v="17"/>
    <x v="0"/>
    <n v="2592"/>
    <n v="265"/>
    <n v="196"/>
    <n v="0.48280997768050088"/>
    <n v="0.10223765432098771"/>
    <n v="7.5617283950617287E-2"/>
  </r>
  <r>
    <x v="17"/>
    <x v="4"/>
    <n v="1290"/>
    <n v="194"/>
    <n v="160"/>
    <n v="0.5544969812021997"/>
    <n v="0.15038759689922479"/>
    <n v="0.124031007751938"/>
  </r>
  <r>
    <x v="18"/>
    <x v="1"/>
    <n v="1151"/>
    <n v="52"/>
    <n v="30"/>
    <n v="0.4516292436790848"/>
    <n v="4.5178105994787138E-2"/>
    <n v="2.60642919200695E-2"/>
  </r>
  <r>
    <x v="18"/>
    <x v="2"/>
    <n v="1943"/>
    <n v="116"/>
    <n v="81"/>
    <n v="0.49783332795207519"/>
    <n v="5.9701492537313432E-2"/>
    <n v="4.1688111168296453E-2"/>
  </r>
  <r>
    <x v="18"/>
    <x v="3"/>
    <n v="2101"/>
    <n v="152"/>
    <n v="116"/>
    <n v="0.44907064435899818"/>
    <n v="7.2346501665873392E-2"/>
    <n v="5.5211803902903381E-2"/>
  </r>
  <r>
    <x v="18"/>
    <x v="0"/>
    <n v="2592"/>
    <n v="291"/>
    <n v="215"/>
    <n v="0.46816598853563007"/>
    <n v="0.1122685185185185"/>
    <n v="8.2947530864197525E-2"/>
  </r>
  <r>
    <x v="18"/>
    <x v="4"/>
    <n v="966"/>
    <n v="153"/>
    <n v="125"/>
    <n v="0.52719506310184727"/>
    <n v="0.15838509316770191"/>
    <n v="0.12939958592132511"/>
  </r>
  <r>
    <x v="19"/>
    <x v="1"/>
    <n v="1151"/>
    <n v="60"/>
    <n v="39"/>
    <n v="0.43224875572885563"/>
    <n v="5.2128583840139013E-2"/>
    <n v="3.3883579496090353E-2"/>
  </r>
  <r>
    <x v="19"/>
    <x v="2"/>
    <n v="1943"/>
    <n v="123"/>
    <n v="88"/>
    <n v="0.47268143835697918"/>
    <n v="6.3304168811116834E-2"/>
    <n v="4.5290787442099849E-2"/>
  </r>
  <r>
    <x v="19"/>
    <x v="3"/>
    <n v="2101"/>
    <n v="163"/>
    <n v="131"/>
    <n v="0.4315111541224918"/>
    <n v="7.7582103760114235E-2"/>
    <n v="6.2351261304140877E-2"/>
  </r>
  <r>
    <x v="19"/>
    <x v="0"/>
    <n v="2592"/>
    <n v="314"/>
    <n v="235"/>
    <n v="0.45327944961609917"/>
    <n v="0.121141975308642"/>
    <n v="9.066358024691358E-2"/>
  </r>
  <r>
    <x v="19"/>
    <x v="4"/>
    <n v="775"/>
    <n v="132"/>
    <n v="108"/>
    <n v="0.49956222039669418"/>
    <n v="0.17032258064516129"/>
    <n v="0.13935483870967741"/>
  </r>
  <r>
    <x v="20"/>
    <x v="1"/>
    <n v="1151"/>
    <n v="62"/>
    <n v="45"/>
    <n v="0.40705084972477801"/>
    <n v="5.3866203301476977E-2"/>
    <n v="3.9096437880104258E-2"/>
  </r>
  <r>
    <x v="20"/>
    <x v="2"/>
    <n v="1943"/>
    <n v="131"/>
    <n v="92"/>
    <n v="0.45189462316308499"/>
    <n v="6.7421513124034993E-2"/>
    <n v="4.7349459598558928E-2"/>
  </r>
  <r>
    <x v="20"/>
    <x v="3"/>
    <n v="2101"/>
    <n v="175"/>
    <n v="143"/>
    <n v="0.41744402801737768"/>
    <n v="8.3293669681104229E-2"/>
    <n v="6.8062827225130892E-2"/>
  </r>
  <r>
    <x v="20"/>
    <x v="0"/>
    <n v="2592"/>
    <n v="336"/>
    <n v="255"/>
    <n v="0.44096798571731799"/>
    <n v="0.12962962962962959"/>
    <n v="9.8379629629629636E-2"/>
  </r>
  <r>
    <x v="20"/>
    <x v="4"/>
    <n v="488"/>
    <n v="85"/>
    <n v="72"/>
    <n v="0.47767370520395391"/>
    <n v="0.17418032786885251"/>
    <n v="0.1475409836065574"/>
  </r>
  <r>
    <x v="21"/>
    <x v="1"/>
    <n v="1151"/>
    <n v="67"/>
    <n v="48"/>
    <n v="0.39097590195645082"/>
    <n v="5.8210251954821893E-2"/>
    <n v="4.170286707211121E-2"/>
  </r>
  <r>
    <x v="21"/>
    <x v="2"/>
    <n v="1943"/>
    <n v="133"/>
    <n v="101"/>
    <n v="0.43236497708561089"/>
    <n v="6.8450849202264533E-2"/>
    <n v="5.198147195059187E-2"/>
  </r>
  <r>
    <x v="21"/>
    <x v="3"/>
    <n v="2101"/>
    <n v="184"/>
    <n v="152"/>
    <n v="0.39590989232639839"/>
    <n v="8.7577344121846742E-2"/>
    <n v="7.2346501665873392E-2"/>
  </r>
  <r>
    <x v="21"/>
    <x v="0"/>
    <n v="2592"/>
    <n v="366"/>
    <n v="275"/>
    <n v="0.42735570391856409"/>
    <n v="0.14120370370370369"/>
    <n v="0.10609567901234571"/>
  </r>
  <r>
    <x v="21"/>
    <x v="4"/>
    <n v="209"/>
    <n v="28"/>
    <n v="26"/>
    <n v="0.51578741556970242"/>
    <n v="0.13397129186602871"/>
    <n v="0.1244019138755981"/>
  </r>
  <r>
    <x v="22"/>
    <x v="1"/>
    <n v="1151"/>
    <n v="72"/>
    <n v="52"/>
    <n v="0.37542301656591592"/>
    <n v="6.2554300608166816E-2"/>
    <n v="4.5178105994787138E-2"/>
  </r>
  <r>
    <x v="22"/>
    <x v="2"/>
    <n v="1943"/>
    <n v="139"/>
    <n v="108"/>
    <n v="0.41804247441116837"/>
    <n v="7.1538857436953165E-2"/>
    <n v="5.5584148224395273E-2"/>
  </r>
  <r>
    <x v="22"/>
    <x v="3"/>
    <n v="2101"/>
    <n v="194"/>
    <n v="159"/>
    <n v="0.38057759589312778"/>
    <n v="9.2336982389338407E-2"/>
    <n v="7.5678248453117561E-2"/>
  </r>
  <r>
    <x v="22"/>
    <x v="0"/>
    <n v="2592"/>
    <n v="391"/>
    <n v="309"/>
    <n v="0.4152265879114535"/>
    <n v="0.1508487654320988"/>
    <n v="0.11921296296296301"/>
  </r>
  <r>
    <x v="23"/>
    <x v="1"/>
    <n v="1151"/>
    <n v="76"/>
    <n v="57"/>
    <n v="0.35930145497656329"/>
    <n v="6.6029539530842743E-2"/>
    <n v="4.9522154648132061E-2"/>
  </r>
  <r>
    <x v="23"/>
    <x v="2"/>
    <n v="1943"/>
    <n v="144"/>
    <n v="112"/>
    <n v="0.40091614113574198"/>
    <n v="7.4112197632527022E-2"/>
    <n v="5.7642820380854352E-2"/>
  </r>
  <r>
    <x v="23"/>
    <x v="3"/>
    <n v="2101"/>
    <n v="209"/>
    <n v="166"/>
    <n v="0.36788366935914291"/>
    <n v="9.947643979057591E-2"/>
    <n v="7.900999524036173E-2"/>
  </r>
  <r>
    <x v="23"/>
    <x v="0"/>
    <n v="2416"/>
    <n v="376"/>
    <n v="303"/>
    <n v="0.40137797380893758"/>
    <n v="0.1556291390728477"/>
    <n v="0.1254139072847682"/>
  </r>
  <r>
    <x v="24"/>
    <x v="1"/>
    <n v="1151"/>
    <n v="82"/>
    <n v="61"/>
    <n v="0.33807656582920642"/>
    <n v="7.1242397914856648E-2"/>
    <n v="5.2997393570807988E-2"/>
  </r>
  <r>
    <x v="24"/>
    <x v="2"/>
    <n v="1943"/>
    <n v="148"/>
    <n v="118"/>
    <n v="0.3798982217446622"/>
    <n v="7.6170869788986101E-2"/>
    <n v="6.0730828615542971E-2"/>
  </r>
  <r>
    <x v="24"/>
    <x v="3"/>
    <n v="2101"/>
    <n v="222"/>
    <n v="176"/>
    <n v="0.35697744407118709"/>
    <n v="0.1056639695383151"/>
    <n v="8.3769633507853408E-2"/>
  </r>
  <r>
    <x v="24"/>
    <x v="0"/>
    <n v="2160"/>
    <n v="342"/>
    <n v="274"/>
    <n v="0.3873135090685918"/>
    <n v="0.1583333333333333"/>
    <n v="0.12685185185185191"/>
  </r>
  <r>
    <x v="25"/>
    <x v="1"/>
    <n v="1151"/>
    <n v="86"/>
    <n v="66"/>
    <n v="0.31915068604238228"/>
    <n v="7.4717636837532575E-2"/>
    <n v="5.7341442224152911E-2"/>
  </r>
  <r>
    <x v="25"/>
    <x v="2"/>
    <n v="1943"/>
    <n v="157"/>
    <n v="121"/>
    <n v="0.36152156632113058"/>
    <n v="8.0802882141019036E-2"/>
    <n v="6.2274832732887288E-2"/>
  </r>
  <r>
    <x v="25"/>
    <x v="3"/>
    <n v="2100"/>
    <n v="236"/>
    <n v="187"/>
    <n v="0.34009227718584828"/>
    <n v="0.1123809523809524"/>
    <n v="8.9047619047619042E-2"/>
  </r>
  <r>
    <x v="25"/>
    <x v="0"/>
    <n v="1947"/>
    <n v="321"/>
    <n v="257"/>
    <n v="0.37692288261932549"/>
    <n v="0.1648690292758089"/>
    <n v="0.1319979455572676"/>
  </r>
  <r>
    <x v="26"/>
    <x v="1"/>
    <n v="1151"/>
    <n v="93"/>
    <n v="69"/>
    <n v="0.30516511372300309"/>
    <n v="8.0799304952215462E-2"/>
    <n v="5.9947871416159863E-2"/>
  </r>
  <r>
    <x v="26"/>
    <x v="2"/>
    <n v="1943"/>
    <n v="161"/>
    <n v="129"/>
    <n v="0.34594116869425168"/>
    <n v="8.2861554297478129E-2"/>
    <n v="6.6392177045805453E-2"/>
  </r>
  <r>
    <x v="26"/>
    <x v="3"/>
    <n v="2101"/>
    <n v="244"/>
    <n v="196"/>
    <n v="0.33122203468168721"/>
    <n v="0.1161351737267968"/>
    <n v="9.3288910042836751E-2"/>
  </r>
  <r>
    <x v="26"/>
    <x v="0"/>
    <n v="1693"/>
    <n v="295"/>
    <n v="243"/>
    <n v="0.36357383097811852"/>
    <n v="0.17424689899586529"/>
    <n v="0.1435321913762552"/>
  </r>
  <r>
    <x v="27"/>
    <x v="1"/>
    <n v="1151"/>
    <n v="98"/>
    <n v="76"/>
    <n v="0.29262774499769179"/>
    <n v="8.5143353605560385E-2"/>
    <n v="6.6029539530842743E-2"/>
  </r>
  <r>
    <x v="27"/>
    <x v="2"/>
    <n v="1943"/>
    <n v="171"/>
    <n v="131"/>
    <n v="0.33464828820684572"/>
    <n v="8.8008234688625842E-2"/>
    <n v="6.7421513124034993E-2"/>
  </r>
  <r>
    <x v="27"/>
    <x v="3"/>
    <n v="2101"/>
    <n v="262"/>
    <n v="208"/>
    <n v="0.31759600850079361"/>
    <n v="0.1247025226082818"/>
    <n v="9.9000475963826745E-2"/>
  </r>
  <r>
    <x v="27"/>
    <x v="0"/>
    <n v="1516"/>
    <n v="270"/>
    <n v="230"/>
    <n v="0.34913332380437301"/>
    <n v="0.17810026385224281"/>
    <n v="0.15171503957783641"/>
  </r>
  <r>
    <x v="28"/>
    <x v="1"/>
    <n v="1151"/>
    <n v="99"/>
    <n v="83"/>
    <n v="0.27891088944865711"/>
    <n v="8.6012163336229366E-2"/>
    <n v="7.211120764552563E-2"/>
  </r>
  <r>
    <x v="28"/>
    <x v="2"/>
    <n v="1943"/>
    <n v="175"/>
    <n v="137"/>
    <n v="0.32417252016300341"/>
    <n v="9.0066906845084921E-2"/>
    <n v="7.0509521358723626E-2"/>
  </r>
  <r>
    <x v="28"/>
    <x v="3"/>
    <n v="2101"/>
    <n v="270"/>
    <n v="230"/>
    <n v="0.30826322279257751"/>
    <n v="0.12851023322227509"/>
    <n v="0.1094716801523084"/>
  </r>
  <r>
    <x v="28"/>
    <x v="0"/>
    <n v="1375"/>
    <n v="253"/>
    <n v="214"/>
    <n v="0.33101373430044773"/>
    <n v="0.184"/>
    <n v="0.1556363636363636"/>
  </r>
  <r>
    <x v="29"/>
    <x v="1"/>
    <n v="1151"/>
    <n v="102"/>
    <n v="84"/>
    <n v="0.26751006188293092"/>
    <n v="8.8618592528236312E-2"/>
    <n v="7.2980017376194611E-2"/>
  </r>
  <r>
    <x v="29"/>
    <x v="2"/>
    <n v="1943"/>
    <n v="182"/>
    <n v="142"/>
    <n v="0.31396556875195247"/>
    <n v="9.3669583118888317E-2"/>
    <n v="7.3082861554297482E-2"/>
  </r>
  <r>
    <x v="29"/>
    <x v="3"/>
    <n v="2101"/>
    <n v="278"/>
    <n v="238"/>
    <n v="0.30006833374697789"/>
    <n v="0.13231794383626841"/>
    <n v="0.11327939076630179"/>
  </r>
  <r>
    <x v="29"/>
    <x v="0"/>
    <n v="1156"/>
    <n v="217"/>
    <n v="190"/>
    <n v="0.31585838352944712"/>
    <n v="0.18771626297577851"/>
    <n v="0.16435986159169549"/>
  </r>
  <r>
    <x v="30"/>
    <x v="1"/>
    <n v="1151"/>
    <n v="105"/>
    <n v="87"/>
    <n v="0.25513817112212139"/>
    <n v="9.1225021720243271E-2"/>
    <n v="7.5586446568201571E-2"/>
  </r>
  <r>
    <x v="30"/>
    <x v="2"/>
    <n v="1943"/>
    <n v="191"/>
    <n v="146"/>
    <n v="0.30063837827150092"/>
    <n v="9.8301595470921252E-2"/>
    <n v="7.5141533710756561E-2"/>
  </r>
  <r>
    <x v="30"/>
    <x v="3"/>
    <n v="2101"/>
    <n v="285"/>
    <n v="245"/>
    <n v="0.29211953153240972"/>
    <n v="0.13564969062351259"/>
    <n v="0.11661113755354589"/>
  </r>
  <r>
    <x v="30"/>
    <x v="0"/>
    <n v="896"/>
    <n v="176"/>
    <n v="151"/>
    <n v="0.29488505224720601"/>
    <n v="0.1964285714285714"/>
    <n v="0.1685267857142857"/>
  </r>
  <r>
    <x v="31"/>
    <x v="1"/>
    <n v="1151"/>
    <n v="109"/>
    <n v="92"/>
    <n v="0.24536029701470319"/>
    <n v="9.4700260642919198E-2"/>
    <n v="7.993049522154648E-2"/>
  </r>
  <r>
    <x v="31"/>
    <x v="2"/>
    <n v="1943"/>
    <n v="196"/>
    <n v="154"/>
    <n v="0.29248962468081052"/>
    <n v="0.10087493566649509"/>
    <n v="7.9258878023674734E-2"/>
  </r>
  <r>
    <x v="31"/>
    <x v="3"/>
    <n v="2100"/>
    <n v="293"/>
    <n v="249"/>
    <n v="0.28468171798906777"/>
    <n v="0.13952380952380949"/>
    <n v="0.11857142857142861"/>
  </r>
  <r>
    <x v="31"/>
    <x v="0"/>
    <n v="671"/>
    <n v="130"/>
    <n v="113"/>
    <n v="0.27949772203564832"/>
    <n v="0.1937406855439642"/>
    <n v="0.16840536512667659"/>
  </r>
  <r>
    <x v="32"/>
    <x v="1"/>
    <n v="1151"/>
    <n v="112"/>
    <n v="95"/>
    <n v="0.23651575070228001"/>
    <n v="9.7306689834926158E-2"/>
    <n v="8.2536924413553425E-2"/>
  </r>
  <r>
    <x v="32"/>
    <x v="2"/>
    <n v="1943"/>
    <n v="205"/>
    <n v="160"/>
    <n v="0.27793411292474951"/>
    <n v="0.105506948018528"/>
    <n v="8.2346886258363353E-2"/>
  </r>
  <r>
    <x v="32"/>
    <x v="3"/>
    <n v="2101"/>
    <n v="299"/>
    <n v="258"/>
    <n v="0.27577126823515757"/>
    <n v="0.14231318419800101"/>
    <n v="0.12279866730128509"/>
  </r>
  <r>
    <x v="32"/>
    <x v="0"/>
    <n v="430"/>
    <n v="86"/>
    <n v="77"/>
    <n v="0.2871027819065734"/>
    <n v="0.2"/>
    <n v="0.17906976744186051"/>
  </r>
  <r>
    <x v="33"/>
    <x v="1"/>
    <n v="1151"/>
    <n v="115"/>
    <n v="97"/>
    <n v="0.22325843978091561"/>
    <n v="9.9913119026933103E-2"/>
    <n v="8.4274543874891403E-2"/>
  </r>
  <r>
    <x v="33"/>
    <x v="2"/>
    <n v="1943"/>
    <n v="215"/>
    <n v="168"/>
    <n v="0.26826656386171011"/>
    <n v="0.1106536284096758"/>
    <n v="8.6464230571281525E-2"/>
  </r>
  <r>
    <x v="33"/>
    <x v="3"/>
    <n v="2101"/>
    <n v="310"/>
    <n v="264"/>
    <n v="0.26846079359836711"/>
    <n v="0.1475487862922418"/>
    <n v="0.1256544502617801"/>
  </r>
  <r>
    <x v="33"/>
    <x v="0"/>
    <n v="230"/>
    <n v="56"/>
    <n v="48"/>
    <n v="0.26709898765805001"/>
    <n v="0.2434782608695652"/>
    <n v="0.208695652173913"/>
  </r>
  <r>
    <x v="34"/>
    <x v="1"/>
    <n v="1151"/>
    <n v="119"/>
    <n v="98"/>
    <n v="0.21293383361040469"/>
    <n v="0.103388357949609"/>
    <n v="8.5143353605560385E-2"/>
  </r>
  <r>
    <x v="34"/>
    <x v="2"/>
    <n v="1943"/>
    <n v="216"/>
    <n v="175"/>
    <n v="0.25579658555129642"/>
    <n v="0.1111682964487905"/>
    <n v="9.0066906845084921E-2"/>
  </r>
  <r>
    <x v="34"/>
    <x v="3"/>
    <n v="2101"/>
    <n v="322"/>
    <n v="274"/>
    <n v="0.26130327660215619"/>
    <n v="0.15326035221323181"/>
    <n v="0.1304140885292718"/>
  </r>
  <r>
    <x v="35"/>
    <x v="1"/>
    <n v="1151"/>
    <n v="122"/>
    <n v="100"/>
    <n v="0.19994140536301361"/>
    <n v="0.105994787141616"/>
    <n v="8.6880973066898348E-2"/>
  </r>
  <r>
    <x v="35"/>
    <x v="2"/>
    <n v="1943"/>
    <n v="222"/>
    <n v="176"/>
    <n v="0.24766503677111931"/>
    <n v="0.11425630468347921"/>
    <n v="9.0581574884199698E-2"/>
  </r>
  <r>
    <x v="35"/>
    <x v="3"/>
    <n v="1941"/>
    <n v="298"/>
    <n v="257"/>
    <n v="0.25111687778982611"/>
    <n v="0.1535291087068521"/>
    <n v="0.13240597630087581"/>
  </r>
  <r>
    <x v="36"/>
    <x v="1"/>
    <n v="1151"/>
    <n v="125"/>
    <n v="105"/>
    <n v="0.1920172946792954"/>
    <n v="0.10860121633362289"/>
    <n v="9.1225021720243271E-2"/>
  </r>
  <r>
    <x v="36"/>
    <x v="2"/>
    <n v="1942"/>
    <n v="225"/>
    <n v="179"/>
    <n v="0.23660271721171799"/>
    <n v="0.115859938208033"/>
    <n v="9.2173017507723998E-2"/>
  </r>
  <r>
    <x v="36"/>
    <x v="3"/>
    <n v="1718"/>
    <n v="252"/>
    <n v="223"/>
    <n v="0.23861962899876821"/>
    <n v="0.14668218859138529"/>
    <n v="0.12980209545983701"/>
  </r>
  <r>
    <x v="37"/>
    <x v="1"/>
    <n v="1151"/>
    <n v="127"/>
    <n v="108"/>
    <n v="0.18488610117794971"/>
    <n v="0.1103388357949609"/>
    <n v="9.3831450912250217E-2"/>
  </r>
  <r>
    <x v="37"/>
    <x v="2"/>
    <n v="1942"/>
    <n v="231"/>
    <n v="185"/>
    <n v="0.22766025573963031"/>
    <n v="0.1189495365602472"/>
    <n v="9.5262615859938213E-2"/>
  </r>
  <r>
    <x v="37"/>
    <x v="3"/>
    <n v="1522"/>
    <n v="233"/>
    <n v="204"/>
    <n v="0.23296866118400211"/>
    <n v="0.15308804204993429"/>
    <n v="0.13403416557161629"/>
  </r>
  <r>
    <x v="38"/>
    <x v="1"/>
    <n v="1151"/>
    <n v="130"/>
    <n v="110"/>
    <n v="0.17835065578271511"/>
    <n v="0.1129452649869679"/>
    <n v="9.556907037358818E-2"/>
  </r>
  <r>
    <x v="38"/>
    <x v="2"/>
    <n v="1943"/>
    <n v="237"/>
    <n v="191"/>
    <n v="0.21999195324134671"/>
    <n v="0.12197632527020071"/>
    <n v="9.8301595470921252E-2"/>
  </r>
  <r>
    <x v="38"/>
    <x v="3"/>
    <n v="1374"/>
    <n v="199"/>
    <n v="180"/>
    <n v="0.22571271828982711"/>
    <n v="0.14483260553129551"/>
    <n v="0.1310043668122271"/>
  </r>
  <r>
    <x v="39"/>
    <x v="1"/>
    <n v="1151"/>
    <n v="134"/>
    <n v="114"/>
    <n v="0.17131927534559449"/>
    <n v="0.1164205039096438"/>
    <n v="9.9044309296264121E-2"/>
  </r>
  <r>
    <x v="39"/>
    <x v="2"/>
    <n v="1941"/>
    <n v="239"/>
    <n v="193"/>
    <n v="0.21150802938853211"/>
    <n v="0.1231324059763009"/>
    <n v="9.9433281813498198E-2"/>
  </r>
  <r>
    <x v="39"/>
    <x v="3"/>
    <n v="1236"/>
    <n v="173"/>
    <n v="156"/>
    <n v="0.21822988621503561"/>
    <n v="0.1399676375404531"/>
    <n v="0.12621359223300971"/>
  </r>
  <r>
    <x v="40"/>
    <x v="1"/>
    <n v="1151"/>
    <n v="136"/>
    <n v="116"/>
    <n v="0.16541694758465439"/>
    <n v="0.11815812337098169"/>
    <n v="0.1007819287576021"/>
  </r>
  <r>
    <x v="40"/>
    <x v="2"/>
    <n v="1942"/>
    <n v="245"/>
    <n v="200"/>
    <n v="0.20301585542859321"/>
    <n v="0.12615859938208029"/>
    <n v="0.1029866117404737"/>
  </r>
  <r>
    <x v="40"/>
    <x v="3"/>
    <n v="1037"/>
    <n v="141"/>
    <n v="130"/>
    <n v="0.21618363658113501"/>
    <n v="0.13596914175506269"/>
    <n v="0.1253616200578592"/>
  </r>
  <r>
    <x v="41"/>
    <x v="1"/>
    <n v="1151"/>
    <n v="142"/>
    <n v="117"/>
    <n v="0.15772578022962611"/>
    <n v="0.1233709817549957"/>
    <n v="0.10165073848827109"/>
  </r>
  <r>
    <x v="41"/>
    <x v="2"/>
    <n v="1942"/>
    <n v="250"/>
    <n v="202"/>
    <n v="0.19758514756194179"/>
    <n v="0.12873326467559221"/>
    <n v="0.1040164778578785"/>
  </r>
  <r>
    <x v="41"/>
    <x v="3"/>
    <n v="864"/>
    <n v="127"/>
    <n v="110"/>
    <n v="0.19883589912061031"/>
    <n v="0.1469907407407407"/>
    <n v="0.1273148148148148"/>
  </r>
  <r>
    <x v="42"/>
    <x v="1"/>
    <n v="1151"/>
    <n v="144"/>
    <n v="120"/>
    <n v="0.15110229419058979"/>
    <n v="0.1251086012163336"/>
    <n v="0.104257167680278"/>
  </r>
  <r>
    <x v="42"/>
    <x v="2"/>
    <n v="1940"/>
    <n v="251"/>
    <n v="203"/>
    <n v="0.19037018227745051"/>
    <n v="0.12938144329896911"/>
    <n v="0.104639175257732"/>
  </r>
  <r>
    <x v="42"/>
    <x v="3"/>
    <n v="696"/>
    <n v="112"/>
    <n v="98"/>
    <n v="0.19354956626316261"/>
    <n v="0.16091954022988511"/>
    <n v="0.14080459770114939"/>
  </r>
  <r>
    <x v="43"/>
    <x v="1"/>
    <n v="1151"/>
    <n v="146"/>
    <n v="123"/>
    <n v="0.14563366717158821"/>
    <n v="0.1268462206776716"/>
    <n v="0.106863596872285"/>
  </r>
  <r>
    <x v="43"/>
    <x v="2"/>
    <n v="1940"/>
    <n v="253"/>
    <n v="205"/>
    <n v="0.18538415183191739"/>
    <n v="0.1304123711340206"/>
    <n v="0.1056701030927835"/>
  </r>
  <r>
    <x v="43"/>
    <x v="3"/>
    <n v="566"/>
    <n v="96"/>
    <n v="89"/>
    <n v="0.18882858479725709"/>
    <n v="0.16961130742049471"/>
    <n v="0.157243816254417"/>
  </r>
  <r>
    <x v="44"/>
    <x v="1"/>
    <n v="1151"/>
    <n v="151"/>
    <n v="125"/>
    <n v="0.13908293920722861"/>
    <n v="0.13119026933101649"/>
    <n v="0.10860121633362289"/>
  </r>
  <r>
    <x v="44"/>
    <x v="2"/>
    <n v="1940"/>
    <n v="254"/>
    <n v="207"/>
    <n v="0.18160317300746359"/>
    <n v="0.1309278350515464"/>
    <n v="0.10670103092783501"/>
  </r>
  <r>
    <x v="44"/>
    <x v="3"/>
    <n v="406"/>
    <n v="72"/>
    <n v="66"/>
    <n v="0.18769708864836601"/>
    <n v="0.17733990147783249"/>
    <n v="0.1625615763546798"/>
  </r>
  <r>
    <x v="45"/>
    <x v="1"/>
    <n v="1151"/>
    <n v="152"/>
    <n v="128"/>
    <n v="0.13260225301875039"/>
    <n v="0.13205907906168551"/>
    <n v="0.11120764552562989"/>
  </r>
  <r>
    <x v="45"/>
    <x v="2"/>
    <n v="1942"/>
    <n v="261"/>
    <n v="210"/>
    <n v="0.17488476490344801"/>
    <n v="0.13439752832131821"/>
    <n v="0.1081359423274974"/>
  </r>
  <r>
    <x v="45"/>
    <x v="3"/>
    <n v="185"/>
    <n v="27"/>
    <n v="25"/>
    <n v="0.1895060575982786"/>
    <n v="0.14594594594594601"/>
    <n v="0.13513513513513509"/>
  </r>
  <r>
    <x v="46"/>
    <x v="1"/>
    <n v="1149"/>
    <n v="151"/>
    <n v="129"/>
    <n v="0.12784150099773281"/>
    <n v="0.13141862489120981"/>
    <n v="0.1122715404699739"/>
  </r>
  <r>
    <x v="46"/>
    <x v="2"/>
    <n v="1943"/>
    <n v="266"/>
    <n v="217"/>
    <n v="0.17068562593236891"/>
    <n v="0.13690169840452909"/>
    <n v="0.1116829644879053"/>
  </r>
  <r>
    <x v="47"/>
    <x v="1"/>
    <n v="1150"/>
    <n v="153"/>
    <n v="130"/>
    <n v="0.1231333571662063"/>
    <n v="0.1330434782608696"/>
    <n v="0.11304347826086961"/>
  </r>
  <r>
    <x v="47"/>
    <x v="2"/>
    <n v="1804"/>
    <n v="255"/>
    <n v="212"/>
    <n v="0.16506441739563199"/>
    <n v="0.14135254988913529"/>
    <n v="0.1175166297117517"/>
  </r>
  <r>
    <x v="48"/>
    <x v="1"/>
    <n v="1150"/>
    <n v="154"/>
    <n v="132"/>
    <n v="0.1184948893617514"/>
    <n v="0.13391304347826091"/>
    <n v="0.1147826086956522"/>
  </r>
  <r>
    <x v="48"/>
    <x v="2"/>
    <n v="1624"/>
    <n v="221"/>
    <n v="186"/>
    <n v="0.1603585165590288"/>
    <n v="0.13608374384236449"/>
    <n v="0.1145320197044335"/>
  </r>
  <r>
    <x v="49"/>
    <x v="1"/>
    <n v="1149"/>
    <n v="155"/>
    <n v="132"/>
    <n v="0.1127474453830665"/>
    <n v="0.1348999129677981"/>
    <n v="0.11488250652741511"/>
  </r>
  <r>
    <x v="49"/>
    <x v="2"/>
    <n v="1468"/>
    <n v="202"/>
    <n v="170"/>
    <n v="0.14715087672850979"/>
    <n v="0.1376021798365123"/>
    <n v="0.1158038147138965"/>
  </r>
  <r>
    <x v="50"/>
    <x v="1"/>
    <n v="1149"/>
    <n v="156"/>
    <n v="134"/>
    <n v="0.1072724970421076"/>
    <n v="0.13577023498694521"/>
    <n v="0.11662315056570929"/>
  </r>
  <r>
    <x v="50"/>
    <x v="2"/>
    <n v="1343"/>
    <n v="192"/>
    <n v="162"/>
    <n v="0.14249645975347"/>
    <n v="0.14296351451973191"/>
    <n v="0.1206254653760238"/>
  </r>
  <r>
    <x v="51"/>
    <x v="1"/>
    <n v="1151"/>
    <n v="158"/>
    <n v="137"/>
    <n v="0.10361275516453949"/>
    <n v="0.1372719374456994"/>
    <n v="0.1190269331016507"/>
  </r>
  <r>
    <x v="51"/>
    <x v="2"/>
    <n v="1207"/>
    <n v="175"/>
    <n v="148"/>
    <n v="0.1327879925993686"/>
    <n v="0.14498757249378619"/>
    <n v="0.12261806130903059"/>
  </r>
  <r>
    <x v="52"/>
    <x v="1"/>
    <n v="1147"/>
    <n v="156"/>
    <n v="133"/>
    <n v="0.10021973197373869"/>
    <n v="0.1360069747166521"/>
    <n v="0.1159546643417611"/>
  </r>
  <r>
    <x v="52"/>
    <x v="2"/>
    <n v="1073"/>
    <n v="159"/>
    <n v="135"/>
    <n v="0.12563943707208711"/>
    <n v="0.14818266542404471"/>
    <n v="0.12581547064305679"/>
  </r>
  <r>
    <x v="53"/>
    <x v="1"/>
    <n v="1148"/>
    <n v="157"/>
    <n v="135"/>
    <n v="9.7650049903472771E-2"/>
    <n v="0.13675958188153309"/>
    <n v="0.117595818815331"/>
  </r>
  <r>
    <x v="53"/>
    <x v="2"/>
    <n v="927"/>
    <n v="142"/>
    <n v="121"/>
    <n v="0.1122842866916817"/>
    <n v="0.15318230852211431"/>
    <n v="0.13052858683926649"/>
  </r>
  <r>
    <x v="54"/>
    <x v="1"/>
    <n v="1150"/>
    <n v="160"/>
    <n v="139"/>
    <n v="9.5408165689993288E-2"/>
    <n v="0.1391304347826087"/>
    <n v="0.1208695652173913"/>
  </r>
  <r>
    <x v="54"/>
    <x v="2"/>
    <n v="730"/>
    <n v="117"/>
    <n v="103"/>
    <n v="9.8692073515651652E-2"/>
    <n v="0.16027397260273971"/>
    <n v="0.14109589041095891"/>
  </r>
  <r>
    <x v="55"/>
    <x v="1"/>
    <n v="1151"/>
    <n v="163"/>
    <n v="141"/>
    <n v="9.2562068355222377E-2"/>
    <n v="0.1416159860990443"/>
    <n v="0.1225021720243267"/>
  </r>
  <r>
    <x v="55"/>
    <x v="2"/>
    <n v="511"/>
    <n v="78"/>
    <n v="70"/>
    <n v="8.7967647119879297E-2"/>
    <n v="0.15264187866927589"/>
    <n v="0.13698630136986301"/>
  </r>
  <r>
    <x v="56"/>
    <x v="1"/>
    <n v="1150"/>
    <n v="167"/>
    <n v="142"/>
    <n v="8.7855762849847405E-2"/>
    <n v="0.1452173913043478"/>
    <n v="0.1234782608695652"/>
  </r>
  <r>
    <x v="56"/>
    <x v="2"/>
    <n v="336"/>
    <n v="56"/>
    <n v="47"/>
    <n v="8.5377141576923193E-2"/>
    <n v="0.16666666666666671"/>
    <n v="0.13988095238095241"/>
  </r>
  <r>
    <x v="57"/>
    <x v="1"/>
    <n v="1151"/>
    <n v="170"/>
    <n v="144"/>
    <n v="8.5020743743943361E-2"/>
    <n v="0.14769765421372719"/>
    <n v="0.1251086012163336"/>
  </r>
  <r>
    <x v="57"/>
    <x v="2"/>
    <n v="163"/>
    <n v="31"/>
    <n v="25"/>
    <n v="0.11495974769161001"/>
    <n v="0.19018404907975461"/>
    <n v="0.15337423312883439"/>
  </r>
  <r>
    <x v="58"/>
    <x v="1"/>
    <n v="1151"/>
    <n v="172"/>
    <n v="146"/>
    <n v="8.3595720864590994E-2"/>
    <n v="0.14943527367506521"/>
    <n v="0.1268462206776716"/>
  </r>
  <r>
    <x v="59"/>
    <x v="1"/>
    <n v="1066"/>
    <n v="163"/>
    <n v="138"/>
    <n v="7.6410315250984989E-2"/>
    <n v="0.15290806754221389"/>
    <n v="0.12945590994371481"/>
  </r>
  <r>
    <x v="60"/>
    <x v="1"/>
    <n v="931"/>
    <n v="143"/>
    <n v="124"/>
    <n v="7.0929167931318496E-2"/>
    <n v="0.1535982814178303"/>
    <n v="0.13319011815252421"/>
  </r>
  <r>
    <x v="61"/>
    <x v="1"/>
    <n v="796"/>
    <n v="133"/>
    <n v="116"/>
    <n v="6.9329397191503786E-2"/>
    <n v="0.16708542713567839"/>
    <n v="0.14572864321608039"/>
  </r>
  <r>
    <x v="62"/>
    <x v="1"/>
    <n v="691"/>
    <n v="120"/>
    <n v="105"/>
    <n v="7.0074461170814922E-2"/>
    <n v="0.17366136034732271"/>
    <n v="0.1519536903039074"/>
  </r>
  <r>
    <x v="63"/>
    <x v="1"/>
    <n v="603"/>
    <n v="108"/>
    <n v="93"/>
    <n v="6.5948453961606215E-2"/>
    <n v="0.17910447761194029"/>
    <n v="0.154228855721393"/>
  </r>
  <r>
    <x v="64"/>
    <x v="1"/>
    <n v="512"/>
    <n v="99"/>
    <n v="84"/>
    <n v="5.7185186150995951E-2"/>
    <n v="0.193359375"/>
    <n v="0.1640625"/>
  </r>
  <r>
    <x v="65"/>
    <x v="1"/>
    <n v="418"/>
    <n v="78"/>
    <n v="64"/>
    <n v="5.4145231290723003E-2"/>
    <n v="0.1866028708133971"/>
    <n v="0.15311004784688989"/>
  </r>
  <r>
    <x v="66"/>
    <x v="1"/>
    <n v="310"/>
    <n v="54"/>
    <n v="46"/>
    <n v="4.4486651080728232E-2"/>
    <n v="0.1741935483870968"/>
    <n v="0.14838709677419351"/>
  </r>
  <r>
    <x v="67"/>
    <x v="1"/>
    <n v="240"/>
    <n v="40"/>
    <n v="34"/>
    <n v="4.55992484079044E-2"/>
    <n v="0.16666666666666671"/>
    <n v="0.14166666666666669"/>
  </r>
  <r>
    <x v="68"/>
    <x v="1"/>
    <n v="166"/>
    <n v="30"/>
    <n v="25"/>
    <n v="5.081843551242303E-2"/>
    <n v="0.18072289156626509"/>
    <n v="0.1506024096385542"/>
  </r>
  <r>
    <x v="69"/>
    <x v="1"/>
    <n v="79"/>
    <n v="12"/>
    <n v="10"/>
    <n v="3.6362711266517862E-2"/>
    <n v="0.15189873417721519"/>
    <n v="0.12658227848101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0F9D8-7A0B-A24B-B6AD-AD3DFCB3A645}" name="Pivottabell4" cacheId="3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 chartFormat="5">
  <location ref="A661:H732" firstHeaderRow="1" firstDataRow="2" firstDataCol="1"/>
  <pivotFields count="8">
    <pivotField axis="axisRow" showAll="0">
      <items count="71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7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a av Ever90" fld="3" baseField="0" baseItem="0"/>
  </dataFields>
  <formats count="12">
    <format dxfId="24">
      <pivotArea type="all" dataOnly="0" outline="0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type="origin" dataOnly="0" labelOnly="1" outline="0" fieldPosition="0"/>
    </format>
    <format dxfId="28">
      <pivotArea field="1" type="button" dataOnly="0" labelOnly="1" outline="0" axis="axisCol" fieldPosition="0"/>
    </format>
    <format dxfId="29">
      <pivotArea type="topRight" dataOnly="0" labelOnly="1" outline="0" fieldPosition="0"/>
    </format>
    <format dxfId="30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2">
      <pivotArea dataOnly="0" labelOnly="1" fieldPosition="0">
        <references count="1">
          <reference field="0" count="2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</reference>
        </references>
      </pivotArea>
    </format>
    <format dxfId="33">
      <pivotArea dataOnly="0" labelOnly="1" grandRow="1" outline="0" fieldPosition="0"/>
    </format>
    <format dxfId="34">
      <pivotArea dataOnly="0" labelOnly="1" fieldPosition="0">
        <references count="1">
          <reference field="1" count="0"/>
        </references>
      </pivotArea>
    </format>
    <format dxfId="3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2BA5D-D816-E44B-A577-7B83EA84C926}" name="Pivottabell3" cacheId="3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 chartFormat="5">
  <location ref="A160:H231" firstHeaderRow="1" firstDataRow="2" firstDataCol="1"/>
  <pivotFields count="8">
    <pivotField axis="axisRow" showAll="0">
      <items count="71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a av run_off" fld="5" baseField="0" baseItem="0"/>
  </dataFields>
  <formats count="12">
    <format dxfId="47">
      <pivotArea type="all" dataOnly="0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1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0" count="2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</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D96C3-0080-8D49-9514-F9714CA1E0E5}" name="Pivottabell2" cacheId="3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 chartFormat="2">
  <location ref="A82:H153" firstHeaderRow="1" firstDataRow="2" firstDataCol="1"/>
  <pivotFields count="8">
    <pivotField axis="axisRow" showAll="0">
      <items count="71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a av WO_flag_%" fld="7" baseField="0" baseItem="0"/>
  </dataFields>
  <formats count="12">
    <format dxfId="59">
      <pivotArea type="all" dataOnly="0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1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1">
      <pivotArea dataOnly="0" labelOnly="1" fieldPosition="0">
        <references count="1">
          <reference field="0" count="2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</reference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grandCol="1" outline="0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62DCE-3160-734F-B469-BCC34C89C881}" name="Pivottabell1" cacheId="3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 chartFormat="5">
  <location ref="A3:H74" firstHeaderRow="1" firstDataRow="2" firstDataCol="1"/>
  <pivotFields count="8">
    <pivotField axis="axisRow" showAll="0">
      <items count="71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a av Ever90_%" fld="6" baseField="0" baseItem="0"/>
  </dataFields>
  <formats count="12">
    <format dxfId="71">
      <pivotArea type="all" dataOnly="0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1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3">
      <pivotArea dataOnly="0" labelOnly="1" fieldPosition="0">
        <references count="1">
          <reference field="0" count="2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</reference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Utsnitt_mob" xr10:uid="{2C9DCA89-68DB-ED41-A093-7F5F0C2BD82C}" sourceName="mob">
  <pivotTables>
    <pivotTable tabId="2" name="Pivottabell1"/>
    <pivotTable tabId="2" name="Pivottabell2"/>
    <pivotTable tabId="2" name="Pivottabell3"/>
    <pivotTable tabId="2" name="Pivottabell4"/>
  </pivotTables>
  <data>
    <tabular pivotCacheId="620788949">
      <items count="70">
        <i x="0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b" xr10:uid="{310384A2-0DE0-BC4D-8D8F-A983EC91035F}" cache="Utsnitt_mob" caption="mob" rowHeight="23071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BD4C-F1FE-D140-82F3-6F24C2BDEFF5}">
  <dimension ref="A4:AW228"/>
  <sheetViews>
    <sheetView zoomScale="71" zoomScaleNormal="80" workbookViewId="0">
      <selection activeCell="AL25" sqref="AL25"/>
    </sheetView>
  </sheetViews>
  <sheetFormatPr baseColWidth="10" defaultRowHeight="15" x14ac:dyDescent="0.2"/>
  <cols>
    <col min="1" max="7" width="10.83203125" style="2"/>
    <col min="8" max="8" width="11.5" style="2" bestFit="1" customWidth="1"/>
    <col min="9" max="29" width="10.83203125" style="2"/>
    <col min="30" max="30" width="14" style="2" bestFit="1" customWidth="1"/>
    <col min="31" max="31" width="10.83203125" style="2"/>
    <col min="32" max="32" width="17.33203125" style="2" bestFit="1" customWidth="1"/>
    <col min="33" max="33" width="12.1640625" style="2" bestFit="1" customWidth="1"/>
    <col min="34" max="34" width="18.33203125" style="2" bestFit="1" customWidth="1"/>
    <col min="35" max="35" width="10.83203125" style="2"/>
    <col min="36" max="36" width="18.6640625" style="2" bestFit="1" customWidth="1"/>
    <col min="37" max="37" width="18.33203125" style="2" bestFit="1" customWidth="1"/>
    <col min="38" max="16384" width="10.83203125" style="2"/>
  </cols>
  <sheetData>
    <row r="4" spans="1:36" x14ac:dyDescent="0.2">
      <c r="A4" s="2" t="s">
        <v>15</v>
      </c>
      <c r="B4" s="2">
        <f>Pivot!B4</f>
        <v>2018</v>
      </c>
      <c r="C4" s="2">
        <f>Pivot!C4</f>
        <v>2019</v>
      </c>
      <c r="D4" s="2">
        <f>Pivot!D4</f>
        <v>2020</v>
      </c>
      <c r="E4" s="2">
        <f>Pivot!E4</f>
        <v>2021</v>
      </c>
      <c r="F4" s="2">
        <f>Pivot!F4</f>
        <v>2022</v>
      </c>
      <c r="G4" s="2">
        <f>Pivot!G4</f>
        <v>2023</v>
      </c>
      <c r="K4" s="2" t="s">
        <v>16</v>
      </c>
      <c r="AC4" s="9" t="s">
        <v>15</v>
      </c>
      <c r="AD4" s="9" t="s">
        <v>17</v>
      </c>
      <c r="AE4" s="9" t="s">
        <v>18</v>
      </c>
      <c r="AF4" s="2" t="s">
        <v>19</v>
      </c>
      <c r="AH4" s="2" t="s">
        <v>21</v>
      </c>
    </row>
    <row r="5" spans="1:36" x14ac:dyDescent="0.2">
      <c r="A5" s="2">
        <f>Pivot!A5</f>
        <v>0</v>
      </c>
      <c r="B5" s="4">
        <f>Pivot!B5</f>
        <v>0</v>
      </c>
      <c r="C5" s="4">
        <f>Pivot!C5</f>
        <v>0</v>
      </c>
      <c r="D5" s="4">
        <f>Pivot!D5</f>
        <v>0</v>
      </c>
      <c r="E5" s="4">
        <f>Pivot!E5</f>
        <v>0</v>
      </c>
      <c r="F5" s="4">
        <f>Pivot!F5</f>
        <v>0</v>
      </c>
      <c r="G5" s="4">
        <f>Pivot!G5</f>
        <v>0</v>
      </c>
      <c r="H5" s="4"/>
      <c r="AC5" s="9">
        <f t="shared" ref="AC5:AC36" si="0">A5</f>
        <v>0</v>
      </c>
      <c r="AD5" s="8">
        <f t="shared" ref="AD5:AD63" si="1">AVERAGE(B5:C5)</f>
        <v>0</v>
      </c>
      <c r="AE5" s="8">
        <f t="shared" ref="AE5:AE63" si="2">AVERAGE(B84:C84)</f>
        <v>0</v>
      </c>
      <c r="AH5" s="2">
        <f t="shared" ref="AH5:AH36" si="3">AVERAGE(B162:F162)</f>
        <v>0.86078447224357413</v>
      </c>
    </row>
    <row r="6" spans="1:36" x14ac:dyDescent="0.2">
      <c r="A6" s="2">
        <f>Pivot!A6</f>
        <v>1</v>
      </c>
      <c r="B6" s="4">
        <f>Pivot!B6</f>
        <v>0</v>
      </c>
      <c r="C6" s="4">
        <f>Pivot!C6</f>
        <v>0</v>
      </c>
      <c r="D6" s="4">
        <f>Pivot!D6</f>
        <v>0</v>
      </c>
      <c r="E6" s="4">
        <f>Pivot!E6</f>
        <v>0</v>
      </c>
      <c r="F6" s="4">
        <f>Pivot!F6</f>
        <v>0</v>
      </c>
      <c r="G6" s="4">
        <f>Pivot!G6</f>
        <v>6.3451776649746188E-4</v>
      </c>
      <c r="H6" s="4"/>
      <c r="AC6" s="9">
        <f t="shared" si="0"/>
        <v>1</v>
      </c>
      <c r="AD6" s="8">
        <f t="shared" si="1"/>
        <v>0</v>
      </c>
      <c r="AE6" s="8">
        <f t="shared" si="2"/>
        <v>0</v>
      </c>
      <c r="AH6" s="2">
        <f t="shared" si="3"/>
        <v>0.84586247006243442</v>
      </c>
    </row>
    <row r="7" spans="1:36" x14ac:dyDescent="0.2">
      <c r="A7" s="2">
        <f>Pivot!A7</f>
        <v>2</v>
      </c>
      <c r="B7" s="4">
        <f>Pivot!B7</f>
        <v>0</v>
      </c>
      <c r="C7" s="4">
        <f>Pivot!C7</f>
        <v>0</v>
      </c>
      <c r="D7" s="4">
        <f>Pivot!D7</f>
        <v>0</v>
      </c>
      <c r="E7" s="4">
        <f>Pivot!E7</f>
        <v>0</v>
      </c>
      <c r="F7" s="4">
        <f>Pivot!F7</f>
        <v>0</v>
      </c>
      <c r="G7" s="4">
        <f>Pivot!G7</f>
        <v>7.1377587437544611E-4</v>
      </c>
      <c r="H7" s="4"/>
      <c r="AC7" s="9">
        <f t="shared" si="0"/>
        <v>2</v>
      </c>
      <c r="AD7" s="8">
        <f t="shared" si="1"/>
        <v>0</v>
      </c>
      <c r="AE7" s="8">
        <f t="shared" si="2"/>
        <v>0</v>
      </c>
      <c r="AH7" s="2">
        <f t="shared" si="3"/>
        <v>0.83055182364826707</v>
      </c>
    </row>
    <row r="8" spans="1:36" x14ac:dyDescent="0.2">
      <c r="A8" s="2">
        <f>Pivot!A8</f>
        <v>3</v>
      </c>
      <c r="B8" s="4">
        <f>Pivot!B8</f>
        <v>0</v>
      </c>
      <c r="C8" s="4">
        <f>Pivot!C8</f>
        <v>0</v>
      </c>
      <c r="D8" s="4">
        <f>Pivot!D8</f>
        <v>4.7596382674916699E-4</v>
      </c>
      <c r="E8" s="4">
        <f>Pivot!E8</f>
        <v>0</v>
      </c>
      <c r="F8" s="4">
        <f>Pivot!F8</f>
        <v>3.3003300330032998E-4</v>
      </c>
      <c r="G8" s="4">
        <f>Pivot!G8</f>
        <v>2.3904382470119521E-3</v>
      </c>
      <c r="H8" s="4"/>
      <c r="AC8" s="9">
        <f t="shared" si="0"/>
        <v>3</v>
      </c>
      <c r="AD8" s="8">
        <f t="shared" si="1"/>
        <v>0</v>
      </c>
      <c r="AE8" s="8">
        <f t="shared" si="2"/>
        <v>0</v>
      </c>
      <c r="AF8" s="6"/>
      <c r="AH8" s="2">
        <f t="shared" si="3"/>
        <v>0.81040978658740204</v>
      </c>
      <c r="AJ8" s="2" t="s">
        <v>35</v>
      </c>
    </row>
    <row r="9" spans="1:36" x14ac:dyDescent="0.2">
      <c r="A9" s="2">
        <f>Pivot!A9</f>
        <v>4</v>
      </c>
      <c r="B9" s="4">
        <f>Pivot!B9</f>
        <v>0</v>
      </c>
      <c r="C9" s="4">
        <f>Pivot!C9</f>
        <v>3.089598352214212E-3</v>
      </c>
      <c r="D9" s="4">
        <f>Pivot!D9</f>
        <v>9.519276534983341E-4</v>
      </c>
      <c r="E9" s="4">
        <f>Pivot!E9</f>
        <v>3.08641975308642E-3</v>
      </c>
      <c r="F9" s="4">
        <f>Pivot!F9</f>
        <v>6.9306930693069308E-3</v>
      </c>
      <c r="G9" s="4">
        <f>Pivot!G9</f>
        <v>7.4211502782931364E-3</v>
      </c>
      <c r="H9" s="4"/>
      <c r="AC9" s="9">
        <f t="shared" si="0"/>
        <v>4</v>
      </c>
      <c r="AD9" s="8">
        <f t="shared" si="1"/>
        <v>1.544799176107106E-3</v>
      </c>
      <c r="AE9" s="8">
        <f t="shared" si="2"/>
        <v>0</v>
      </c>
      <c r="AF9" s="6">
        <f t="shared" ref="AF9:AF64" si="4">AE9/AD9</f>
        <v>0</v>
      </c>
      <c r="AH9" s="2">
        <f t="shared" si="3"/>
        <v>0.78932281341434618</v>
      </c>
      <c r="AI9" s="2">
        <v>0</v>
      </c>
      <c r="AJ9" s="10">
        <f>AVERAGE(AF6:AF10)</f>
        <v>3.7351830141982539E-2</v>
      </c>
    </row>
    <row r="10" spans="1:36" x14ac:dyDescent="0.2">
      <c r="A10" s="2">
        <f>Pivot!A10</f>
        <v>5</v>
      </c>
      <c r="B10" s="4">
        <f>Pivot!B10</f>
        <v>1.743679163034002E-3</v>
      </c>
      <c r="C10" s="4">
        <f>Pivot!C10</f>
        <v>5.1493305870236872E-3</v>
      </c>
      <c r="D10" s="4">
        <f>Pivot!D10</f>
        <v>6.6634935744883392E-3</v>
      </c>
      <c r="E10" s="4">
        <f>Pivot!E10</f>
        <v>7.716049382716049E-3</v>
      </c>
      <c r="F10" s="4">
        <f>Pivot!F10</f>
        <v>1.3531353135313531E-2</v>
      </c>
      <c r="G10" s="4">
        <f>Pivot!G10</f>
        <v>1.390498261877173E-2</v>
      </c>
      <c r="H10" s="4"/>
      <c r="AC10" s="9">
        <f t="shared" si="0"/>
        <v>5</v>
      </c>
      <c r="AD10" s="8">
        <f t="shared" si="1"/>
        <v>3.4465048750288445E-3</v>
      </c>
      <c r="AE10" s="8">
        <f t="shared" si="2"/>
        <v>2.5746652935118434E-4</v>
      </c>
      <c r="AF10" s="6">
        <f>AE10/AD10</f>
        <v>7.4703660283965079E-2</v>
      </c>
      <c r="AH10" s="2">
        <f t="shared" si="3"/>
        <v>0.76518039351368794</v>
      </c>
      <c r="AI10" s="2">
        <v>1</v>
      </c>
      <c r="AJ10" s="10">
        <f t="shared" ref="AJ10:AJ64" si="5">AVERAGE(AF7:AF11)</f>
        <v>0.1471975705485635</v>
      </c>
    </row>
    <row r="11" spans="1:36" x14ac:dyDescent="0.2">
      <c r="A11" s="2">
        <f>Pivot!A11</f>
        <v>6</v>
      </c>
      <c r="B11" s="4">
        <f>Pivot!B11</f>
        <v>2.6155187445510032E-3</v>
      </c>
      <c r="C11" s="4">
        <f>Pivot!C11</f>
        <v>7.2090628218331619E-3</v>
      </c>
      <c r="D11" s="4">
        <f>Pivot!D11</f>
        <v>9.9952403617325075E-3</v>
      </c>
      <c r="E11" s="4">
        <f>Pivot!E11</f>
        <v>1.080246913580247E-2</v>
      </c>
      <c r="F11" s="4">
        <f>Pivot!F11</f>
        <v>2.0132013201320131E-2</v>
      </c>
      <c r="G11" s="4">
        <f>Pivot!G11</f>
        <v>1.298701298701299E-2</v>
      </c>
      <c r="H11" s="4"/>
      <c r="AC11" s="9">
        <f t="shared" si="0"/>
        <v>6</v>
      </c>
      <c r="AD11" s="8">
        <f t="shared" si="1"/>
        <v>4.9122907831920821E-3</v>
      </c>
      <c r="AE11" s="8">
        <f t="shared" si="2"/>
        <v>1.8022657054582905E-3</v>
      </c>
      <c r="AF11" s="6">
        <f t="shared" si="4"/>
        <v>0.36688905136172545</v>
      </c>
      <c r="AH11" s="2">
        <f t="shared" si="3"/>
        <v>0.73932320438583055</v>
      </c>
      <c r="AI11" s="2">
        <v>2</v>
      </c>
      <c r="AJ11" s="10">
        <f t="shared" si="5"/>
        <v>0.21391238252352296</v>
      </c>
    </row>
    <row r="12" spans="1:36" x14ac:dyDescent="0.2">
      <c r="A12" s="2">
        <f>Pivot!A12</f>
        <v>7</v>
      </c>
      <c r="B12" s="4">
        <f>Pivot!B12</f>
        <v>5.2310374891020046E-3</v>
      </c>
      <c r="C12" s="4">
        <f>Pivot!C12</f>
        <v>1.389603705609882E-2</v>
      </c>
      <c r="D12" s="4">
        <f>Pivot!D12</f>
        <v>1.6182770109471681E-2</v>
      </c>
      <c r="E12" s="4">
        <f>Pivot!E12</f>
        <v>1.9290123456790119E-2</v>
      </c>
      <c r="F12" s="4">
        <f>Pivot!F12</f>
        <v>2.8712871287128711E-2</v>
      </c>
      <c r="G12" s="4">
        <f>Pivot!G12</f>
        <v>1.6091954022988509E-2</v>
      </c>
      <c r="H12" s="4"/>
      <c r="AC12" s="9">
        <f t="shared" si="0"/>
        <v>7</v>
      </c>
      <c r="AD12" s="8">
        <f t="shared" si="1"/>
        <v>9.5635372726004114E-3</v>
      </c>
      <c r="AE12" s="8">
        <f t="shared" si="2"/>
        <v>3.9598478162056272E-3</v>
      </c>
      <c r="AF12" s="6">
        <f t="shared" si="4"/>
        <v>0.41405681844840125</v>
      </c>
      <c r="AH12" s="2">
        <f t="shared" si="3"/>
        <v>0.71396789707437391</v>
      </c>
      <c r="AI12" s="2">
        <v>3</v>
      </c>
      <c r="AJ12" s="10">
        <f t="shared" si="5"/>
        <v>0.24832918223626782</v>
      </c>
    </row>
    <row r="13" spans="1:36" x14ac:dyDescent="0.2">
      <c r="A13" s="2">
        <f>Pivot!A13</f>
        <v>8</v>
      </c>
      <c r="B13" s="4">
        <f>Pivot!B13</f>
        <v>1.3077593722755011E-2</v>
      </c>
      <c r="C13" s="4">
        <f>Pivot!C13</f>
        <v>1.5440041173443129E-2</v>
      </c>
      <c r="D13" s="4">
        <f>Pivot!D13</f>
        <v>2.1894336030461689E-2</v>
      </c>
      <c r="E13" s="4">
        <f>Pivot!E13</f>
        <v>2.4305555555555559E-2</v>
      </c>
      <c r="F13" s="4">
        <f>Pivot!F13</f>
        <v>4.2904290429042903E-2</v>
      </c>
      <c r="G13" s="4">
        <f>Pivot!G13</f>
        <v>2.1551724137931039E-2</v>
      </c>
      <c r="H13" s="4"/>
      <c r="AC13" s="9">
        <f t="shared" si="0"/>
        <v>8</v>
      </c>
      <c r="AD13" s="8">
        <f t="shared" si="1"/>
        <v>1.425881744809907E-2</v>
      </c>
      <c r="AE13" s="8">
        <f t="shared" si="2"/>
        <v>5.5038519335499402E-3</v>
      </c>
      <c r="AF13" s="6">
        <f t="shared" si="4"/>
        <v>0.38599638108724732</v>
      </c>
      <c r="AH13" s="2">
        <f t="shared" si="3"/>
        <v>0.68700940799596599</v>
      </c>
      <c r="AI13" s="2">
        <v>4</v>
      </c>
      <c r="AJ13" s="10">
        <f t="shared" si="5"/>
        <v>0.33286290665535745</v>
      </c>
    </row>
    <row r="14" spans="1:36" x14ac:dyDescent="0.2">
      <c r="A14" s="2">
        <f>Pivot!A14</f>
        <v>9</v>
      </c>
      <c r="B14" s="4">
        <f>Pivot!B14</f>
        <v>1.482127288578901E-2</v>
      </c>
      <c r="C14" s="4">
        <f>Pivot!C14</f>
        <v>1.8528049408131759E-2</v>
      </c>
      <c r="D14" s="4">
        <f>Pivot!D14</f>
        <v>2.9033793431699189E-2</v>
      </c>
      <c r="E14" s="4">
        <f>Pivot!E14</f>
        <v>3.3950617283950622E-2</v>
      </c>
      <c r="F14" s="4">
        <f>Pivot!F14</f>
        <v>5.1155115511551157E-2</v>
      </c>
      <c r="G14" s="5">
        <f>((AVERAGE(B14:F14)/AVERAGE(B13:F13))*G13)</f>
        <v>2.7024229519821908E-2</v>
      </c>
      <c r="H14" s="4"/>
      <c r="AC14" s="9">
        <f t="shared" si="0"/>
        <v>9</v>
      </c>
      <c r="AD14" s="8">
        <f t="shared" si="1"/>
        <v>1.6674661146960385E-2</v>
      </c>
      <c r="AE14" s="8">
        <f t="shared" si="2"/>
        <v>7.0478560508942514E-3</v>
      </c>
      <c r="AF14" s="6">
        <f t="shared" si="4"/>
        <v>0.42266862209544814</v>
      </c>
      <c r="AH14" s="2">
        <f t="shared" si="3"/>
        <v>0.66388265640934618</v>
      </c>
      <c r="AI14" s="2">
        <v>5</v>
      </c>
      <c r="AJ14" s="10">
        <f t="shared" si="5"/>
        <v>0.4342068405663525</v>
      </c>
    </row>
    <row r="15" spans="1:36" x14ac:dyDescent="0.2">
      <c r="A15" s="2">
        <f>Pivot!A15</f>
        <v>10</v>
      </c>
      <c r="B15" s="4">
        <f>Pivot!B15</f>
        <v>1.6564952048823019E-2</v>
      </c>
      <c r="C15" s="4">
        <f>Pivot!C15</f>
        <v>2.1101389603705611E-2</v>
      </c>
      <c r="D15" s="4">
        <f>Pivot!D15</f>
        <v>3.3317467872441692E-2</v>
      </c>
      <c r="E15" s="4">
        <f>Pivot!E15</f>
        <v>4.2438271604938273E-2</v>
      </c>
      <c r="F15" s="4">
        <f>Pivot!F15</f>
        <v>6.3904494382022475E-2</v>
      </c>
      <c r="G15" s="5">
        <f t="shared" ref="G15:G64" si="6">((AVERAGE(B15:F15)/AVERAGE(B14:F14))*G14)</f>
        <v>3.2491365446603124E-2</v>
      </c>
      <c r="H15" s="4"/>
      <c r="AC15" s="9">
        <f t="shared" si="0"/>
        <v>10</v>
      </c>
      <c r="AD15" s="8">
        <f t="shared" si="1"/>
        <v>1.8833170826264317E-2</v>
      </c>
      <c r="AE15" s="8">
        <f t="shared" si="2"/>
        <v>1.0950044893232183E-2</v>
      </c>
      <c r="AF15" s="6">
        <f t="shared" si="4"/>
        <v>0.58142332983894018</v>
      </c>
      <c r="AH15" s="2">
        <f t="shared" si="3"/>
        <v>0.6393160485488556</v>
      </c>
      <c r="AI15" s="2">
        <v>6</v>
      </c>
      <c r="AJ15" s="10">
        <f t="shared" si="5"/>
        <v>0.46106952878178198</v>
      </c>
    </row>
    <row r="16" spans="1:36" x14ac:dyDescent="0.2">
      <c r="A16" s="2">
        <f>Pivot!A16</f>
        <v>11</v>
      </c>
      <c r="B16" s="4">
        <f>Pivot!B16</f>
        <v>2.090592334494774E-2</v>
      </c>
      <c r="C16" s="4">
        <f>Pivot!C16</f>
        <v>2.8306742151312399E-2</v>
      </c>
      <c r="D16" s="4">
        <f>Pivot!D16</f>
        <v>3.8077106139933363E-2</v>
      </c>
      <c r="E16" s="4">
        <f>Pivot!E16</f>
        <v>5.4398148148148147E-2</v>
      </c>
      <c r="F16" s="4">
        <f>Pivot!F16</f>
        <v>7.4999999999999997E-2</v>
      </c>
      <c r="G16" s="5">
        <f t="shared" si="6"/>
        <v>3.9703503940409446E-2</v>
      </c>
      <c r="H16" s="4"/>
      <c r="AC16" s="9">
        <f t="shared" si="0"/>
        <v>11</v>
      </c>
      <c r="AD16" s="8">
        <f t="shared" si="1"/>
        <v>2.460633274813007E-2</v>
      </c>
      <c r="AE16" s="8">
        <f t="shared" si="2"/>
        <v>1.233275530314306E-2</v>
      </c>
      <c r="AF16" s="6">
        <f t="shared" si="4"/>
        <v>0.50120249243887327</v>
      </c>
      <c r="AH16" s="2">
        <f t="shared" si="3"/>
        <v>0.61616134844873116</v>
      </c>
      <c r="AI16" s="2">
        <v>7</v>
      </c>
      <c r="AJ16" s="10">
        <f t="shared" si="5"/>
        <v>0.50583720776827534</v>
      </c>
    </row>
    <row r="17" spans="1:36" x14ac:dyDescent="0.2">
      <c r="A17" s="2">
        <f>Pivot!A17</f>
        <v>12</v>
      </c>
      <c r="B17" s="4">
        <f>Pivot!B17</f>
        <v>2.3498694516971279E-2</v>
      </c>
      <c r="C17" s="4">
        <f>Pivot!C17</f>
        <v>3.1909418425115799E-2</v>
      </c>
      <c r="D17" s="4">
        <f>Pivot!D17</f>
        <v>4.1884816753926697E-2</v>
      </c>
      <c r="E17" s="4">
        <f>Pivot!E17</f>
        <v>6.4429012345679007E-2</v>
      </c>
      <c r="F17" s="4">
        <f>Pivot!F17</f>
        <v>9.6153846153846159E-2</v>
      </c>
      <c r="G17" s="5">
        <f t="shared" si="6"/>
        <v>4.7250314567363491E-2</v>
      </c>
      <c r="H17" s="4"/>
      <c r="AC17" s="9">
        <f t="shared" si="0"/>
        <v>12</v>
      </c>
      <c r="AD17" s="8">
        <f t="shared" si="1"/>
        <v>2.7704056471043539E-2</v>
      </c>
      <c r="AE17" s="8">
        <f t="shared" si="2"/>
        <v>1.7672285014111937E-2</v>
      </c>
      <c r="AF17" s="6">
        <f t="shared" si="4"/>
        <v>0.63789521338086808</v>
      </c>
      <c r="AH17" s="2">
        <f t="shared" si="3"/>
        <v>0.58730393759240074</v>
      </c>
      <c r="AI17" s="2">
        <v>8</v>
      </c>
      <c r="AJ17" s="10">
        <f t="shared" si="5"/>
        <v>0.55028948266413336</v>
      </c>
    </row>
    <row r="18" spans="1:36" x14ac:dyDescent="0.2">
      <c r="A18" s="2">
        <f>Pivot!A18</f>
        <v>13</v>
      </c>
      <c r="B18" s="4">
        <f>Pivot!B18</f>
        <v>2.5239338555265452E-2</v>
      </c>
      <c r="C18" s="4">
        <f>Pivot!C18</f>
        <v>3.9114770972722597E-2</v>
      </c>
      <c r="D18" s="4">
        <f>Pivot!D18</f>
        <v>4.8548310328415042E-2</v>
      </c>
      <c r="E18" s="4">
        <f>Pivot!E18</f>
        <v>7.2145061728395063E-2</v>
      </c>
      <c r="F18" s="4">
        <f>Pivot!F18</f>
        <v>0.1101532567049808</v>
      </c>
      <c r="G18" s="5">
        <f t="shared" si="6"/>
        <v>5.4089326657272042E-2</v>
      </c>
      <c r="H18" s="4"/>
      <c r="AC18" s="9">
        <f t="shared" si="0"/>
        <v>13</v>
      </c>
      <c r="AD18" s="8">
        <f t="shared" si="1"/>
        <v>3.2177054763994024E-2</v>
      </c>
      <c r="AE18" s="8">
        <f t="shared" si="2"/>
        <v>1.9571943111488566E-2</v>
      </c>
      <c r="AF18" s="6">
        <f>AE18/AD18</f>
        <v>0.60825775556653738</v>
      </c>
      <c r="AH18" s="2">
        <f t="shared" si="3"/>
        <v>0.56394878265847048</v>
      </c>
      <c r="AI18" s="2">
        <v>9</v>
      </c>
      <c r="AJ18" s="10">
        <f t="shared" si="5"/>
        <v>0.58859669071998277</v>
      </c>
    </row>
    <row r="19" spans="1:36" x14ac:dyDescent="0.2">
      <c r="A19" s="2">
        <f>Pivot!A19</f>
        <v>14</v>
      </c>
      <c r="B19" s="4">
        <f>Pivot!B19</f>
        <v>3.1277150304083408E-2</v>
      </c>
      <c r="C19" s="4">
        <f>Pivot!C19</f>
        <v>4.4776119402985072E-2</v>
      </c>
      <c r="D19" s="4">
        <f>Pivot!D19</f>
        <v>5.1880057115659212E-2</v>
      </c>
      <c r="E19" s="4">
        <f>Pivot!E19</f>
        <v>8.1049787726746425E-2</v>
      </c>
      <c r="F19" s="4">
        <f>Pivot!F19</f>
        <v>0.1293725707940033</v>
      </c>
      <c r="G19" s="5">
        <f t="shared" si="6"/>
        <v>6.1996563074050298E-2</v>
      </c>
      <c r="H19" s="4"/>
      <c r="AC19" s="9">
        <f t="shared" si="0"/>
        <v>14</v>
      </c>
      <c r="AD19" s="8">
        <f t="shared" si="1"/>
        <v>3.802663485353424E-2</v>
      </c>
      <c r="AE19" s="8">
        <f t="shared" si="2"/>
        <v>2.335613642146081E-2</v>
      </c>
      <c r="AF19" s="6">
        <f t="shared" si="4"/>
        <v>0.61420466237469507</v>
      </c>
      <c r="AH19" s="2">
        <f t="shared" si="3"/>
        <v>0.54096009228241937</v>
      </c>
      <c r="AI19" s="2">
        <v>10</v>
      </c>
      <c r="AJ19" s="10">
        <f t="shared" si="5"/>
        <v>0.59373497109182649</v>
      </c>
    </row>
    <row r="20" spans="1:36" x14ac:dyDescent="0.2">
      <c r="A20" s="2">
        <f>Pivot!A20</f>
        <v>15</v>
      </c>
      <c r="B20" s="4">
        <f>Pivot!B20</f>
        <v>3.7358818418766288E-2</v>
      </c>
      <c r="C20" s="4">
        <f>Pivot!C20</f>
        <v>4.8378795676788468E-2</v>
      </c>
      <c r="D20" s="4">
        <f>Pivot!D20</f>
        <v>5.854355069014755E-2</v>
      </c>
      <c r="E20" s="4">
        <f>Pivot!E20</f>
        <v>9.1470474720185255E-2</v>
      </c>
      <c r="F20" s="4">
        <f>Pivot!F20</f>
        <v>0.14394419784400761</v>
      </c>
      <c r="G20" s="5">
        <f t="shared" si="6"/>
        <v>6.9571276467014179E-2</v>
      </c>
      <c r="H20" s="4"/>
      <c r="AC20" s="9">
        <f t="shared" si="0"/>
        <v>15</v>
      </c>
      <c r="AD20" s="8">
        <f t="shared" si="1"/>
        <v>4.2868807047777374E-2</v>
      </c>
      <c r="AE20" s="8">
        <f t="shared" si="2"/>
        <v>2.6026284289031497E-2</v>
      </c>
      <c r="AF20" s="6">
        <f t="shared" si="4"/>
        <v>0.60711473169815877</v>
      </c>
      <c r="AH20" s="2">
        <f t="shared" si="3"/>
        <v>0.51865998431832916</v>
      </c>
      <c r="AI20" s="2">
        <v>11</v>
      </c>
      <c r="AJ20" s="10">
        <f t="shared" si="5"/>
        <v>0.61780636461822869</v>
      </c>
    </row>
    <row r="21" spans="1:36" x14ac:dyDescent="0.2">
      <c r="A21" s="2">
        <f>Pivot!A21</f>
        <v>16</v>
      </c>
      <c r="B21" s="4">
        <f>Pivot!B21</f>
        <v>4.0834057341442222E-2</v>
      </c>
      <c r="C21" s="4">
        <f>Pivot!C21</f>
        <v>5.404014410705095E-2</v>
      </c>
      <c r="D21" s="4">
        <f>Pivot!D21</f>
        <v>6.3779152784388393E-2</v>
      </c>
      <c r="E21" s="4">
        <f>Pivot!E21</f>
        <v>0.10223765432098771</v>
      </c>
      <c r="F21" s="4">
        <f>Pivot!F21</f>
        <v>0.15038759689922479</v>
      </c>
      <c r="G21" s="5">
        <f t="shared" si="6"/>
        <v>7.5358154476099226E-2</v>
      </c>
      <c r="H21" s="4"/>
      <c r="AC21" s="9">
        <f t="shared" si="0"/>
        <v>16</v>
      </c>
      <c r="AD21" s="8">
        <f t="shared" si="1"/>
        <v>4.7437100724246589E-2</v>
      </c>
      <c r="AE21" s="8">
        <f t="shared" si="2"/>
        <v>2.9484978713490869E-2</v>
      </c>
      <c r="AF21" s="6">
        <f t="shared" si="4"/>
        <v>0.62155946007088436</v>
      </c>
      <c r="AH21" s="2">
        <f t="shared" si="3"/>
        <v>0.50015415739509994</v>
      </c>
      <c r="AI21" s="2">
        <v>12</v>
      </c>
      <c r="AJ21" s="10">
        <f t="shared" si="5"/>
        <v>0.61942766983932307</v>
      </c>
    </row>
    <row r="22" spans="1:36" x14ac:dyDescent="0.2">
      <c r="A22" s="2">
        <f>Pivot!A22</f>
        <v>17</v>
      </c>
      <c r="B22" s="4">
        <f>Pivot!B22</f>
        <v>4.5178105994787138E-2</v>
      </c>
      <c r="C22" s="4">
        <f>Pivot!C22</f>
        <v>5.9701492537313432E-2</v>
      </c>
      <c r="D22" s="4">
        <f>Pivot!D22</f>
        <v>7.2346501665873392E-2</v>
      </c>
      <c r="E22" s="4">
        <f>Pivot!E22</f>
        <v>0.1122685185185185</v>
      </c>
      <c r="F22" s="4">
        <f>Pivot!F22</f>
        <v>0.15838509316770191</v>
      </c>
      <c r="G22" s="5">
        <f t="shared" si="6"/>
        <v>8.2064537438549676E-2</v>
      </c>
      <c r="H22" s="4"/>
      <c r="AC22" s="9">
        <f t="shared" si="0"/>
        <v>17</v>
      </c>
      <c r="AD22" s="8">
        <f t="shared" si="1"/>
        <v>5.2439799266050288E-2</v>
      </c>
      <c r="AE22" s="8">
        <f t="shared" si="2"/>
        <v>3.3876201544182978E-2</v>
      </c>
      <c r="AF22" s="6">
        <f t="shared" si="4"/>
        <v>0.64600173948633988</v>
      </c>
      <c r="AH22" s="2">
        <f t="shared" si="3"/>
        <v>0.47877885352552713</v>
      </c>
      <c r="AI22" s="2">
        <v>13</v>
      </c>
      <c r="AJ22" s="10">
        <f t="shared" si="5"/>
        <v>0.63495445870269607</v>
      </c>
    </row>
    <row r="23" spans="1:36" x14ac:dyDescent="0.2">
      <c r="A23" s="2">
        <f>Pivot!A23</f>
        <v>18</v>
      </c>
      <c r="B23" s="4">
        <f>Pivot!B23</f>
        <v>5.2128583840139013E-2</v>
      </c>
      <c r="C23" s="4">
        <f>Pivot!C23</f>
        <v>6.3304168811116834E-2</v>
      </c>
      <c r="D23" s="4">
        <f>Pivot!D23</f>
        <v>7.7582103760114235E-2</v>
      </c>
      <c r="E23" s="4">
        <f>Pivot!E23</f>
        <v>0.121141975308642</v>
      </c>
      <c r="F23" s="4">
        <f>Pivot!F23</f>
        <v>0.17032258064516129</v>
      </c>
      <c r="G23" s="5">
        <f t="shared" si="6"/>
        <v>8.8770662790210189E-2</v>
      </c>
      <c r="H23" s="4"/>
      <c r="AC23" s="9">
        <f t="shared" si="0"/>
        <v>18</v>
      </c>
      <c r="AD23" s="8">
        <f t="shared" si="1"/>
        <v>5.7716376325627927E-2</v>
      </c>
      <c r="AE23" s="8">
        <f t="shared" si="2"/>
        <v>3.9587183469095101E-2</v>
      </c>
      <c r="AF23" s="6">
        <f t="shared" si="4"/>
        <v>0.68589169988340237</v>
      </c>
      <c r="AH23" s="2">
        <f t="shared" si="3"/>
        <v>0.45785660364422398</v>
      </c>
      <c r="AI23" s="2">
        <v>14</v>
      </c>
      <c r="AJ23" s="10">
        <f t="shared" si="5"/>
        <v>0.65466035623878027</v>
      </c>
    </row>
    <row r="24" spans="1:36" x14ac:dyDescent="0.2">
      <c r="A24" s="2">
        <f>Pivot!A24</f>
        <v>19</v>
      </c>
      <c r="B24" s="4">
        <f>Pivot!B24</f>
        <v>5.3866203301476977E-2</v>
      </c>
      <c r="C24" s="4">
        <f>Pivot!C24</f>
        <v>6.7421513124034993E-2</v>
      </c>
      <c r="D24" s="4">
        <f>Pivot!D24</f>
        <v>8.3293669681104229E-2</v>
      </c>
      <c r="E24" s="4">
        <f>Pivot!E24</f>
        <v>0.12962962962962959</v>
      </c>
      <c r="F24" s="4">
        <f>Pivot!F24</f>
        <v>0.17418032786885251</v>
      </c>
      <c r="G24" s="5">
        <f t="shared" si="6"/>
        <v>9.315202127642408E-2</v>
      </c>
      <c r="H24" s="4">
        <f>F103</f>
        <v>0.1475409836065574</v>
      </c>
      <c r="I24" s="4">
        <f>C103</f>
        <v>4.7349459598558928E-2</v>
      </c>
      <c r="AC24" s="9">
        <f t="shared" si="0"/>
        <v>19</v>
      </c>
      <c r="AD24" s="8">
        <f t="shared" si="1"/>
        <v>6.0643858212755988E-2</v>
      </c>
      <c r="AE24" s="8">
        <f t="shared" si="2"/>
        <v>4.3222948739331593E-2</v>
      </c>
      <c r="AF24" s="6">
        <f t="shared" si="4"/>
        <v>0.71273415005511576</v>
      </c>
      <c r="AH24" s="2">
        <f t="shared" si="3"/>
        <v>0.43900623836530245</v>
      </c>
      <c r="AI24" s="2">
        <v>15</v>
      </c>
      <c r="AJ24" s="10">
        <f t="shared" si="5"/>
        <v>0.68116655020642369</v>
      </c>
    </row>
    <row r="25" spans="1:36" x14ac:dyDescent="0.2">
      <c r="A25" s="2">
        <f>Pivot!A25</f>
        <v>20</v>
      </c>
      <c r="B25" s="4">
        <f>Pivot!B25</f>
        <v>5.8210251954821893E-2</v>
      </c>
      <c r="C25" s="4">
        <f>Pivot!C25</f>
        <v>6.8450849202264533E-2</v>
      </c>
      <c r="D25" s="4">
        <f>Pivot!D25</f>
        <v>8.7577344121846742E-2</v>
      </c>
      <c r="E25" s="4">
        <f>Pivot!E25</f>
        <v>0.14120370370370369</v>
      </c>
      <c r="F25" s="5">
        <f>((AVERAGE(B25:E25)/AVERAGE(B24:E24))*F24)</f>
        <v>0.18524533044435748</v>
      </c>
      <c r="G25" s="5">
        <f t="shared" si="6"/>
        <v>9.9069608916477203E-2</v>
      </c>
      <c r="H25" s="4">
        <f>F24/H24</f>
        <v>1.1805555555555558</v>
      </c>
      <c r="AC25" s="9">
        <f t="shared" si="0"/>
        <v>20</v>
      </c>
      <c r="AD25" s="8">
        <f t="shared" si="1"/>
        <v>6.3330550578543213E-2</v>
      </c>
      <c r="AE25" s="8">
        <f t="shared" si="2"/>
        <v>4.684216951135154E-2</v>
      </c>
      <c r="AF25" s="6">
        <f t="shared" si="4"/>
        <v>0.7396457015363761</v>
      </c>
      <c r="AH25" s="2">
        <f t="shared" si="3"/>
        <v>0.42092023379787946</v>
      </c>
      <c r="AI25" s="2">
        <v>16</v>
      </c>
      <c r="AJ25" s="10">
        <f t="shared" si="5"/>
        <v>0.70714160152052263</v>
      </c>
    </row>
    <row r="26" spans="1:36" x14ac:dyDescent="0.2">
      <c r="A26" s="2">
        <f>Pivot!A26</f>
        <v>21</v>
      </c>
      <c r="B26" s="4">
        <f>Pivot!B26</f>
        <v>6.2554300608166816E-2</v>
      </c>
      <c r="C26" s="4">
        <f>Pivot!C26</f>
        <v>7.1538857436953165E-2</v>
      </c>
      <c r="D26" s="4">
        <f>Pivot!D26</f>
        <v>9.2336982389338407E-2</v>
      </c>
      <c r="E26" s="4">
        <f>Pivot!E26</f>
        <v>0.1508487654320988</v>
      </c>
      <c r="F26" s="5">
        <f t="shared" ref="F26:F64" si="7">((AVERAGE(B26:E26)/AVERAGE(B25:E25))*F25)</f>
        <v>0.19662596511690034</v>
      </c>
      <c r="G26" s="5">
        <f t="shared" si="6"/>
        <v>0.10515599729412531</v>
      </c>
      <c r="H26" s="4"/>
      <c r="AC26" s="9">
        <f t="shared" si="0"/>
        <v>21</v>
      </c>
      <c r="AD26" s="8">
        <f t="shared" si="1"/>
        <v>6.7046579022559991E-2</v>
      </c>
      <c r="AE26" s="8">
        <f t="shared" si="2"/>
        <v>5.0381127109591209E-2</v>
      </c>
      <c r="AF26" s="6">
        <f t="shared" si="4"/>
        <v>0.75143471664137929</v>
      </c>
      <c r="AH26" s="2">
        <f t="shared" si="3"/>
        <v>0.40626328944830065</v>
      </c>
      <c r="AI26" s="2">
        <v>17</v>
      </c>
      <c r="AJ26" s="10">
        <f t="shared" si="5"/>
        <v>0.73087923940554766</v>
      </c>
    </row>
    <row r="27" spans="1:36" x14ac:dyDescent="0.2">
      <c r="A27" s="2">
        <f>Pivot!A27</f>
        <v>22</v>
      </c>
      <c r="B27" s="4">
        <f>Pivot!B27</f>
        <v>6.6029539530842743E-2</v>
      </c>
      <c r="C27" s="4">
        <f>Pivot!C27</f>
        <v>7.4112197632527022E-2</v>
      </c>
      <c r="D27" s="4">
        <f>Pivot!D27</f>
        <v>9.947643979057591E-2</v>
      </c>
      <c r="E27" s="4">
        <f>Pivot!E27</f>
        <v>0.1556291390728477</v>
      </c>
      <c r="F27" s="5">
        <f t="shared" si="7"/>
        <v>0.20599053847214219</v>
      </c>
      <c r="G27" s="5">
        <f t="shared" si="6"/>
        <v>0.11016419165858267</v>
      </c>
      <c r="H27" s="4"/>
      <c r="AC27" s="9">
        <f t="shared" si="0"/>
        <v>22</v>
      </c>
      <c r="AD27" s="8">
        <f t="shared" si="1"/>
        <v>7.0070868581684875E-2</v>
      </c>
      <c r="AE27" s="8">
        <f t="shared" si="2"/>
        <v>5.358248751449321E-2</v>
      </c>
      <c r="AF27" s="6">
        <f t="shared" si="4"/>
        <v>0.76468992891146492</v>
      </c>
      <c r="AH27" s="2">
        <f t="shared" si="3"/>
        <v>0.39097912503634619</v>
      </c>
      <c r="AI27" s="2">
        <v>18</v>
      </c>
      <c r="AJ27" s="10">
        <f t="shared" si="5"/>
        <v>0.74799938823902501</v>
      </c>
    </row>
    <row r="28" spans="1:36" x14ac:dyDescent="0.2">
      <c r="A28" s="2">
        <f>Pivot!A28</f>
        <v>23</v>
      </c>
      <c r="B28" s="4">
        <f>Pivot!B28</f>
        <v>7.1242397914856648E-2</v>
      </c>
      <c r="C28" s="4">
        <f>Pivot!C28</f>
        <v>7.6170869788986101E-2</v>
      </c>
      <c r="D28" s="4">
        <f>Pivot!D28</f>
        <v>0.1056639695383151</v>
      </c>
      <c r="E28" s="4">
        <f>Pivot!E28</f>
        <v>0.1583333333333333</v>
      </c>
      <c r="F28" s="5">
        <f t="shared" si="7"/>
        <v>0.21441432118474349</v>
      </c>
      <c r="G28" s="5">
        <f t="shared" si="6"/>
        <v>0.11466924912444663</v>
      </c>
      <c r="H28" s="4"/>
      <c r="AC28" s="9">
        <f t="shared" si="0"/>
        <v>23</v>
      </c>
      <c r="AD28" s="8">
        <f t="shared" si="1"/>
        <v>7.3706633851921374E-2</v>
      </c>
      <c r="AE28" s="8">
        <f t="shared" si="2"/>
        <v>5.6864111093175476E-2</v>
      </c>
      <c r="AF28" s="6">
        <f t="shared" si="4"/>
        <v>0.77149244405078943</v>
      </c>
      <c r="AH28" s="2">
        <f t="shared" si="3"/>
        <v>0.37379741103503733</v>
      </c>
      <c r="AI28" s="2">
        <v>19</v>
      </c>
      <c r="AJ28" s="10">
        <f t="shared" si="5"/>
        <v>0.75927955898992305</v>
      </c>
    </row>
    <row r="29" spans="1:36" x14ac:dyDescent="0.2">
      <c r="A29" s="2">
        <f>Pivot!A29</f>
        <v>24</v>
      </c>
      <c r="B29" s="4">
        <f>Pivot!B29</f>
        <v>7.4717636837532575E-2</v>
      </c>
      <c r="C29" s="4">
        <f>Pivot!C29</f>
        <v>8.0802882141019036E-2</v>
      </c>
      <c r="D29" s="4">
        <f>Pivot!D29</f>
        <v>0.1123809523809524</v>
      </c>
      <c r="E29" s="4">
        <f>Pivot!E29</f>
        <v>0.1648690292758089</v>
      </c>
      <c r="F29" s="5">
        <f t="shared" si="7"/>
        <v>0.22554644863087076</v>
      </c>
      <c r="G29" s="5">
        <f t="shared" si="6"/>
        <v>0.12062273529249597</v>
      </c>
      <c r="H29" s="4"/>
      <c r="AC29" s="9">
        <f t="shared" si="0"/>
        <v>24</v>
      </c>
      <c r="AD29" s="8">
        <f t="shared" si="1"/>
        <v>7.7760259489275813E-2</v>
      </c>
      <c r="AE29" s="8">
        <f t="shared" si="2"/>
        <v>5.9808137478520096E-2</v>
      </c>
      <c r="AF29" s="6">
        <f t="shared" si="4"/>
        <v>0.76913500380960587</v>
      </c>
      <c r="AH29" s="2">
        <f t="shared" si="3"/>
        <v>0.35728932269857977</v>
      </c>
      <c r="AI29" s="2">
        <v>20</v>
      </c>
      <c r="AJ29" s="10">
        <f t="shared" si="5"/>
        <v>0.76574292161972601</v>
      </c>
    </row>
    <row r="30" spans="1:36" x14ac:dyDescent="0.2">
      <c r="A30" s="2">
        <f>Pivot!A30</f>
        <v>25</v>
      </c>
      <c r="B30" s="4">
        <f>Pivot!B30</f>
        <v>8.0799304952215462E-2</v>
      </c>
      <c r="C30" s="4">
        <f>Pivot!C30</f>
        <v>8.2861554297478129E-2</v>
      </c>
      <c r="D30" s="4">
        <f>Pivot!D30</f>
        <v>0.1161351737267968</v>
      </c>
      <c r="E30" s="4">
        <f>Pivot!E30</f>
        <v>0.17424689899586529</v>
      </c>
      <c r="F30" s="5">
        <f t="shared" si="7"/>
        <v>0.23663297447949172</v>
      </c>
      <c r="G30" s="5">
        <f t="shared" si="6"/>
        <v>0.12655183362620645</v>
      </c>
      <c r="H30" s="4"/>
      <c r="AC30" s="9">
        <f t="shared" si="0"/>
        <v>25</v>
      </c>
      <c r="AD30" s="8">
        <f t="shared" si="1"/>
        <v>8.1830429624846795E-2</v>
      </c>
      <c r="AE30" s="8">
        <f t="shared" si="2"/>
        <v>6.3170024230982655E-2</v>
      </c>
      <c r="AF30" s="6">
        <f t="shared" si="4"/>
        <v>0.77196251468539112</v>
      </c>
      <c r="AH30" s="2">
        <f t="shared" si="3"/>
        <v>0.34405151160292463</v>
      </c>
      <c r="AI30" s="2">
        <v>21</v>
      </c>
      <c r="AJ30" s="10">
        <f t="shared" si="5"/>
        <v>0.76959958617813407</v>
      </c>
    </row>
    <row r="31" spans="1:36" x14ac:dyDescent="0.2">
      <c r="A31" s="2">
        <f>Pivot!A31</f>
        <v>26</v>
      </c>
      <c r="B31" s="4">
        <f>Pivot!B31</f>
        <v>8.5143353605560385E-2</v>
      </c>
      <c r="C31" s="4">
        <f>Pivot!C31</f>
        <v>8.8008234688625842E-2</v>
      </c>
      <c r="D31" s="4">
        <f>Pivot!D31</f>
        <v>0.1247025226082818</v>
      </c>
      <c r="E31" s="4">
        <f>Pivot!E31</f>
        <v>0.17810026385224281</v>
      </c>
      <c r="F31" s="5">
        <f t="shared" si="7"/>
        <v>0.24805253310625519</v>
      </c>
      <c r="G31" s="5">
        <f t="shared" si="6"/>
        <v>0.13265903861992187</v>
      </c>
      <c r="H31" s="4"/>
      <c r="AC31" s="9">
        <f t="shared" si="0"/>
        <v>26</v>
      </c>
      <c r="AD31" s="8">
        <f t="shared" si="1"/>
        <v>8.6575794147093113E-2</v>
      </c>
      <c r="AE31" s="8">
        <f t="shared" si="2"/>
        <v>6.6725526327438861E-2</v>
      </c>
      <c r="AF31" s="6">
        <f t="shared" si="4"/>
        <v>0.77071803943341888</v>
      </c>
      <c r="AH31" s="2">
        <f t="shared" si="3"/>
        <v>0.33078519315983601</v>
      </c>
      <c r="AI31" s="2">
        <v>22</v>
      </c>
      <c r="AJ31" s="10">
        <f t="shared" si="5"/>
        <v>0.77865783181322423</v>
      </c>
    </row>
    <row r="32" spans="1:36" x14ac:dyDescent="0.2">
      <c r="A32" s="2">
        <f>Pivot!A32</f>
        <v>27</v>
      </c>
      <c r="B32" s="4">
        <f>Pivot!B32</f>
        <v>8.6012163336229366E-2</v>
      </c>
      <c r="C32" s="4">
        <f>Pivot!C32</f>
        <v>9.0066906845084921E-2</v>
      </c>
      <c r="D32" s="4">
        <f>Pivot!D32</f>
        <v>0.12851023322227509</v>
      </c>
      <c r="E32" s="4">
        <f>Pivot!E32</f>
        <v>0.184</v>
      </c>
      <c r="F32" s="5">
        <f t="shared" si="7"/>
        <v>0.25463746271970039</v>
      </c>
      <c r="G32" s="5">
        <f t="shared" si="6"/>
        <v>0.13618067341623052</v>
      </c>
      <c r="H32" s="4"/>
      <c r="AC32" s="9">
        <f t="shared" si="0"/>
        <v>27</v>
      </c>
      <c r="AD32" s="8">
        <f t="shared" si="1"/>
        <v>8.8039535090657151E-2</v>
      </c>
      <c r="AE32" s="8">
        <f t="shared" si="2"/>
        <v>7.1310364502124635E-2</v>
      </c>
      <c r="AF32" s="6">
        <f t="shared" si="4"/>
        <v>0.80998115708691609</v>
      </c>
      <c r="AH32" s="2">
        <f t="shared" si="3"/>
        <v>0.3175832379278124</v>
      </c>
      <c r="AI32" s="2">
        <v>23</v>
      </c>
      <c r="AJ32" s="10">
        <f t="shared" si="5"/>
        <v>0.7846142563148788</v>
      </c>
    </row>
    <row r="33" spans="1:36" x14ac:dyDescent="0.2">
      <c r="A33" s="2">
        <f>Pivot!A33</f>
        <v>28</v>
      </c>
      <c r="B33" s="4">
        <f>Pivot!B33</f>
        <v>8.8618592528236312E-2</v>
      </c>
      <c r="C33" s="4">
        <f>Pivot!C33</f>
        <v>9.3669583118888317E-2</v>
      </c>
      <c r="D33" s="4">
        <f>Pivot!D33</f>
        <v>0.13231794383626841</v>
      </c>
      <c r="E33" s="5">
        <f t="shared" ref="E33:E37" si="8">((AVERAGE(B33:D33)/AVERAGE(B32:D32))*E32)</f>
        <v>0.19005107972633473</v>
      </c>
      <c r="F33" s="5">
        <f t="shared" si="7"/>
        <v>0.26301154743833349</v>
      </c>
      <c r="G33" s="5">
        <f t="shared" si="6"/>
        <v>0.14065915228594553</v>
      </c>
      <c r="H33" s="4"/>
      <c r="AC33" s="9">
        <f t="shared" si="0"/>
        <v>28</v>
      </c>
      <c r="AD33" s="8">
        <f t="shared" si="1"/>
        <v>9.1144087823562314E-2</v>
      </c>
      <c r="AE33" s="8">
        <f t="shared" si="2"/>
        <v>7.303143946524604E-2</v>
      </c>
      <c r="AF33" s="6">
        <f t="shared" si="4"/>
        <v>0.80127456655906271</v>
      </c>
      <c r="AH33" s="2">
        <f t="shared" si="3"/>
        <v>0.3060906681695772</v>
      </c>
      <c r="AI33" s="2">
        <v>24</v>
      </c>
      <c r="AJ33" s="10">
        <f t="shared" si="5"/>
        <v>0.78984457690737997</v>
      </c>
    </row>
    <row r="34" spans="1:36" x14ac:dyDescent="0.2">
      <c r="A34" s="2">
        <f>Pivot!A34</f>
        <v>29</v>
      </c>
      <c r="B34" s="4">
        <f>Pivot!B34</f>
        <v>9.1225021720243271E-2</v>
      </c>
      <c r="C34" s="4">
        <f>Pivot!C34</f>
        <v>9.8301595470921252E-2</v>
      </c>
      <c r="D34" s="4">
        <f>Pivot!D34</f>
        <v>0.13564969062351259</v>
      </c>
      <c r="E34" s="5">
        <f t="shared" si="8"/>
        <v>0.19643644727280829</v>
      </c>
      <c r="F34" s="5">
        <f t="shared" si="7"/>
        <v>0.27184825282184844</v>
      </c>
      <c r="G34" s="5">
        <f t="shared" si="6"/>
        <v>0.14538504170164618</v>
      </c>
      <c r="H34" s="4"/>
      <c r="AC34" s="9">
        <f t="shared" si="0"/>
        <v>29</v>
      </c>
      <c r="AD34" s="8">
        <f t="shared" si="1"/>
        <v>9.4763308595582268E-2</v>
      </c>
      <c r="AE34" s="8">
        <f t="shared" si="2"/>
        <v>7.5363990139479059E-2</v>
      </c>
      <c r="AF34" s="6">
        <f t="shared" si="4"/>
        <v>0.79528660677211116</v>
      </c>
      <c r="AH34" s="2">
        <f t="shared" si="3"/>
        <v>0.29212790607496986</v>
      </c>
      <c r="AI34" s="2">
        <v>25</v>
      </c>
      <c r="AJ34" s="10">
        <f t="shared" si="5"/>
        <v>0.79824303749654768</v>
      </c>
    </row>
    <row r="35" spans="1:36" x14ac:dyDescent="0.2">
      <c r="A35" s="2">
        <f>Pivot!A35</f>
        <v>30</v>
      </c>
      <c r="B35" s="4">
        <f>Pivot!B35</f>
        <v>9.4700260642919198E-2</v>
      </c>
      <c r="C35" s="4">
        <f>Pivot!C35</f>
        <v>0.10087493566649509</v>
      </c>
      <c r="D35" s="4">
        <f>Pivot!D35</f>
        <v>0.13952380952380949</v>
      </c>
      <c r="E35" s="5">
        <f t="shared" si="8"/>
        <v>0.20243067101937692</v>
      </c>
      <c r="F35" s="5">
        <f t="shared" si="7"/>
        <v>0.28014365459250284</v>
      </c>
      <c r="G35" s="5">
        <f t="shared" si="6"/>
        <v>0.14982144075825093</v>
      </c>
      <c r="H35" s="4"/>
      <c r="AC35" s="9">
        <f t="shared" si="0"/>
        <v>30</v>
      </c>
      <c r="AD35" s="8">
        <f t="shared" si="1"/>
        <v>9.7787598154707139E-2</v>
      </c>
      <c r="AE35" s="8">
        <f t="shared" si="2"/>
        <v>7.95946866226106E-2</v>
      </c>
      <c r="AF35" s="6">
        <f t="shared" si="4"/>
        <v>0.81395481763122945</v>
      </c>
      <c r="AH35" s="2">
        <f t="shared" si="3"/>
        <v>0.28171057477868178</v>
      </c>
      <c r="AI35" s="2">
        <v>26</v>
      </c>
      <c r="AJ35" s="10">
        <f t="shared" si="5"/>
        <v>0.80669580371667404</v>
      </c>
    </row>
    <row r="36" spans="1:36" x14ac:dyDescent="0.2">
      <c r="A36" s="2">
        <f>Pivot!A36</f>
        <v>31</v>
      </c>
      <c r="B36" s="4">
        <f>Pivot!B36</f>
        <v>9.7306689834926158E-2</v>
      </c>
      <c r="C36" s="4">
        <f>Pivot!C36</f>
        <v>0.105506948018528</v>
      </c>
      <c r="D36" s="4">
        <f>Pivot!D36</f>
        <v>0.14231318419800101</v>
      </c>
      <c r="E36" s="5">
        <f t="shared" si="8"/>
        <v>0.20848839584272616</v>
      </c>
      <c r="F36" s="5">
        <f t="shared" si="7"/>
        <v>0.2885269354559365</v>
      </c>
      <c r="G36" s="5">
        <f t="shared" si="6"/>
        <v>0.15430483774637008</v>
      </c>
      <c r="H36" s="4"/>
      <c r="AC36" s="9">
        <f t="shared" si="0"/>
        <v>31</v>
      </c>
      <c r="AD36" s="8">
        <f t="shared" si="1"/>
        <v>0.10140681892672708</v>
      </c>
      <c r="AE36" s="8">
        <f t="shared" si="2"/>
        <v>8.2441905335958382E-2</v>
      </c>
      <c r="AF36" s="6">
        <f t="shared" si="4"/>
        <v>0.81298187053405091</v>
      </c>
      <c r="AH36" s="2">
        <f t="shared" si="3"/>
        <v>0.27539514781790719</v>
      </c>
      <c r="AI36" s="2">
        <v>27</v>
      </c>
      <c r="AJ36" s="10">
        <f t="shared" si="5"/>
        <v>0.80687026308946286</v>
      </c>
    </row>
    <row r="37" spans="1:36" x14ac:dyDescent="0.2">
      <c r="A37" s="2">
        <f>Pivot!A37</f>
        <v>32</v>
      </c>
      <c r="B37" s="4">
        <f>Pivot!B37</f>
        <v>9.9913119026933103E-2</v>
      </c>
      <c r="C37" s="4">
        <f>Pivot!C37</f>
        <v>0.1106536284096758</v>
      </c>
      <c r="D37" s="4">
        <f>Pivot!D37</f>
        <v>0.1475487862922418</v>
      </c>
      <c r="E37" s="5">
        <f t="shared" si="8"/>
        <v>0.21633477430032444</v>
      </c>
      <c r="F37" s="5">
        <f t="shared" si="7"/>
        <v>0.29938553274931334</v>
      </c>
      <c r="G37" s="5">
        <f t="shared" si="6"/>
        <v>0.16011203938894797</v>
      </c>
      <c r="H37" s="4"/>
      <c r="AC37" s="9">
        <f t="shared" ref="AC37:AC64" si="9">A37</f>
        <v>32</v>
      </c>
      <c r="AD37" s="8">
        <f t="shared" si="1"/>
        <v>0.10528337371830446</v>
      </c>
      <c r="AE37" s="8">
        <f t="shared" si="2"/>
        <v>8.5369387223086457E-2</v>
      </c>
      <c r="AF37" s="6">
        <f t="shared" si="4"/>
        <v>0.81085345395086084</v>
      </c>
      <c r="AH37" s="2">
        <f t="shared" ref="AH37:AH64" si="10">AVERAGE(B194:F194)</f>
        <v>0.264858015727165</v>
      </c>
      <c r="AI37" s="2">
        <v>28</v>
      </c>
      <c r="AJ37" s="10">
        <f t="shared" si="5"/>
        <v>0.80993842259673554</v>
      </c>
    </row>
    <row r="38" spans="1:36" x14ac:dyDescent="0.2">
      <c r="A38" s="2">
        <f>Pivot!A38</f>
        <v>33</v>
      </c>
      <c r="B38" s="4">
        <f>Pivot!B38</f>
        <v>0.103388357949609</v>
      </c>
      <c r="C38" s="4">
        <f>Pivot!C38</f>
        <v>0.1111682964487905</v>
      </c>
      <c r="D38" s="4">
        <f>Pivot!D38</f>
        <v>0.15326035221323181</v>
      </c>
      <c r="E38" s="5">
        <f>((AVERAGE(B38:D38)/AVERAGE(B37:D37))*E37)</f>
        <v>0.22219535768419446</v>
      </c>
      <c r="F38" s="5">
        <f t="shared" si="7"/>
        <v>0.3074959897217367</v>
      </c>
      <c r="G38" s="5">
        <f t="shared" si="6"/>
        <v>0.16444952956192291</v>
      </c>
      <c r="H38" s="4"/>
      <c r="AC38" s="9">
        <f t="shared" si="9"/>
        <v>33</v>
      </c>
      <c r="AD38" s="8">
        <f t="shared" si="1"/>
        <v>0.10727832719919975</v>
      </c>
      <c r="AE38" s="8">
        <f t="shared" si="2"/>
        <v>8.7605130225322653E-2</v>
      </c>
      <c r="AF38" s="6">
        <f t="shared" si="4"/>
        <v>0.81661536409542512</v>
      </c>
      <c r="AH38" s="2">
        <f t="shared" si="10"/>
        <v>0.25441959149227472</v>
      </c>
      <c r="AI38" s="2">
        <v>29</v>
      </c>
      <c r="AJ38" s="10">
        <f t="shared" si="5"/>
        <v>0.81202677046970917</v>
      </c>
    </row>
    <row r="39" spans="1:36" x14ac:dyDescent="0.2">
      <c r="A39" s="2">
        <f>Pivot!A39</f>
        <v>34</v>
      </c>
      <c r="B39" s="4">
        <f>Pivot!B39</f>
        <v>0.105994787141616</v>
      </c>
      <c r="C39" s="4">
        <f>Pivot!C39</f>
        <v>0.11425630468347921</v>
      </c>
      <c r="D39" s="4">
        <f>Pivot!D39</f>
        <v>0.1535291087068521</v>
      </c>
      <c r="E39" s="5">
        <f t="shared" ref="E39:E64" si="11">((AVERAGE(B39:D39)/AVERAGE(B38:D38))*E38)</f>
        <v>0.22579767618020646</v>
      </c>
      <c r="F39" s="5">
        <f t="shared" si="7"/>
        <v>0.312481235600719</v>
      </c>
      <c r="G39" s="5">
        <f t="shared" si="6"/>
        <v>0.16711564998935038</v>
      </c>
      <c r="H39" s="4"/>
      <c r="AC39" s="9">
        <f t="shared" si="9"/>
        <v>34</v>
      </c>
      <c r="AD39" s="8">
        <f t="shared" si="1"/>
        <v>0.11012554591254761</v>
      </c>
      <c r="AE39" s="8">
        <f t="shared" si="2"/>
        <v>8.873127397554903E-2</v>
      </c>
      <c r="AF39" s="6">
        <f t="shared" si="4"/>
        <v>0.80572834613697986</v>
      </c>
      <c r="AH39" s="2">
        <f t="shared" si="10"/>
        <v>0.24350780334211067</v>
      </c>
      <c r="AI39" s="2">
        <v>30</v>
      </c>
      <c r="AJ39" s="10">
        <f t="shared" si="5"/>
        <v>0.81264763613276025</v>
      </c>
    </row>
    <row r="40" spans="1:36" x14ac:dyDescent="0.2">
      <c r="A40" s="2">
        <f>Pivot!A40</f>
        <v>35</v>
      </c>
      <c r="B40" s="4">
        <f>Pivot!B40</f>
        <v>0.10860121633362289</v>
      </c>
      <c r="C40" s="4">
        <f>Pivot!C40</f>
        <v>0.115859938208033</v>
      </c>
      <c r="D40" s="5">
        <f t="shared" ref="D40:D48" si="12">((AVERAGE(B40:C40)/AVERAGE(B39:C39))*D39)</f>
        <v>0.15646379189555926</v>
      </c>
      <c r="E40" s="5">
        <f t="shared" si="11"/>
        <v>0.2301137609273696</v>
      </c>
      <c r="F40" s="5">
        <f t="shared" si="7"/>
        <v>0.31845426206213651</v>
      </c>
      <c r="G40" s="5">
        <f t="shared" si="6"/>
        <v>0.17031003763821018</v>
      </c>
      <c r="H40" s="4"/>
      <c r="AC40" s="9">
        <f t="shared" si="9"/>
        <v>35</v>
      </c>
      <c r="AD40" s="8">
        <f t="shared" si="1"/>
        <v>0.11223057727082794</v>
      </c>
      <c r="AE40" s="8">
        <f t="shared" si="2"/>
        <v>9.1699019613983634E-2</v>
      </c>
      <c r="AF40" s="6">
        <f t="shared" si="4"/>
        <v>0.81705914594648466</v>
      </c>
      <c r="AH40" s="2">
        <f t="shared" si="10"/>
        <v>0.23253561835252859</v>
      </c>
      <c r="AI40" s="2">
        <v>31</v>
      </c>
      <c r="AJ40" s="10">
        <f t="shared" si="5"/>
        <v>0.81499121500293614</v>
      </c>
    </row>
    <row r="41" spans="1:36" x14ac:dyDescent="0.2">
      <c r="A41" s="2">
        <f>Pivot!A41</f>
        <v>36</v>
      </c>
      <c r="B41" s="4">
        <f>Pivot!B41</f>
        <v>0.1103388357949609</v>
      </c>
      <c r="C41" s="4">
        <f>Pivot!C41</f>
        <v>0.1189495365602472</v>
      </c>
      <c r="D41" s="5">
        <f t="shared" si="12"/>
        <v>0.15982867168937678</v>
      </c>
      <c r="E41" s="5">
        <f t="shared" si="11"/>
        <v>0.23506254259144121</v>
      </c>
      <c r="F41" s="5">
        <f t="shared" si="7"/>
        <v>0.32530287731481572</v>
      </c>
      <c r="G41" s="5">
        <f t="shared" si="6"/>
        <v>0.17397269209257521</v>
      </c>
      <c r="H41" s="4"/>
      <c r="AC41" s="9">
        <f t="shared" si="9"/>
        <v>36</v>
      </c>
      <c r="AD41" s="8">
        <f t="shared" si="1"/>
        <v>0.11464418617760405</v>
      </c>
      <c r="AE41" s="8">
        <f t="shared" si="2"/>
        <v>9.4547033386094215E-2</v>
      </c>
      <c r="AF41" s="6">
        <f t="shared" si="4"/>
        <v>0.82469976488493013</v>
      </c>
      <c r="AH41" s="2">
        <f t="shared" si="10"/>
        <v>0.22496450254353265</v>
      </c>
      <c r="AI41" s="2">
        <v>32</v>
      </c>
      <c r="AJ41" s="10">
        <f t="shared" si="5"/>
        <v>0.81787190636310547</v>
      </c>
    </row>
    <row r="42" spans="1:36" x14ac:dyDescent="0.2">
      <c r="A42" s="2">
        <f>Pivot!A42</f>
        <v>37</v>
      </c>
      <c r="B42" s="4">
        <f>Pivot!B42</f>
        <v>0.1129452649869679</v>
      </c>
      <c r="C42" s="4">
        <f>Pivot!C42</f>
        <v>0.12197632527020071</v>
      </c>
      <c r="D42" s="5">
        <f t="shared" si="12"/>
        <v>0.16375538513480334</v>
      </c>
      <c r="E42" s="5">
        <f t="shared" si="11"/>
        <v>0.24083762184820839</v>
      </c>
      <c r="F42" s="5">
        <f t="shared" si="7"/>
        <v>0.33329500518953503</v>
      </c>
      <c r="G42" s="5">
        <f t="shared" si="6"/>
        <v>0.17824689960463308</v>
      </c>
      <c r="H42" s="4"/>
      <c r="AC42" s="9">
        <f t="shared" si="9"/>
        <v>37</v>
      </c>
      <c r="AD42" s="8">
        <f t="shared" si="1"/>
        <v>0.1174607951285843</v>
      </c>
      <c r="AE42" s="8">
        <f t="shared" si="2"/>
        <v>9.6935332922254716E-2</v>
      </c>
      <c r="AF42" s="6">
        <f t="shared" si="4"/>
        <v>0.82525691075170771</v>
      </c>
      <c r="AH42" s="2">
        <f t="shared" si="10"/>
        <v>0.21748571657045135</v>
      </c>
      <c r="AI42" s="2">
        <v>33</v>
      </c>
      <c r="AJ42" s="10">
        <f t="shared" si="5"/>
        <v>0.82025551705227839</v>
      </c>
    </row>
    <row r="43" spans="1:36" x14ac:dyDescent="0.2">
      <c r="A43" s="2">
        <f>Pivot!A43</f>
        <v>38</v>
      </c>
      <c r="B43" s="4">
        <f>Pivot!B43</f>
        <v>0.1164205039096438</v>
      </c>
      <c r="C43" s="4">
        <f>Pivot!C43</f>
        <v>0.1231324059763009</v>
      </c>
      <c r="D43" s="5">
        <f t="shared" si="12"/>
        <v>0.16698371135489398</v>
      </c>
      <c r="E43" s="5">
        <f t="shared" si="11"/>
        <v>0.2455855720225297</v>
      </c>
      <c r="F43" s="5">
        <f t="shared" si="7"/>
        <v>0.33986568989338689</v>
      </c>
      <c r="G43" s="5">
        <f t="shared" si="6"/>
        <v>0.18176091619205584</v>
      </c>
      <c r="H43" s="4"/>
      <c r="AC43" s="9">
        <f t="shared" si="9"/>
        <v>38</v>
      </c>
      <c r="AD43" s="8">
        <f t="shared" si="1"/>
        <v>0.11977645494297234</v>
      </c>
      <c r="AE43" s="8">
        <f t="shared" si="2"/>
        <v>9.923879555488116E-2</v>
      </c>
      <c r="AF43" s="6">
        <f t="shared" si="4"/>
        <v>0.82853341754128951</v>
      </c>
      <c r="AH43" s="2">
        <f t="shared" si="10"/>
        <v>0.20947077631091285</v>
      </c>
      <c r="AI43" s="2">
        <v>34</v>
      </c>
      <c r="AJ43" s="10">
        <f t="shared" si="5"/>
        <v>0.82591671900580488</v>
      </c>
    </row>
    <row r="44" spans="1:36" x14ac:dyDescent="0.2">
      <c r="A44" s="2">
        <f>Pivot!A44</f>
        <v>39</v>
      </c>
      <c r="B44" s="4">
        <f>Pivot!B44</f>
        <v>0.11815812337098169</v>
      </c>
      <c r="C44" s="4">
        <f>Pivot!C44</f>
        <v>0.12615859938208029</v>
      </c>
      <c r="D44" s="5">
        <f t="shared" si="12"/>
        <v>0.17030439384265916</v>
      </c>
      <c r="E44" s="5">
        <f t="shared" si="11"/>
        <v>0.2504693520130809</v>
      </c>
      <c r="F44" s="5">
        <f t="shared" si="7"/>
        <v>0.34662434937857817</v>
      </c>
      <c r="G44" s="5">
        <f t="shared" si="6"/>
        <v>0.18537546210471872</v>
      </c>
      <c r="H44" s="4"/>
      <c r="AC44" s="9">
        <f t="shared" si="9"/>
        <v>39</v>
      </c>
      <c r="AD44" s="8">
        <f t="shared" si="1"/>
        <v>0.12215836137653099</v>
      </c>
      <c r="AE44" s="8">
        <f t="shared" si="2"/>
        <v>0.1018842702490379</v>
      </c>
      <c r="AF44" s="6">
        <f t="shared" si="4"/>
        <v>0.83403435590461239</v>
      </c>
      <c r="AH44" s="2">
        <f t="shared" si="10"/>
        <v>0.20374111031360237</v>
      </c>
      <c r="AI44" s="2">
        <v>35</v>
      </c>
      <c r="AJ44" s="10">
        <f t="shared" si="5"/>
        <v>0.82566534368278277</v>
      </c>
    </row>
    <row r="45" spans="1:36" x14ac:dyDescent="0.2">
      <c r="A45" s="2">
        <f>Pivot!A45</f>
        <v>40</v>
      </c>
      <c r="B45" s="4">
        <f>Pivot!B45</f>
        <v>0.1233709817549957</v>
      </c>
      <c r="C45" s="4">
        <f>Pivot!C45</f>
        <v>0.12873326467559221</v>
      </c>
      <c r="D45" s="5">
        <f t="shared" si="12"/>
        <v>0.17573279630521546</v>
      </c>
      <c r="E45" s="5">
        <f t="shared" si="11"/>
        <v>0.25845298893861346</v>
      </c>
      <c r="F45" s="5">
        <f t="shared" si="7"/>
        <v>0.35767289856332229</v>
      </c>
      <c r="G45" s="5">
        <f t="shared" si="6"/>
        <v>0.19128425043531494</v>
      </c>
      <c r="H45" s="4"/>
      <c r="AC45" s="9">
        <f t="shared" si="9"/>
        <v>40</v>
      </c>
      <c r="AD45" s="8">
        <f t="shared" si="1"/>
        <v>0.12605212321529397</v>
      </c>
      <c r="AE45" s="8">
        <f t="shared" si="2"/>
        <v>0.1028336081730748</v>
      </c>
      <c r="AF45" s="6">
        <f t="shared" si="4"/>
        <v>0.81580226933137412</v>
      </c>
      <c r="AH45" s="2">
        <f t="shared" si="10"/>
        <v>0.19312233140446855</v>
      </c>
      <c r="AI45" s="2">
        <v>36</v>
      </c>
      <c r="AJ45" s="10">
        <f t="shared" si="5"/>
        <v>0.82489396817284089</v>
      </c>
    </row>
    <row r="46" spans="1:36" x14ac:dyDescent="0.2">
      <c r="A46" s="2">
        <f>Pivot!A46</f>
        <v>41</v>
      </c>
      <c r="B46" s="4">
        <f>Pivot!B46</f>
        <v>0.1251086012163336</v>
      </c>
      <c r="C46" s="4">
        <f>Pivot!C46</f>
        <v>0.12938144329896911</v>
      </c>
      <c r="D46" s="5">
        <f t="shared" si="12"/>
        <v>0.17739585027904844</v>
      </c>
      <c r="E46" s="5">
        <f t="shared" si="11"/>
        <v>0.26089886858851591</v>
      </c>
      <c r="F46" s="5">
        <f t="shared" si="7"/>
        <v>0.36105774958597936</v>
      </c>
      <c r="G46" s="5">
        <f t="shared" si="6"/>
        <v>0.19309447618432996</v>
      </c>
      <c r="H46" s="4"/>
      <c r="AC46" s="9">
        <f t="shared" si="9"/>
        <v>41</v>
      </c>
      <c r="AD46" s="8">
        <f t="shared" si="1"/>
        <v>0.12724502225765136</v>
      </c>
      <c r="AE46" s="8">
        <f t="shared" si="2"/>
        <v>0.10444817146900501</v>
      </c>
      <c r="AF46" s="6">
        <f t="shared" si="4"/>
        <v>0.82084288733522104</v>
      </c>
      <c r="AH46" s="2">
        <f t="shared" si="10"/>
        <v>0.18645726949440083</v>
      </c>
      <c r="AI46" s="2">
        <v>37</v>
      </c>
      <c r="AJ46" s="10">
        <f t="shared" si="5"/>
        <v>0.82507220845675311</v>
      </c>
    </row>
    <row r="47" spans="1:36" x14ac:dyDescent="0.2">
      <c r="A47" s="2">
        <f>Pivot!A47</f>
        <v>42</v>
      </c>
      <c r="B47" s="4">
        <f>Pivot!B47</f>
        <v>0.1268462206776716</v>
      </c>
      <c r="C47" s="4">
        <f>Pivot!C47</f>
        <v>0.1304123711340206</v>
      </c>
      <c r="D47" s="5">
        <f t="shared" si="12"/>
        <v>0.17932570495220929</v>
      </c>
      <c r="E47" s="5">
        <f t="shared" si="11"/>
        <v>0.263737136225419</v>
      </c>
      <c r="F47" s="5">
        <f t="shared" si="7"/>
        <v>0.36498562605109053</v>
      </c>
      <c r="G47" s="5">
        <f t="shared" si="6"/>
        <v>0.19519511313068297</v>
      </c>
      <c r="H47" s="4"/>
      <c r="AC47" s="9">
        <f t="shared" si="9"/>
        <v>42</v>
      </c>
      <c r="AD47" s="8">
        <f t="shared" si="1"/>
        <v>0.1286292959058461</v>
      </c>
      <c r="AE47" s="8">
        <f t="shared" si="2"/>
        <v>0.10626684998253424</v>
      </c>
      <c r="AF47" s="6">
        <f t="shared" si="4"/>
        <v>0.8261481121712686</v>
      </c>
      <c r="AH47" s="2">
        <f t="shared" si="10"/>
        <v>0.18116850011331492</v>
      </c>
      <c r="AI47" s="2">
        <v>38</v>
      </c>
      <c r="AJ47" s="10">
        <f t="shared" si="5"/>
        <v>0.82364433183870767</v>
      </c>
    </row>
    <row r="48" spans="1:36" x14ac:dyDescent="0.2">
      <c r="A48" s="2">
        <f>Pivot!A48</f>
        <v>43</v>
      </c>
      <c r="B48" s="4">
        <f>Pivot!B48</f>
        <v>0.13119026933101649</v>
      </c>
      <c r="C48" s="4">
        <f>Pivot!C48</f>
        <v>0.1309278350515464</v>
      </c>
      <c r="D48" s="5">
        <f t="shared" si="12"/>
        <v>0.18271309625898197</v>
      </c>
      <c r="E48" s="5">
        <f t="shared" si="11"/>
        <v>0.26871902592584535</v>
      </c>
      <c r="F48" s="5">
        <f t="shared" si="7"/>
        <v>0.37188005949057956</v>
      </c>
      <c r="G48" s="5">
        <f t="shared" si="6"/>
        <v>0.19888227125182126</v>
      </c>
      <c r="H48" s="4"/>
      <c r="AC48" s="9">
        <f t="shared" si="9"/>
        <v>43</v>
      </c>
      <c r="AD48" s="8">
        <f t="shared" si="1"/>
        <v>0.13105905219128144</v>
      </c>
      <c r="AE48" s="8">
        <f t="shared" si="2"/>
        <v>0.10765112363072896</v>
      </c>
      <c r="AF48" s="6">
        <f t="shared" si="4"/>
        <v>0.82139403445106196</v>
      </c>
      <c r="AH48" s="2">
        <f t="shared" si="10"/>
        <v>0.17717352916125192</v>
      </c>
      <c r="AI48" s="2">
        <v>39</v>
      </c>
      <c r="AJ48" s="10">
        <f t="shared" si="5"/>
        <v>0.82147484008508054</v>
      </c>
    </row>
    <row r="49" spans="1:36" x14ac:dyDescent="0.2">
      <c r="A49" s="2">
        <f>Pivot!A49</f>
        <v>44</v>
      </c>
      <c r="B49" s="4">
        <f>Pivot!B49</f>
        <v>0.13205907906168551</v>
      </c>
      <c r="C49" s="4">
        <f>Pivot!C49</f>
        <v>0.13439752832131821</v>
      </c>
      <c r="D49" s="5">
        <f>((AVERAGE(B49:C49)/AVERAGE(B48:C48))*D48)</f>
        <v>0.18573731054668513</v>
      </c>
      <c r="E49" s="5">
        <f t="shared" si="11"/>
        <v>0.2731667854692047</v>
      </c>
      <c r="F49" s="5">
        <f t="shared" si="7"/>
        <v>0.37803531060421192</v>
      </c>
      <c r="G49" s="5">
        <f t="shared" si="6"/>
        <v>0.20217411304425681</v>
      </c>
      <c r="H49" s="4"/>
      <c r="AC49" s="9">
        <f t="shared" si="9"/>
        <v>44</v>
      </c>
      <c r="AD49" s="8">
        <f t="shared" si="1"/>
        <v>0.13322830369150185</v>
      </c>
      <c r="AE49" s="8">
        <f t="shared" si="2"/>
        <v>0.10967179392656365</v>
      </c>
      <c r="AF49" s="6">
        <f t="shared" si="4"/>
        <v>0.82318689713647697</v>
      </c>
      <c r="AH49" s="2">
        <f t="shared" si="10"/>
        <v>0.16988125790764777</v>
      </c>
      <c r="AI49" s="2">
        <v>40</v>
      </c>
      <c r="AJ49" s="10">
        <f t="shared" si="5"/>
        <v>0.82524509218030651</v>
      </c>
    </row>
    <row r="50" spans="1:36" x14ac:dyDescent="0.2">
      <c r="A50" s="2">
        <f>Pivot!A50</f>
        <v>45</v>
      </c>
      <c r="B50" s="4">
        <f>Pivot!B50</f>
        <v>0.13141862489120981</v>
      </c>
      <c r="C50" s="4">
        <f>Pivot!C50</f>
        <v>0.13690169840452909</v>
      </c>
      <c r="D50" s="5">
        <f t="shared" ref="D50:D64" si="13">((AVERAGE(B50:C50)/AVERAGE(B49:C49))*D49)</f>
        <v>0.18703643982951401</v>
      </c>
      <c r="E50" s="5">
        <f t="shared" si="11"/>
        <v>0.27507743534916018</v>
      </c>
      <c r="F50" s="5">
        <f t="shared" si="7"/>
        <v>0.38067945754756821</v>
      </c>
      <c r="G50" s="5">
        <f t="shared" si="6"/>
        <v>0.20358820862749041</v>
      </c>
      <c r="H50" s="4"/>
      <c r="AC50" s="9">
        <f t="shared" si="9"/>
        <v>45</v>
      </c>
      <c r="AD50" s="8">
        <f t="shared" si="1"/>
        <v>0.13416016164786945</v>
      </c>
      <c r="AE50" s="8">
        <f t="shared" si="2"/>
        <v>0.1119772524789396</v>
      </c>
      <c r="AF50" s="6">
        <f t="shared" si="4"/>
        <v>0.83465352980750429</v>
      </c>
      <c r="AH50" s="2">
        <f t="shared" si="10"/>
        <v>0.16493107313972399</v>
      </c>
      <c r="AI50" s="2">
        <v>41</v>
      </c>
      <c r="AJ50" s="10">
        <f t="shared" si="5"/>
        <v>0.82912567309727547</v>
      </c>
    </row>
    <row r="51" spans="1:36" x14ac:dyDescent="0.2">
      <c r="A51" s="2">
        <f>Pivot!A51</f>
        <v>46</v>
      </c>
      <c r="B51" s="4">
        <f>Pivot!B51</f>
        <v>0.1330434782608696</v>
      </c>
      <c r="C51" s="4">
        <f>Pivot!C51</f>
        <v>0.14135254988913529</v>
      </c>
      <c r="D51" s="5">
        <f t="shared" si="13"/>
        <v>0.19127159500314692</v>
      </c>
      <c r="E51" s="5">
        <f t="shared" si="11"/>
        <v>0.28130614470938209</v>
      </c>
      <c r="F51" s="5">
        <f t="shared" si="7"/>
        <v>0.38929936378401025</v>
      </c>
      <c r="G51" s="5">
        <f t="shared" si="6"/>
        <v>0.20819815338395231</v>
      </c>
      <c r="H51" s="4"/>
      <c r="AC51" s="9">
        <f t="shared" si="9"/>
        <v>46</v>
      </c>
      <c r="AD51" s="8">
        <f t="shared" si="1"/>
        <v>0.13719801407500243</v>
      </c>
      <c r="AE51" s="8">
        <f t="shared" si="2"/>
        <v>0.11528005398631065</v>
      </c>
      <c r="AF51" s="6">
        <f t="shared" si="4"/>
        <v>0.8402457919200651</v>
      </c>
      <c r="AH51" s="2">
        <f t="shared" si="10"/>
        <v>0.15922428465301158</v>
      </c>
      <c r="AI51" s="2">
        <v>42</v>
      </c>
      <c r="AJ51" s="10">
        <f t="shared" si="5"/>
        <v>0.8337607595551102</v>
      </c>
    </row>
    <row r="52" spans="1:36" x14ac:dyDescent="0.2">
      <c r="A52" s="2">
        <f>Pivot!A52</f>
        <v>47</v>
      </c>
      <c r="B52" s="4">
        <f>Pivot!B52</f>
        <v>0.13391304347826091</v>
      </c>
      <c r="C52" s="4">
        <f>Pivot!C52</f>
        <v>0.13608374384236449</v>
      </c>
      <c r="D52" s="5">
        <f t="shared" si="13"/>
        <v>0.18820504256100157</v>
      </c>
      <c r="E52" s="5">
        <f t="shared" si="11"/>
        <v>0.27679611777603186</v>
      </c>
      <c r="F52" s="5">
        <f t="shared" si="7"/>
        <v>0.38305794087582651</v>
      </c>
      <c r="G52" s="5">
        <f t="shared" si="6"/>
        <v>0.20486022672683832</v>
      </c>
      <c r="H52" s="4"/>
      <c r="AC52" s="9">
        <f t="shared" si="9"/>
        <v>47</v>
      </c>
      <c r="AD52" s="8">
        <f t="shared" si="1"/>
        <v>0.13499839366031269</v>
      </c>
      <c r="AE52" s="8">
        <f t="shared" si="2"/>
        <v>0.11465731420004285</v>
      </c>
      <c r="AF52" s="6">
        <f t="shared" si="4"/>
        <v>0.84932354446044211</v>
      </c>
      <c r="AH52" s="2">
        <f t="shared" si="10"/>
        <v>0.15406168263546111</v>
      </c>
      <c r="AI52" s="2">
        <v>43</v>
      </c>
      <c r="AJ52" s="10">
        <f t="shared" si="5"/>
        <v>0.83879171382476692</v>
      </c>
    </row>
    <row r="53" spans="1:36" x14ac:dyDescent="0.2">
      <c r="A53" s="2">
        <f>Pivot!A53</f>
        <v>48</v>
      </c>
      <c r="B53" s="4">
        <f>Pivot!B53</f>
        <v>0.1348999129677981</v>
      </c>
      <c r="C53" s="4">
        <f>Pivot!C53</f>
        <v>0.1376021798365123</v>
      </c>
      <c r="D53" s="5">
        <f t="shared" si="13"/>
        <v>0.1899514008412774</v>
      </c>
      <c r="E53" s="5">
        <f t="shared" si="11"/>
        <v>0.27936451438033483</v>
      </c>
      <c r="F53" s="5">
        <f t="shared" si="7"/>
        <v>0.38661234302027003</v>
      </c>
      <c r="G53" s="5">
        <f t="shared" si="6"/>
        <v>0.20676112878756625</v>
      </c>
      <c r="H53" s="4"/>
      <c r="AC53" s="9">
        <f t="shared" si="9"/>
        <v>48</v>
      </c>
      <c r="AD53" s="8">
        <f t="shared" si="1"/>
        <v>0.13625104640215518</v>
      </c>
      <c r="AE53" s="8">
        <f t="shared" si="2"/>
        <v>0.1153431606206558</v>
      </c>
      <c r="AF53" s="6">
        <f t="shared" si="4"/>
        <v>0.84654880579934644</v>
      </c>
      <c r="AH53" s="2">
        <f t="shared" si="10"/>
        <v>0.14358932675191216</v>
      </c>
      <c r="AI53" s="2">
        <v>44</v>
      </c>
      <c r="AJ53" s="10">
        <f t="shared" si="5"/>
        <v>0.84438748080448733</v>
      </c>
    </row>
    <row r="54" spans="1:36" x14ac:dyDescent="0.2">
      <c r="A54" s="2">
        <f>Pivot!A54</f>
        <v>49</v>
      </c>
      <c r="B54" s="4">
        <f>Pivot!B54</f>
        <v>0.13577023498694521</v>
      </c>
      <c r="C54" s="4">
        <f>Pivot!C54</f>
        <v>0.14296351451973191</v>
      </c>
      <c r="D54" s="5">
        <f t="shared" si="13"/>
        <v>0.19429526443511244</v>
      </c>
      <c r="E54" s="5">
        <f t="shared" si="11"/>
        <v>0.28575310292483391</v>
      </c>
      <c r="F54" s="5">
        <f t="shared" si="7"/>
        <v>0.39545350594054934</v>
      </c>
      <c r="G54" s="5">
        <f t="shared" si="6"/>
        <v>0.21148940210370268</v>
      </c>
      <c r="H54" s="4"/>
      <c r="AC54" s="9">
        <f t="shared" si="9"/>
        <v>49</v>
      </c>
      <c r="AD54" s="8">
        <f t="shared" si="1"/>
        <v>0.13936687475333856</v>
      </c>
      <c r="AE54" s="8">
        <f t="shared" si="2"/>
        <v>0.11862430797086654</v>
      </c>
      <c r="AF54" s="6">
        <f t="shared" si="4"/>
        <v>0.85116573203507861</v>
      </c>
      <c r="AH54" s="2">
        <f t="shared" si="10"/>
        <v>0.13799302765182017</v>
      </c>
      <c r="AI54" s="2">
        <v>45</v>
      </c>
      <c r="AJ54" s="10">
        <f t="shared" si="5"/>
        <v>0.84867863692479073</v>
      </c>
    </row>
    <row r="55" spans="1:36" x14ac:dyDescent="0.2">
      <c r="A55" s="2">
        <f>Pivot!A55</f>
        <v>50</v>
      </c>
      <c r="B55" s="4">
        <f>Pivot!B55</f>
        <v>0.1372719374456994</v>
      </c>
      <c r="C55" s="4">
        <f>Pivot!C55</f>
        <v>0.14498757249378619</v>
      </c>
      <c r="D55" s="5">
        <f t="shared" si="13"/>
        <v>0.1967529451316187</v>
      </c>
      <c r="E55" s="5">
        <f t="shared" si="11"/>
        <v>0.28936765260038544</v>
      </c>
      <c r="F55" s="5">
        <f t="shared" si="7"/>
        <v>0.40045567853977082</v>
      </c>
      <c r="G55" s="5">
        <f t="shared" si="6"/>
        <v>0.21416457497822997</v>
      </c>
      <c r="H55" s="4"/>
      <c r="AC55" s="9">
        <f t="shared" si="9"/>
        <v>50</v>
      </c>
      <c r="AD55" s="8">
        <f t="shared" si="1"/>
        <v>0.14112975496974278</v>
      </c>
      <c r="AE55" s="8">
        <f t="shared" si="2"/>
        <v>0.12082249720534065</v>
      </c>
      <c r="AF55" s="6">
        <f t="shared" si="4"/>
        <v>0.85610931040902138</v>
      </c>
      <c r="AH55" s="2">
        <f t="shared" si="10"/>
        <v>0.13060732343048945</v>
      </c>
      <c r="AI55" s="2">
        <v>46</v>
      </c>
      <c r="AJ55" s="10">
        <f t="shared" si="5"/>
        <v>0.85077652180746566</v>
      </c>
    </row>
    <row r="56" spans="1:36" x14ac:dyDescent="0.2">
      <c r="A56" s="2">
        <f>Pivot!A56</f>
        <v>51</v>
      </c>
      <c r="B56" s="4">
        <f>Pivot!B56</f>
        <v>0.1360069747166521</v>
      </c>
      <c r="C56" s="4">
        <f>Pivot!C56</f>
        <v>0.14818266542404471</v>
      </c>
      <c r="D56" s="5">
        <f t="shared" si="13"/>
        <v>0.19809836942452283</v>
      </c>
      <c r="E56" s="5">
        <f t="shared" si="11"/>
        <v>0.29134638928017831</v>
      </c>
      <c r="F56" s="5">
        <f t="shared" si="7"/>
        <v>0.40319405075462333</v>
      </c>
      <c r="G56" s="5">
        <f t="shared" si="6"/>
        <v>0.21562906244327118</v>
      </c>
      <c r="H56" s="4"/>
      <c r="AC56" s="9">
        <f t="shared" si="9"/>
        <v>51</v>
      </c>
      <c r="AD56" s="8">
        <f t="shared" si="1"/>
        <v>0.1420948200703484</v>
      </c>
      <c r="AE56" s="8">
        <f t="shared" si="2"/>
        <v>0.12088506749240895</v>
      </c>
      <c r="AF56" s="6">
        <f t="shared" si="4"/>
        <v>0.85073521633343907</v>
      </c>
      <c r="AH56" s="2">
        <f t="shared" si="10"/>
        <v>0.12478328355699653</v>
      </c>
      <c r="AI56" s="2">
        <v>47</v>
      </c>
      <c r="AJ56" s="10">
        <f t="shared" si="5"/>
        <v>0.85206638827471348</v>
      </c>
    </row>
    <row r="57" spans="1:36" x14ac:dyDescent="0.2">
      <c r="A57" s="2">
        <f>Pivot!A57</f>
        <v>52</v>
      </c>
      <c r="B57" s="4">
        <f>Pivot!B57</f>
        <v>0.13675958188153309</v>
      </c>
      <c r="C57" s="4">
        <f>Pivot!C57</f>
        <v>0.15318230852211431</v>
      </c>
      <c r="D57" s="5">
        <f t="shared" si="13"/>
        <v>0.2021080560445141</v>
      </c>
      <c r="E57" s="5">
        <f t="shared" si="11"/>
        <v>0.29724349849048198</v>
      </c>
      <c r="F57" s="5">
        <f t="shared" si="7"/>
        <v>0.41135505579099674</v>
      </c>
      <c r="G57" s="5">
        <f t="shared" si="6"/>
        <v>0.21999358583168538</v>
      </c>
      <c r="H57" s="4"/>
      <c r="AC57" s="9">
        <f t="shared" si="9"/>
        <v>52</v>
      </c>
      <c r="AD57" s="8">
        <f t="shared" si="1"/>
        <v>0.14497094520182369</v>
      </c>
      <c r="AE57" s="8">
        <f t="shared" si="2"/>
        <v>0.12406220282729874</v>
      </c>
      <c r="AF57" s="6">
        <f t="shared" si="4"/>
        <v>0.85577287679668157</v>
      </c>
      <c r="AH57" s="2">
        <f t="shared" si="10"/>
        <v>0.11598508912599428</v>
      </c>
      <c r="AI57" s="2">
        <v>48</v>
      </c>
      <c r="AJ57" s="10">
        <f t="shared" si="5"/>
        <v>0.85774767545381359</v>
      </c>
    </row>
    <row r="58" spans="1:36" x14ac:dyDescent="0.2">
      <c r="A58" s="2">
        <f>Pivot!A58</f>
        <v>53</v>
      </c>
      <c r="B58" s="4">
        <f>Pivot!B58</f>
        <v>0.1391304347826087</v>
      </c>
      <c r="C58" s="4">
        <f>Pivot!C58</f>
        <v>0.16027397260273971</v>
      </c>
      <c r="D58" s="5">
        <f t="shared" si="13"/>
        <v>0.2087040360520851</v>
      </c>
      <c r="E58" s="5">
        <f t="shared" si="11"/>
        <v>0.30694431008500767</v>
      </c>
      <c r="F58" s="5">
        <f t="shared" si="7"/>
        <v>0.42478000171899605</v>
      </c>
      <c r="G58" s="5">
        <f t="shared" si="6"/>
        <v>0.22717327635139453</v>
      </c>
      <c r="H58" s="4"/>
      <c r="AC58" s="9">
        <f t="shared" si="9"/>
        <v>53</v>
      </c>
      <c r="AD58" s="8">
        <f t="shared" si="1"/>
        <v>0.1497022036926742</v>
      </c>
      <c r="AE58" s="8">
        <f t="shared" si="2"/>
        <v>0.13098272781417511</v>
      </c>
      <c r="AF58" s="6">
        <f t="shared" si="4"/>
        <v>0.87495524169484795</v>
      </c>
      <c r="AH58" s="2">
        <f t="shared" si="10"/>
        <v>0.10723702424657652</v>
      </c>
      <c r="AI58" s="2">
        <v>49</v>
      </c>
      <c r="AJ58" s="10">
        <f t="shared" si="5"/>
        <v>0.86388260919887438</v>
      </c>
    </row>
    <row r="59" spans="1:36" x14ac:dyDescent="0.2">
      <c r="A59" s="2">
        <f>Pivot!A59</f>
        <v>54</v>
      </c>
      <c r="B59" s="4">
        <f>Pivot!B59</f>
        <v>0.1416159860990443</v>
      </c>
      <c r="C59" s="4">
        <f>Pivot!C59</f>
        <v>0.15264187866927589</v>
      </c>
      <c r="D59" s="5">
        <f t="shared" si="13"/>
        <v>0.20511656643108706</v>
      </c>
      <c r="E59" s="5">
        <f t="shared" si="11"/>
        <v>0.30166816205932528</v>
      </c>
      <c r="F59" s="5">
        <f t="shared" si="7"/>
        <v>0.41747834440272802</v>
      </c>
      <c r="G59" s="5">
        <f t="shared" si="6"/>
        <v>0.22326833400801877</v>
      </c>
      <c r="H59" s="4"/>
      <c r="AC59" s="9">
        <f t="shared" si="9"/>
        <v>54</v>
      </c>
      <c r="AD59" s="8">
        <f t="shared" si="1"/>
        <v>0.14712893238416008</v>
      </c>
      <c r="AE59" s="8">
        <f t="shared" si="2"/>
        <v>0.12974423669709484</v>
      </c>
      <c r="AF59" s="6">
        <f t="shared" si="4"/>
        <v>0.88184040076038173</v>
      </c>
      <c r="AH59" s="2">
        <f t="shared" si="10"/>
        <v>9.9739544654141837E-2</v>
      </c>
      <c r="AI59" s="2">
        <v>50</v>
      </c>
      <c r="AJ59" s="10">
        <f t="shared" si="5"/>
        <v>0.86154351397846141</v>
      </c>
    </row>
    <row r="60" spans="1:36" x14ac:dyDescent="0.2">
      <c r="A60" s="2">
        <f>Pivot!A60</f>
        <v>55</v>
      </c>
      <c r="B60" s="4">
        <f>Pivot!B60</f>
        <v>0.1452173913043478</v>
      </c>
      <c r="C60" s="4">
        <f>Pivot!C60</f>
        <v>0.16666666666666671</v>
      </c>
      <c r="D60" s="5">
        <f t="shared" si="13"/>
        <v>0.21740315130056601</v>
      </c>
      <c r="E60" s="5">
        <f t="shared" si="11"/>
        <v>0.3197382357742482</v>
      </c>
      <c r="F60" s="5">
        <f t="shared" si="7"/>
        <v>0.44248550593493413</v>
      </c>
      <c r="G60" s="5">
        <f t="shared" si="6"/>
        <v>0.23664221882964442</v>
      </c>
      <c r="H60" s="4"/>
      <c r="AC60" s="9">
        <f t="shared" si="9"/>
        <v>55</v>
      </c>
      <c r="AD60" s="8">
        <f t="shared" si="1"/>
        <v>0.15594202898550724</v>
      </c>
      <c r="AE60" s="8">
        <f t="shared" si="2"/>
        <v>0.13167960662525879</v>
      </c>
      <c r="AF60" s="6">
        <f t="shared" si="4"/>
        <v>0.84441383430695693</v>
      </c>
      <c r="AH60" s="2">
        <f t="shared" si="10"/>
        <v>9.5708182784033397E-2</v>
      </c>
      <c r="AI60" s="2">
        <v>51</v>
      </c>
      <c r="AJ60" s="10">
        <f t="shared" si="5"/>
        <v>0.86697858847689013</v>
      </c>
    </row>
    <row r="61" spans="1:36" x14ac:dyDescent="0.2">
      <c r="A61" s="2">
        <f>Pivot!A61</f>
        <v>56</v>
      </c>
      <c r="B61" s="4">
        <f>Pivot!B61</f>
        <v>0.14769765421372719</v>
      </c>
      <c r="C61" s="5">
        <f>((B61/B60) )*C60</f>
        <v>0.16951327579419795</v>
      </c>
      <c r="D61" s="5">
        <f t="shared" si="13"/>
        <v>0.22111632206964349</v>
      </c>
      <c r="E61" s="5">
        <f t="shared" si="11"/>
        <v>0.3251992544565025</v>
      </c>
      <c r="F61" s="5">
        <f t="shared" si="7"/>
        <v>0.45004300561490213</v>
      </c>
      <c r="G61" s="5">
        <f t="shared" si="6"/>
        <v>0.24068398623012274</v>
      </c>
      <c r="H61" s="4"/>
      <c r="AC61" s="9">
        <f t="shared" si="9"/>
        <v>56</v>
      </c>
      <c r="AD61" s="8">
        <f t="shared" si="1"/>
        <v>0.15860546500396255</v>
      </c>
      <c r="AE61" s="8">
        <f t="shared" si="2"/>
        <v>0.13924141717258398</v>
      </c>
      <c r="AF61" s="6">
        <f>AE61/AD61</f>
        <v>0.87791058882558182</v>
      </c>
      <c r="AH61" s="2">
        <f t="shared" si="10"/>
        <v>9.2619773805696679E-2</v>
      </c>
      <c r="AI61" s="2">
        <v>52</v>
      </c>
      <c r="AJ61" s="10">
        <f t="shared" si="5"/>
        <v>0.87177476258986442</v>
      </c>
    </row>
    <row r="62" spans="1:36" x14ac:dyDescent="0.2">
      <c r="A62" s="2">
        <f>Pivot!A62</f>
        <v>57</v>
      </c>
      <c r="B62" s="4">
        <f>Pivot!B62</f>
        <v>0.14943527367506521</v>
      </c>
      <c r="C62" s="5">
        <f t="shared" ref="C62:C64" si="14">((B62/B61) )*C61</f>
        <v>0.17150754962707093</v>
      </c>
      <c r="D62" s="5">
        <f t="shared" si="13"/>
        <v>0.22371769056458057</v>
      </c>
      <c r="E62" s="5">
        <f t="shared" si="11"/>
        <v>0.32902512803834383</v>
      </c>
      <c r="F62" s="5">
        <f t="shared" si="7"/>
        <v>0.45533762921037174</v>
      </c>
      <c r="G62" s="5">
        <f t="shared" si="6"/>
        <v>0.24351556253871245</v>
      </c>
      <c r="H62" s="4"/>
      <c r="AC62" s="9">
        <f t="shared" si="9"/>
        <v>57</v>
      </c>
      <c r="AD62" s="8">
        <f t="shared" si="1"/>
        <v>0.16047141165106807</v>
      </c>
      <c r="AE62" s="8">
        <f t="shared" si="2"/>
        <v>0.14117532574442548</v>
      </c>
      <c r="AF62" s="6">
        <f t="shared" si="4"/>
        <v>0.87975374736155287</v>
      </c>
      <c r="AH62" s="2">
        <f t="shared" si="10"/>
        <v>9.1067384459973491E-2</v>
      </c>
      <c r="AI62" s="2">
        <v>53</v>
      </c>
      <c r="AJ62" s="10">
        <f t="shared" si="5"/>
        <v>0.87227606610713315</v>
      </c>
    </row>
    <row r="63" spans="1:36" x14ac:dyDescent="0.2">
      <c r="A63" s="2">
        <f>Pivot!A63</f>
        <v>58</v>
      </c>
      <c r="B63" s="4">
        <f>Pivot!B63</f>
        <v>0.15290806754221389</v>
      </c>
      <c r="C63" s="5">
        <f t="shared" si="14"/>
        <v>0.17549329109136333</v>
      </c>
      <c r="D63" s="5">
        <f t="shared" si="13"/>
        <v>0.22891676709221959</v>
      </c>
      <c r="E63" s="5">
        <f t="shared" si="11"/>
        <v>0.33667149170261462</v>
      </c>
      <c r="F63" s="5">
        <f t="shared" si="7"/>
        <v>0.46591942618049142</v>
      </c>
      <c r="G63" s="5">
        <f t="shared" si="6"/>
        <v>0.24917473076146132</v>
      </c>
      <c r="H63" s="4"/>
      <c r="AC63" s="9">
        <f t="shared" si="9"/>
        <v>58</v>
      </c>
      <c r="AD63" s="8">
        <f t="shared" si="1"/>
        <v>0.16420067931678861</v>
      </c>
      <c r="AE63" s="8">
        <f t="shared" si="2"/>
        <v>0.14407981694847627</v>
      </c>
      <c r="AF63" s="6">
        <f t="shared" si="4"/>
        <v>0.87746175928119263</v>
      </c>
      <c r="AH63" s="2">
        <f t="shared" si="10"/>
        <v>8.3239757773494627E-2</v>
      </c>
      <c r="AI63" s="2">
        <v>54</v>
      </c>
      <c r="AJ63" s="10">
        <f t="shared" si="5"/>
        <v>0.8756511406990668</v>
      </c>
    </row>
    <row r="64" spans="1:36" x14ac:dyDescent="0.2">
      <c r="A64" s="2">
        <f>Pivot!A64</f>
        <v>59</v>
      </c>
      <c r="B64" s="4">
        <f>Pivot!B64</f>
        <v>0.1535982814178303</v>
      </c>
      <c r="C64" s="5">
        <f t="shared" si="14"/>
        <v>0.1762854527250548</v>
      </c>
      <c r="D64" s="5">
        <f t="shared" si="13"/>
        <v>0.22995007770524317</v>
      </c>
      <c r="E64" s="5">
        <f t="shared" si="11"/>
        <v>0.33819119788184199</v>
      </c>
      <c r="F64" s="5">
        <f t="shared" si="7"/>
        <v>0.46802254642808871</v>
      </c>
      <c r="G64" s="5">
        <f t="shared" si="6"/>
        <v>0.25029948408147212</v>
      </c>
      <c r="H64" s="4"/>
      <c r="AC64" s="9">
        <f t="shared" si="9"/>
        <v>59</v>
      </c>
      <c r="AD64" s="8">
        <f>AVERAGE(B64:C64)</f>
        <v>0.16494186707144254</v>
      </c>
      <c r="AE64" s="8">
        <f>AVERAGE(B143:C143)</f>
        <v>0.14823585768394115</v>
      </c>
      <c r="AF64" s="6">
        <f t="shared" si="4"/>
        <v>0.89871577372005018</v>
      </c>
      <c r="AH64" s="2">
        <f t="shared" si="10"/>
        <v>7.7268713501379871E-2</v>
      </c>
      <c r="AI64" s="2">
        <v>55</v>
      </c>
      <c r="AJ64" s="10">
        <f t="shared" si="5"/>
        <v>0.88346046729709427</v>
      </c>
    </row>
    <row r="65" spans="2:37" x14ac:dyDescent="0.2">
      <c r="B65" s="4"/>
      <c r="C65" s="5"/>
      <c r="D65" s="5"/>
      <c r="E65" s="5"/>
      <c r="F65" s="5"/>
      <c r="G65" s="5"/>
      <c r="H65" s="4"/>
    </row>
    <row r="66" spans="2:37" x14ac:dyDescent="0.2">
      <c r="B66" s="4"/>
      <c r="C66" s="5"/>
      <c r="D66" s="5"/>
      <c r="E66" s="5"/>
      <c r="F66" s="5"/>
      <c r="G66" s="5"/>
      <c r="H66" s="4"/>
      <c r="AD66" s="4"/>
    </row>
    <row r="67" spans="2:37" x14ac:dyDescent="0.2">
      <c r="B67" s="4"/>
      <c r="C67" s="5"/>
      <c r="D67" s="5"/>
      <c r="E67" s="5"/>
      <c r="F67" s="5"/>
      <c r="G67" s="5"/>
      <c r="H67" s="4"/>
    </row>
    <row r="68" spans="2:37" x14ac:dyDescent="0.2">
      <c r="B68" s="4"/>
      <c r="C68" s="5"/>
      <c r="D68" s="5"/>
      <c r="E68" s="5"/>
      <c r="F68" s="5"/>
      <c r="G68" s="5"/>
      <c r="H68" s="4"/>
      <c r="AD68" s="2" t="s">
        <v>34</v>
      </c>
    </row>
    <row r="69" spans="2:37" x14ac:dyDescent="0.2">
      <c r="B69" s="4"/>
      <c r="C69" s="5"/>
      <c r="D69" s="5"/>
      <c r="E69" s="5"/>
      <c r="F69" s="5"/>
      <c r="G69" s="4"/>
      <c r="H69" s="4"/>
    </row>
    <row r="70" spans="2:37" x14ac:dyDescent="0.2">
      <c r="B70" s="4"/>
      <c r="C70" s="5"/>
      <c r="D70" s="5"/>
      <c r="E70" s="5"/>
      <c r="F70" s="4"/>
      <c r="G70" s="4"/>
      <c r="H70" s="4"/>
      <c r="AK70" s="11" t="s">
        <v>26</v>
      </c>
    </row>
    <row r="71" spans="2:37" x14ac:dyDescent="0.2">
      <c r="B71" s="4"/>
      <c r="C71" s="5"/>
      <c r="D71" s="5"/>
      <c r="E71" s="5"/>
      <c r="F71" s="4"/>
      <c r="G71" s="4"/>
      <c r="H71" s="4"/>
    </row>
    <row r="72" spans="2:37" x14ac:dyDescent="0.2">
      <c r="B72" s="4"/>
      <c r="C72" s="5"/>
      <c r="D72" s="5"/>
      <c r="E72" s="4"/>
      <c r="F72" s="4"/>
      <c r="G72" s="4"/>
      <c r="H72" s="4"/>
    </row>
    <row r="73" spans="2:37" x14ac:dyDescent="0.2">
      <c r="B73" s="4"/>
      <c r="C73" s="4"/>
      <c r="D73" s="4"/>
      <c r="E73" s="4"/>
      <c r="F73" s="4"/>
      <c r="G73" s="4"/>
      <c r="H73" s="4"/>
    </row>
    <row r="74" spans="2:37" x14ac:dyDescent="0.2">
      <c r="AC74" s="9" t="str">
        <f>AC4</f>
        <v>MOB</v>
      </c>
      <c r="AD74" s="9" t="s">
        <v>33</v>
      </c>
      <c r="AE74" s="9" t="s">
        <v>23</v>
      </c>
      <c r="AF74" s="9" t="s">
        <v>24</v>
      </c>
    </row>
    <row r="75" spans="2:37" x14ac:dyDescent="0.2">
      <c r="AC75" s="9">
        <f t="shared" ref="AC75:AC134" si="15">AC5</f>
        <v>0</v>
      </c>
      <c r="AD75" s="6">
        <f t="shared" ref="AD75:AD106" si="16">AH5</f>
        <v>0.86078447224357413</v>
      </c>
      <c r="AE75" s="10">
        <f t="shared" ref="AE75:AE86" si="17">AE5/$AE$17</f>
        <v>0</v>
      </c>
      <c r="AF75" s="6">
        <f t="shared" ref="AF75:AF106" si="18">$AL$121*AD75*AE75</f>
        <v>0</v>
      </c>
    </row>
    <row r="76" spans="2:37" x14ac:dyDescent="0.2">
      <c r="AC76" s="9">
        <f t="shared" si="15"/>
        <v>1</v>
      </c>
      <c r="AD76" s="6">
        <f t="shared" si="16"/>
        <v>0.84586247006243442</v>
      </c>
      <c r="AE76" s="10">
        <f t="shared" si="17"/>
        <v>0</v>
      </c>
      <c r="AF76" s="6">
        <f t="shared" si="18"/>
        <v>0</v>
      </c>
    </row>
    <row r="77" spans="2:37" x14ac:dyDescent="0.2">
      <c r="AC77" s="9">
        <f t="shared" si="15"/>
        <v>2</v>
      </c>
      <c r="AD77" s="6">
        <f t="shared" si="16"/>
        <v>0.83055182364826707</v>
      </c>
      <c r="AE77" s="10">
        <f t="shared" si="17"/>
        <v>0</v>
      </c>
      <c r="AF77" s="6">
        <f t="shared" si="18"/>
        <v>0</v>
      </c>
    </row>
    <row r="78" spans="2:37" x14ac:dyDescent="0.2">
      <c r="AC78" s="9">
        <f t="shared" si="15"/>
        <v>3</v>
      </c>
      <c r="AD78" s="6">
        <f t="shared" si="16"/>
        <v>0.81040978658740204</v>
      </c>
      <c r="AE78" s="10">
        <f t="shared" si="17"/>
        <v>0</v>
      </c>
      <c r="AF78" s="6">
        <f t="shared" si="18"/>
        <v>0</v>
      </c>
    </row>
    <row r="79" spans="2:37" x14ac:dyDescent="0.2">
      <c r="AC79" s="9">
        <f t="shared" si="15"/>
        <v>4</v>
      </c>
      <c r="AD79" s="6">
        <f t="shared" si="16"/>
        <v>0.78932281341434618</v>
      </c>
      <c r="AE79" s="10">
        <f t="shared" si="17"/>
        <v>0</v>
      </c>
      <c r="AF79" s="6">
        <f t="shared" si="18"/>
        <v>0</v>
      </c>
    </row>
    <row r="80" spans="2:37" x14ac:dyDescent="0.2">
      <c r="AC80" s="9">
        <f t="shared" si="15"/>
        <v>5</v>
      </c>
      <c r="AD80" s="6">
        <f t="shared" si="16"/>
        <v>0.76518039351368794</v>
      </c>
      <c r="AE80" s="10">
        <f t="shared" si="17"/>
        <v>1.456894392239534E-2</v>
      </c>
      <c r="AF80" s="6">
        <f t="shared" si="18"/>
        <v>4.4454245124877297E-4</v>
      </c>
    </row>
    <row r="81" spans="1:32" x14ac:dyDescent="0.2">
      <c r="AC81" s="9">
        <f t="shared" si="15"/>
        <v>6</v>
      </c>
      <c r="AD81" s="6">
        <f t="shared" si="16"/>
        <v>0.73932320438583055</v>
      </c>
      <c r="AE81" s="10">
        <f t="shared" si="17"/>
        <v>0.10198260745676738</v>
      </c>
      <c r="AF81" s="6">
        <f t="shared" si="18"/>
        <v>3.0066424418365187E-3</v>
      </c>
    </row>
    <row r="82" spans="1:32" x14ac:dyDescent="0.2">
      <c r="AC82" s="9">
        <f t="shared" si="15"/>
        <v>7</v>
      </c>
      <c r="AD82" s="6">
        <f t="shared" si="16"/>
        <v>0.71396789707437391</v>
      </c>
      <c r="AE82" s="10">
        <f t="shared" si="17"/>
        <v>0.22407107021211747</v>
      </c>
      <c r="AF82" s="6">
        <f t="shared" si="18"/>
        <v>6.3794877501920193E-3</v>
      </c>
    </row>
    <row r="83" spans="1:32" x14ac:dyDescent="0.2">
      <c r="A83" s="2" t="str">
        <f>Pivot!A83</f>
        <v>Radetiketter</v>
      </c>
      <c r="B83" s="2">
        <f>Pivot!B83</f>
        <v>2018</v>
      </c>
      <c r="C83" s="2">
        <f>Pivot!C83</f>
        <v>2019</v>
      </c>
      <c r="D83" s="2">
        <f>Pivot!D83</f>
        <v>2020</v>
      </c>
      <c r="E83" s="2">
        <f>Pivot!E83</f>
        <v>2021</v>
      </c>
      <c r="F83" s="2">
        <f>Pivot!F83</f>
        <v>2022</v>
      </c>
      <c r="G83" s="2">
        <f>Pivot!G83</f>
        <v>2023</v>
      </c>
      <c r="AC83" s="9">
        <f t="shared" si="15"/>
        <v>8</v>
      </c>
      <c r="AD83" s="6">
        <f t="shared" si="16"/>
        <v>0.68700940799596599</v>
      </c>
      <c r="AE83" s="10">
        <f t="shared" si="17"/>
        <v>0.31143974472768643</v>
      </c>
      <c r="AF83" s="6">
        <f t="shared" si="18"/>
        <v>8.5321415911470896E-3</v>
      </c>
    </row>
    <row r="84" spans="1:32" x14ac:dyDescent="0.2">
      <c r="A84" s="2">
        <f>Pivot!A84</f>
        <v>0</v>
      </c>
      <c r="B84" s="6">
        <f>Pivot!B84</f>
        <v>0</v>
      </c>
      <c r="C84" s="6">
        <f>Pivot!C84</f>
        <v>0</v>
      </c>
      <c r="D84" s="6">
        <f>Pivot!D84</f>
        <v>0</v>
      </c>
      <c r="E84" s="6">
        <f>Pivot!E84</f>
        <v>0</v>
      </c>
      <c r="F84" s="6">
        <f>Pivot!F84</f>
        <v>0</v>
      </c>
      <c r="G84" s="6">
        <f>Pivot!G84</f>
        <v>0</v>
      </c>
      <c r="AC84" s="9">
        <f t="shared" si="15"/>
        <v>9</v>
      </c>
      <c r="AD84" s="6">
        <f t="shared" si="16"/>
        <v>0.66388265640934618</v>
      </c>
      <c r="AE84" s="10">
        <f t="shared" si="17"/>
        <v>0.39880841924325533</v>
      </c>
      <c r="AF84" s="6">
        <f t="shared" si="18"/>
        <v>1.0557886187178064E-2</v>
      </c>
    </row>
    <row r="85" spans="1:32" x14ac:dyDescent="0.2">
      <c r="A85" s="2">
        <f>Pivot!A85</f>
        <v>1</v>
      </c>
      <c r="B85" s="6">
        <f>Pivot!B85</f>
        <v>0</v>
      </c>
      <c r="C85" s="6">
        <f>Pivot!C85</f>
        <v>0</v>
      </c>
      <c r="D85" s="6">
        <f>Pivot!D85</f>
        <v>0</v>
      </c>
      <c r="E85" s="6">
        <f>Pivot!E85</f>
        <v>0</v>
      </c>
      <c r="F85" s="6">
        <f>Pivot!F85</f>
        <v>0</v>
      </c>
      <c r="G85" s="6">
        <f>Pivot!G85</f>
        <v>6.3451776649746188E-4</v>
      </c>
      <c r="AC85" s="9">
        <f t="shared" si="15"/>
        <v>10</v>
      </c>
      <c r="AD85" s="6">
        <f t="shared" si="16"/>
        <v>0.6393160485488556</v>
      </c>
      <c r="AE85" s="10">
        <f t="shared" si="17"/>
        <v>0.61961681154916814</v>
      </c>
      <c r="AF85" s="6">
        <f t="shared" si="18"/>
        <v>1.5796473162208925E-2</v>
      </c>
    </row>
    <row r="86" spans="1:32" x14ac:dyDescent="0.2">
      <c r="A86" s="2">
        <f>Pivot!A86</f>
        <v>2</v>
      </c>
      <c r="B86" s="6">
        <f>Pivot!B86</f>
        <v>0</v>
      </c>
      <c r="C86" s="6">
        <f>Pivot!C86</f>
        <v>0</v>
      </c>
      <c r="D86" s="6">
        <f>Pivot!D86</f>
        <v>0</v>
      </c>
      <c r="E86" s="6">
        <f>Pivot!E86</f>
        <v>0</v>
      </c>
      <c r="F86" s="6">
        <f>Pivot!F86</f>
        <v>0</v>
      </c>
      <c r="G86" s="6">
        <f>Pivot!G86</f>
        <v>7.1377587437544611E-4</v>
      </c>
      <c r="AC86" s="9">
        <f t="shared" si="15"/>
        <v>11</v>
      </c>
      <c r="AD86" s="6">
        <f t="shared" si="16"/>
        <v>0.61616134844873116</v>
      </c>
      <c r="AE86" s="10">
        <f t="shared" si="17"/>
        <v>0.69785855611172665</v>
      </c>
      <c r="AF86" s="6">
        <f t="shared" si="18"/>
        <v>1.7146804415131341E-2</v>
      </c>
    </row>
    <row r="87" spans="1:32" x14ac:dyDescent="0.2">
      <c r="A87" s="2">
        <f>Pivot!A87</f>
        <v>3</v>
      </c>
      <c r="B87" s="6">
        <f>Pivot!B87</f>
        <v>0</v>
      </c>
      <c r="C87" s="6">
        <f>Pivot!C87</f>
        <v>0</v>
      </c>
      <c r="D87" s="6">
        <f>Pivot!D87</f>
        <v>0</v>
      </c>
      <c r="E87" s="6">
        <f>Pivot!E87</f>
        <v>0</v>
      </c>
      <c r="F87" s="6">
        <f>Pivot!F87</f>
        <v>0</v>
      </c>
      <c r="G87" s="6">
        <f>Pivot!G87</f>
        <v>7.9681274900398409E-4</v>
      </c>
      <c r="AC87" s="9">
        <f t="shared" si="15"/>
        <v>12</v>
      </c>
      <c r="AD87" s="6">
        <f t="shared" si="16"/>
        <v>0.58730393759240074</v>
      </c>
      <c r="AE87" s="10">
        <f>AE17/$AE$17</f>
        <v>1</v>
      </c>
      <c r="AF87" s="6">
        <f>$AL$121*AD87*AE87</f>
        <v>2.3419857456168699E-2</v>
      </c>
    </row>
    <row r="88" spans="1:32" x14ac:dyDescent="0.2">
      <c r="A88" s="2">
        <f>Pivot!A88</f>
        <v>4</v>
      </c>
      <c r="B88" s="6">
        <f>Pivot!B88</f>
        <v>0</v>
      </c>
      <c r="C88" s="6">
        <f>Pivot!C88</f>
        <v>0</v>
      </c>
      <c r="D88" s="6">
        <f>Pivot!D88</f>
        <v>4.7596382674916699E-4</v>
      </c>
      <c r="E88" s="6">
        <f>Pivot!E88</f>
        <v>3.8580246913580239E-4</v>
      </c>
      <c r="F88" s="6">
        <f>Pivot!F88</f>
        <v>3.3003300330032998E-4</v>
      </c>
      <c r="G88" s="6">
        <f>Pivot!G88</f>
        <v>9.2764378478664194E-4</v>
      </c>
      <c r="AC88" s="9">
        <f t="shared" si="15"/>
        <v>13</v>
      </c>
      <c r="AD88" s="6">
        <f t="shared" si="16"/>
        <v>0.56394878265847048</v>
      </c>
      <c r="AE88" s="10">
        <f>AE18/$AE$17</f>
        <v>1.1074936317436985</v>
      </c>
      <c r="AF88" s="6">
        <f t="shared" si="18"/>
        <v>2.4905899769775971E-2</v>
      </c>
    </row>
    <row r="89" spans="1:32" x14ac:dyDescent="0.2">
      <c r="A89" s="2">
        <f>Pivot!A89</f>
        <v>5</v>
      </c>
      <c r="B89" s="6">
        <f>Pivot!B89</f>
        <v>0</v>
      </c>
      <c r="C89" s="6">
        <f>Pivot!C89</f>
        <v>5.1493305870236867E-4</v>
      </c>
      <c r="D89" s="6">
        <f>Pivot!D89</f>
        <v>4.7596382674916699E-4</v>
      </c>
      <c r="E89" s="6">
        <f>Pivot!E89</f>
        <v>1.929012345679012E-3</v>
      </c>
      <c r="F89" s="6">
        <f>Pivot!F89</f>
        <v>2.6402640264026399E-3</v>
      </c>
      <c r="G89" s="6">
        <f>Pivot!G89</f>
        <v>2.3174971031286211E-3</v>
      </c>
      <c r="AC89" s="9">
        <f t="shared" si="15"/>
        <v>14</v>
      </c>
      <c r="AD89" s="6">
        <f t="shared" si="16"/>
        <v>0.54096009228241937</v>
      </c>
      <c r="AE89" s="10">
        <f t="shared" ref="AE89:AE134" si="19">AE19/$AE$17</f>
        <v>1.3216251550272147</v>
      </c>
      <c r="AF89" s="6">
        <f t="shared" si="18"/>
        <v>2.8509845152892305E-2</v>
      </c>
    </row>
    <row r="90" spans="1:32" x14ac:dyDescent="0.2">
      <c r="A90" s="2">
        <f>Pivot!A90</f>
        <v>6</v>
      </c>
      <c r="B90" s="6">
        <f>Pivot!B90</f>
        <v>0</v>
      </c>
      <c r="C90" s="6">
        <f>Pivot!C90</f>
        <v>3.6045314109165809E-3</v>
      </c>
      <c r="D90" s="6">
        <f>Pivot!D90</f>
        <v>3.8077106139933359E-3</v>
      </c>
      <c r="E90" s="6">
        <f>Pivot!E90</f>
        <v>5.7870370370370367E-3</v>
      </c>
      <c r="F90" s="6">
        <f>Pivot!F90</f>
        <v>9.240924092409241E-3</v>
      </c>
      <c r="G90" s="6">
        <f>Pivot!G90</f>
        <v>8.658008658008658E-3</v>
      </c>
      <c r="AC90" s="9">
        <f t="shared" si="15"/>
        <v>15</v>
      </c>
      <c r="AD90" s="6">
        <f t="shared" si="16"/>
        <v>0.51865998431832916</v>
      </c>
      <c r="AE90" s="10">
        <f t="shared" si="19"/>
        <v>1.4727175500083096</v>
      </c>
      <c r="AF90" s="6">
        <f t="shared" si="18"/>
        <v>3.0459553979014932E-2</v>
      </c>
    </row>
    <row r="91" spans="1:32" x14ac:dyDescent="0.2">
      <c r="A91" s="2">
        <f>Pivot!A91</f>
        <v>7</v>
      </c>
      <c r="B91" s="6">
        <f>Pivot!B91</f>
        <v>1.743679163034002E-3</v>
      </c>
      <c r="C91" s="6">
        <f>Pivot!C91</f>
        <v>6.1760164693772518E-3</v>
      </c>
      <c r="D91" s="6">
        <f>Pivot!D91</f>
        <v>6.6634935744883392E-3</v>
      </c>
      <c r="E91" s="6">
        <f>Pivot!E91</f>
        <v>9.2592592592592587E-3</v>
      </c>
      <c r="F91" s="6">
        <f>Pivot!F91</f>
        <v>1.4191419141914191E-2</v>
      </c>
      <c r="G91" s="6">
        <f>Pivot!G91</f>
        <v>6.8965517241379309E-3</v>
      </c>
      <c r="AC91" s="9">
        <f t="shared" si="15"/>
        <v>16</v>
      </c>
      <c r="AD91" s="6">
        <f t="shared" si="16"/>
        <v>0.50015415739509994</v>
      </c>
      <c r="AE91" s="10">
        <f t="shared" si="19"/>
        <v>1.6684304655536102</v>
      </c>
      <c r="AF91" s="6">
        <f t="shared" si="18"/>
        <v>3.3276169623175443E-2</v>
      </c>
    </row>
    <row r="92" spans="1:32" x14ac:dyDescent="0.2">
      <c r="A92" s="2">
        <f>Pivot!A92</f>
        <v>8</v>
      </c>
      <c r="B92" s="6">
        <f>Pivot!B92</f>
        <v>1.743679163034002E-3</v>
      </c>
      <c r="C92" s="6">
        <f>Pivot!C92</f>
        <v>9.2640247040658777E-3</v>
      </c>
      <c r="D92" s="6">
        <f>Pivot!D92</f>
        <v>1.142313184198001E-2</v>
      </c>
      <c r="E92" s="6">
        <f>Pivot!E92</f>
        <v>1.6203703703703699E-2</v>
      </c>
      <c r="F92" s="6">
        <f>Pivot!F92</f>
        <v>2.343234323432343E-2</v>
      </c>
      <c r="G92" s="6">
        <f>Pivot!G92</f>
        <v>1.2931034482758621E-2</v>
      </c>
      <c r="AC92" s="9">
        <f t="shared" si="15"/>
        <v>17</v>
      </c>
      <c r="AD92" s="6">
        <f t="shared" si="16"/>
        <v>0.47877885352552713</v>
      </c>
      <c r="AE92" s="10">
        <f t="shared" si="19"/>
        <v>1.916911226654145</v>
      </c>
      <c r="AF92" s="6">
        <f t="shared" si="18"/>
        <v>3.6598079498759026E-2</v>
      </c>
    </row>
    <row r="93" spans="1:32" x14ac:dyDescent="0.2">
      <c r="A93" s="2">
        <f>Pivot!A93</f>
        <v>9</v>
      </c>
      <c r="B93" s="6">
        <f>Pivot!B93</f>
        <v>1.743679163034002E-3</v>
      </c>
      <c r="C93" s="6">
        <f>Pivot!C93</f>
        <v>1.23520329387545E-2</v>
      </c>
      <c r="D93" s="6">
        <f>Pivot!D93</f>
        <v>1.5706806282722509E-2</v>
      </c>
      <c r="E93" s="6">
        <f>Pivot!E93</f>
        <v>1.967592592592593E-2</v>
      </c>
      <c r="F93" s="6">
        <f>Pivot!F93</f>
        <v>3.2343234323432342E-2</v>
      </c>
      <c r="G93" s="5">
        <f>((AVERAGE(B93:F93)/AVERAGE(B92:F92))*G92)</f>
        <v>1.7046755092686678E-2</v>
      </c>
      <c r="AC93" s="9">
        <f t="shared" si="15"/>
        <v>18</v>
      </c>
      <c r="AD93" s="6">
        <f t="shared" si="16"/>
        <v>0.45785660364422398</v>
      </c>
      <c r="AE93" s="10">
        <f t="shared" si="19"/>
        <v>2.240071583130498</v>
      </c>
      <c r="AF93" s="6">
        <f t="shared" si="18"/>
        <v>4.0899002311309579E-2</v>
      </c>
    </row>
    <row r="94" spans="1:32" x14ac:dyDescent="0.2">
      <c r="A94" s="2">
        <f>Pivot!A94</f>
        <v>10</v>
      </c>
      <c r="B94" s="6">
        <f>Pivot!B94</f>
        <v>6.9747166521360072E-3</v>
      </c>
      <c r="C94" s="6">
        <f>Pivot!C94</f>
        <v>1.492537313432836E-2</v>
      </c>
      <c r="D94" s="6">
        <f>Pivot!D94</f>
        <v>2.1894336030461689E-2</v>
      </c>
      <c r="E94" s="6">
        <f>Pivot!E94</f>
        <v>2.777777777777778E-2</v>
      </c>
      <c r="F94" s="6">
        <f>Pivot!F94</f>
        <v>4.0379213483146069E-2</v>
      </c>
      <c r="G94" s="5">
        <f t="shared" ref="G94:G143" si="20">((AVERAGE(B94:F94)/AVERAGE(B93:F93))*G93)</f>
        <v>2.3323994582718825E-2</v>
      </c>
      <c r="AC94" s="9">
        <f t="shared" si="15"/>
        <v>19</v>
      </c>
      <c r="AD94" s="6">
        <f t="shared" si="16"/>
        <v>0.43900623836530245</v>
      </c>
      <c r="AE94" s="10">
        <f t="shared" si="19"/>
        <v>2.4458041902796701</v>
      </c>
      <c r="AF94" s="6">
        <f t="shared" si="18"/>
        <v>4.2816751194372962E-2</v>
      </c>
    </row>
    <row r="95" spans="1:32" x14ac:dyDescent="0.2">
      <c r="A95" s="2">
        <f>Pivot!A95</f>
        <v>11</v>
      </c>
      <c r="B95" s="6">
        <f>Pivot!B95</f>
        <v>8.7108013937282226E-3</v>
      </c>
      <c r="C95" s="6">
        <f>Pivot!C95</f>
        <v>1.5954709212557899E-2</v>
      </c>
      <c r="D95" s="6">
        <f>Pivot!D95</f>
        <v>2.5226082817705851E-2</v>
      </c>
      <c r="E95" s="6">
        <f>Pivot!E95</f>
        <v>3.2407407407407413E-2</v>
      </c>
      <c r="F95" s="6">
        <f>Pivot!F95</f>
        <v>5.1153846153846147E-2</v>
      </c>
      <c r="G95" s="5">
        <f t="shared" si="20"/>
        <v>2.7803609470773944E-2</v>
      </c>
      <c r="AC95" s="9">
        <f t="shared" si="15"/>
        <v>20</v>
      </c>
      <c r="AD95" s="6">
        <f t="shared" si="16"/>
        <v>0.42092023379787946</v>
      </c>
      <c r="AE95" s="10">
        <f t="shared" si="19"/>
        <v>2.6506006141224199</v>
      </c>
      <c r="AF95" s="6">
        <f t="shared" si="18"/>
        <v>4.4490310021581339E-2</v>
      </c>
    </row>
    <row r="96" spans="1:32" x14ac:dyDescent="0.2">
      <c r="A96" s="2">
        <f>Pivot!A96</f>
        <v>12</v>
      </c>
      <c r="B96" s="6">
        <f>Pivot!B96</f>
        <v>1.2184508268059179E-2</v>
      </c>
      <c r="C96" s="6">
        <f>Pivot!C96</f>
        <v>2.3160061760164691E-2</v>
      </c>
      <c r="D96" s="6">
        <f>Pivot!D96</f>
        <v>3.1889576392194197E-2</v>
      </c>
      <c r="E96" s="6">
        <f>Pivot!E96</f>
        <v>3.7808641975308643E-2</v>
      </c>
      <c r="F96" s="6">
        <f>Pivot!F96</f>
        <v>6.2820512820512819E-2</v>
      </c>
      <c r="G96" s="5">
        <f t="shared" si="20"/>
        <v>3.497269467774803E-2</v>
      </c>
      <c r="AC96" s="9">
        <f t="shared" si="15"/>
        <v>21</v>
      </c>
      <c r="AD96" s="6">
        <f t="shared" si="16"/>
        <v>0.40626328944830065</v>
      </c>
      <c r="AE96" s="10">
        <f t="shared" si="19"/>
        <v>2.850855283816446</v>
      </c>
      <c r="AF96" s="6">
        <f t="shared" si="18"/>
        <v>4.6185333875338713E-2</v>
      </c>
    </row>
    <row r="97" spans="1:32" x14ac:dyDescent="0.2">
      <c r="A97" s="2">
        <f>Pivot!A97</f>
        <v>13</v>
      </c>
      <c r="B97" s="6">
        <f>Pivot!B97</f>
        <v>1.392515230635335E-2</v>
      </c>
      <c r="C97" s="6">
        <f>Pivot!C97</f>
        <v>2.521873391662378E-2</v>
      </c>
      <c r="D97" s="6">
        <f>Pivot!D97</f>
        <v>3.5697287006187531E-2</v>
      </c>
      <c r="E97" s="6">
        <f>Pivot!E97</f>
        <v>4.7453703703703713E-2</v>
      </c>
      <c r="F97" s="6">
        <f>Pivot!F97</f>
        <v>8.5249042145593867E-2</v>
      </c>
      <c r="G97" s="5">
        <f t="shared" si="20"/>
        <v>4.3239767486784715E-2</v>
      </c>
      <c r="AC97" s="9">
        <f t="shared" si="15"/>
        <v>22</v>
      </c>
      <c r="AD97" s="6">
        <f t="shared" si="16"/>
        <v>0.39097912503634619</v>
      </c>
      <c r="AE97" s="10">
        <f t="shared" si="19"/>
        <v>3.0320067536091524</v>
      </c>
      <c r="AF97" s="6">
        <f t="shared" si="18"/>
        <v>4.7272118924554372E-2</v>
      </c>
    </row>
    <row r="98" spans="1:32" x14ac:dyDescent="0.2">
      <c r="A98" s="2">
        <f>Pivot!A98</f>
        <v>14</v>
      </c>
      <c r="B98" s="6">
        <f>Pivot!B98</f>
        <v>1.7376194613379671E-2</v>
      </c>
      <c r="C98" s="6">
        <f>Pivot!C98</f>
        <v>2.9336078229541949E-2</v>
      </c>
      <c r="D98" s="6">
        <f>Pivot!D98</f>
        <v>4.2360780580675869E-2</v>
      </c>
      <c r="E98" s="6">
        <f>Pivot!E98</f>
        <v>5.5191045928213042E-2</v>
      </c>
      <c r="F98" s="6">
        <f>Pivot!F98</f>
        <v>9.9944475291504714E-2</v>
      </c>
      <c r="G98" s="5">
        <f t="shared" si="20"/>
        <v>5.0878493731555778E-2</v>
      </c>
      <c r="AC98" s="9">
        <f t="shared" si="15"/>
        <v>23</v>
      </c>
      <c r="AD98" s="6">
        <f t="shared" si="16"/>
        <v>0.37379741103503733</v>
      </c>
      <c r="AE98" s="10">
        <f t="shared" si="19"/>
        <v>3.2176999775505828</v>
      </c>
      <c r="AF98" s="6">
        <f t="shared" si="18"/>
        <v>4.7962650106507562E-2</v>
      </c>
    </row>
    <row r="99" spans="1:32" x14ac:dyDescent="0.2">
      <c r="A99" s="2">
        <f>Pivot!A99</f>
        <v>15</v>
      </c>
      <c r="B99" s="6">
        <f>Pivot!B99</f>
        <v>1.9113814074717642E-2</v>
      </c>
      <c r="C99" s="6">
        <f>Pivot!C99</f>
        <v>3.2938754503345352E-2</v>
      </c>
      <c r="D99" s="6">
        <f>Pivot!D99</f>
        <v>4.4740599714421701E-2</v>
      </c>
      <c r="E99" s="6">
        <f>Pivot!E99</f>
        <v>6.5611732921651872E-2</v>
      </c>
      <c r="F99" s="6">
        <f>Pivot!F99</f>
        <v>0.114140773620799</v>
      </c>
      <c r="G99" s="5">
        <f t="shared" si="20"/>
        <v>5.7615615684783961E-2</v>
      </c>
      <c r="AC99" s="9">
        <f t="shared" si="15"/>
        <v>24</v>
      </c>
      <c r="AD99" s="6">
        <f t="shared" si="16"/>
        <v>0.35728932269857977</v>
      </c>
      <c r="AE99" s="10">
        <f t="shared" si="19"/>
        <v>3.3842900015906947</v>
      </c>
      <c r="AF99" s="6">
        <f t="shared" si="18"/>
        <v>4.8217972350127702E-2</v>
      </c>
    </row>
    <row r="100" spans="1:32" x14ac:dyDescent="0.2">
      <c r="A100" s="2">
        <f>Pivot!A100</f>
        <v>16</v>
      </c>
      <c r="B100" s="6">
        <f>Pivot!B100</f>
        <v>2.3457862728062551E-2</v>
      </c>
      <c r="C100" s="6">
        <f>Pivot!C100</f>
        <v>3.5512094698919187E-2</v>
      </c>
      <c r="D100" s="6">
        <f>Pivot!D100</f>
        <v>5.140409328891004E-2</v>
      </c>
      <c r="E100" s="6">
        <f>Pivot!E100</f>
        <v>7.5617283950617287E-2</v>
      </c>
      <c r="F100" s="6">
        <f>Pivot!F100</f>
        <v>0.124031007751938</v>
      </c>
      <c r="G100" s="5">
        <f t="shared" si="20"/>
        <v>6.4590155478436911E-2</v>
      </c>
      <c r="AC100" s="9">
        <f t="shared" si="15"/>
        <v>25</v>
      </c>
      <c r="AD100" s="6">
        <f t="shared" si="16"/>
        <v>0.34405151160292463</v>
      </c>
      <c r="AE100" s="10">
        <f t="shared" si="19"/>
        <v>3.5745249796808496</v>
      </c>
      <c r="AF100" s="6">
        <f t="shared" si="18"/>
        <v>4.9041431828587112E-2</v>
      </c>
    </row>
    <row r="101" spans="1:32" x14ac:dyDescent="0.2">
      <c r="A101" s="2">
        <f>Pivot!A101</f>
        <v>17</v>
      </c>
      <c r="B101" s="6">
        <f>Pivot!B101</f>
        <v>2.60642919200695E-2</v>
      </c>
      <c r="C101" s="6">
        <f>Pivot!C101</f>
        <v>4.1688111168296453E-2</v>
      </c>
      <c r="D101" s="6">
        <f>Pivot!D101</f>
        <v>5.5211803902903381E-2</v>
      </c>
      <c r="E101" s="6">
        <f>Pivot!E101</f>
        <v>8.2947530864197525E-2</v>
      </c>
      <c r="F101" s="6">
        <f>Pivot!F101</f>
        <v>0.12939958592132511</v>
      </c>
      <c r="G101" s="5">
        <f t="shared" si="20"/>
        <v>6.9858870065536288E-2</v>
      </c>
      <c r="AC101" s="9">
        <f t="shared" si="15"/>
        <v>26</v>
      </c>
      <c r="AD101" s="6">
        <f t="shared" si="16"/>
        <v>0.33078519315983601</v>
      </c>
      <c r="AE101" s="10">
        <f t="shared" si="19"/>
        <v>3.7757158326812972</v>
      </c>
      <c r="AF101" s="6">
        <f t="shared" si="18"/>
        <v>4.9804283549654681E-2</v>
      </c>
    </row>
    <row r="102" spans="1:32" x14ac:dyDescent="0.2">
      <c r="A102" s="2">
        <f>Pivot!A102</f>
        <v>18</v>
      </c>
      <c r="B102" s="6">
        <f>Pivot!B102</f>
        <v>3.3883579496090353E-2</v>
      </c>
      <c r="C102" s="6">
        <f>Pivot!C102</f>
        <v>4.5290787442099849E-2</v>
      </c>
      <c r="D102" s="6">
        <f>Pivot!D102</f>
        <v>6.2351261304140877E-2</v>
      </c>
      <c r="E102" s="6">
        <f>Pivot!E102</f>
        <v>9.066358024691358E-2</v>
      </c>
      <c r="F102" s="6">
        <f>Pivot!F102</f>
        <v>0.13935483870967741</v>
      </c>
      <c r="G102" s="5">
        <f t="shared" si="20"/>
        <v>7.7407607427451453E-2</v>
      </c>
      <c r="AC102" s="9">
        <f t="shared" si="15"/>
        <v>27</v>
      </c>
      <c r="AD102" s="6">
        <f t="shared" si="16"/>
        <v>0.3175832379278124</v>
      </c>
      <c r="AE102" s="10">
        <f t="shared" si="19"/>
        <v>4.0351524686921252</v>
      </c>
      <c r="AF102" s="6">
        <f t="shared" si="18"/>
        <v>5.1102112807774248E-2</v>
      </c>
    </row>
    <row r="103" spans="1:32" x14ac:dyDescent="0.2">
      <c r="A103" s="2">
        <f>Pivot!A103</f>
        <v>19</v>
      </c>
      <c r="B103" s="6">
        <f>Pivot!B103</f>
        <v>3.9096437880104258E-2</v>
      </c>
      <c r="C103" s="6">
        <f>Pivot!C103</f>
        <v>4.7349459598558928E-2</v>
      </c>
      <c r="D103" s="6">
        <f>Pivot!D103</f>
        <v>6.8062827225130892E-2</v>
      </c>
      <c r="E103" s="6">
        <f>Pivot!E103</f>
        <v>9.8379629629629636E-2</v>
      </c>
      <c r="F103" s="6">
        <f>Pivot!F103</f>
        <v>0.1475409836065574</v>
      </c>
      <c r="G103" s="5">
        <f t="shared" si="20"/>
        <v>8.3425578279005944E-2</v>
      </c>
      <c r="AC103" s="9">
        <f t="shared" si="15"/>
        <v>28</v>
      </c>
      <c r="AD103" s="6">
        <f t="shared" si="16"/>
        <v>0.3060906681695772</v>
      </c>
      <c r="AE103" s="10">
        <f t="shared" si="19"/>
        <v>4.1325408348115644</v>
      </c>
      <c r="AF103" s="6">
        <f t="shared" si="18"/>
        <v>5.0441567945932478E-2</v>
      </c>
    </row>
    <row r="104" spans="1:32" x14ac:dyDescent="0.2">
      <c r="A104" s="2">
        <f>Pivot!A104</f>
        <v>20</v>
      </c>
      <c r="B104" s="6">
        <f>Pivot!B104</f>
        <v>4.170286707211121E-2</v>
      </c>
      <c r="C104" s="6">
        <f>Pivot!C104</f>
        <v>5.198147195059187E-2</v>
      </c>
      <c r="D104" s="6">
        <f>Pivot!D104</f>
        <v>7.2346501665873392E-2</v>
      </c>
      <c r="E104" s="6">
        <f>Pivot!E104</f>
        <v>0.10609567901234571</v>
      </c>
      <c r="F104" s="5">
        <f>((AVERAGE(B104:E104)/AVERAGE(B103:E103))*F103)</f>
        <v>0.15876497946270499</v>
      </c>
      <c r="G104" s="5">
        <f t="shared" si="20"/>
        <v>8.9772074838885593E-2</v>
      </c>
      <c r="AC104" s="9">
        <f t="shared" si="15"/>
        <v>29</v>
      </c>
      <c r="AD104" s="6">
        <f t="shared" si="16"/>
        <v>0.29212790607496986</v>
      </c>
      <c r="AE104" s="10">
        <f t="shared" si="19"/>
        <v>4.2645300298913398</v>
      </c>
      <c r="AF104" s="6">
        <f t="shared" si="18"/>
        <v>4.9678166369097894E-2</v>
      </c>
    </row>
    <row r="105" spans="1:32" x14ac:dyDescent="0.2">
      <c r="A105" s="2">
        <f>Pivot!A105</f>
        <v>21</v>
      </c>
      <c r="B105" s="6">
        <f>Pivot!B105</f>
        <v>4.5178105994787138E-2</v>
      </c>
      <c r="C105" s="6">
        <f>Pivot!C105</f>
        <v>5.5584148224395273E-2</v>
      </c>
      <c r="D105" s="6">
        <f>Pivot!D105</f>
        <v>7.5678248453117561E-2</v>
      </c>
      <c r="E105" s="6">
        <f>Pivot!E105</f>
        <v>0.11921296296296301</v>
      </c>
      <c r="F105" s="5">
        <f t="shared" ref="F105:F143" si="21">((AVERAGE(B105:E105)/AVERAGE(B104:E104))*F104)</f>
        <v>0.17249115026072567</v>
      </c>
      <c r="G105" s="5">
        <f t="shared" si="20"/>
        <v>9.7533401274358694E-2</v>
      </c>
      <c r="AC105" s="9">
        <f t="shared" si="15"/>
        <v>30</v>
      </c>
      <c r="AD105" s="6">
        <f t="shared" si="16"/>
        <v>0.28171057477868178</v>
      </c>
      <c r="AE105" s="10">
        <f t="shared" si="19"/>
        <v>4.5039272826944261</v>
      </c>
      <c r="AF105" s="6">
        <f t="shared" si="18"/>
        <v>5.0595961641311228E-2</v>
      </c>
    </row>
    <row r="106" spans="1:32" x14ac:dyDescent="0.2">
      <c r="A106" s="2">
        <f>Pivot!A106</f>
        <v>22</v>
      </c>
      <c r="B106" s="6">
        <f>Pivot!B106</f>
        <v>4.9522154648132061E-2</v>
      </c>
      <c r="C106" s="6">
        <f>Pivot!C106</f>
        <v>5.7642820380854352E-2</v>
      </c>
      <c r="D106" s="6">
        <f>Pivot!D106</f>
        <v>7.900999524036173E-2</v>
      </c>
      <c r="E106" s="6">
        <f>Pivot!E106</f>
        <v>0.1254139072847682</v>
      </c>
      <c r="F106" s="5">
        <f t="shared" si="21"/>
        <v>0.1817882424691846</v>
      </c>
      <c r="G106" s="5">
        <f t="shared" si="20"/>
        <v>0.10279034937680753</v>
      </c>
      <c r="AC106" s="9">
        <f t="shared" si="15"/>
        <v>31</v>
      </c>
      <c r="AD106" s="6">
        <f t="shared" si="16"/>
        <v>0.27539514781790719</v>
      </c>
      <c r="AE106" s="10">
        <f t="shared" si="19"/>
        <v>4.6650393692793912</v>
      </c>
      <c r="AF106" s="6">
        <f t="shared" si="18"/>
        <v>5.1231011686289546E-2</v>
      </c>
    </row>
    <row r="107" spans="1:32" x14ac:dyDescent="0.2">
      <c r="A107" s="2">
        <f>Pivot!A107</f>
        <v>23</v>
      </c>
      <c r="B107" s="6">
        <f>Pivot!B107</f>
        <v>5.2997393570807988E-2</v>
      </c>
      <c r="C107" s="6">
        <f>Pivot!C107</f>
        <v>6.0730828615542971E-2</v>
      </c>
      <c r="D107" s="6">
        <f>Pivot!D107</f>
        <v>8.3769633507853408E-2</v>
      </c>
      <c r="E107" s="6">
        <f>Pivot!E107</f>
        <v>0.12685185185185191</v>
      </c>
      <c r="F107" s="5">
        <f t="shared" si="21"/>
        <v>0.18923320929499796</v>
      </c>
      <c r="G107" s="5">
        <f t="shared" si="20"/>
        <v>0.10700003164629655</v>
      </c>
      <c r="AC107" s="9">
        <f t="shared" si="15"/>
        <v>32</v>
      </c>
      <c r="AD107" s="6">
        <f t="shared" ref="AD107:AD134" si="22">AH37</f>
        <v>0.264858015727165</v>
      </c>
      <c r="AE107" s="10">
        <f t="shared" si="19"/>
        <v>4.8306932100130808</v>
      </c>
      <c r="AF107" s="6">
        <f t="shared" ref="AF107:AF134" si="23">$AL$121*AD107*AE107</f>
        <v>5.1020406312054012E-2</v>
      </c>
    </row>
    <row r="108" spans="1:32" x14ac:dyDescent="0.2">
      <c r="A108" s="2">
        <f>Pivot!A108</f>
        <v>24</v>
      </c>
      <c r="B108" s="6">
        <f>Pivot!B108</f>
        <v>5.7341442224152911E-2</v>
      </c>
      <c r="C108" s="6">
        <f>Pivot!C108</f>
        <v>6.2274832732887288E-2</v>
      </c>
      <c r="D108" s="6">
        <f>Pivot!D108</f>
        <v>8.9047619047619042E-2</v>
      </c>
      <c r="E108" s="6">
        <f>Pivot!E108</f>
        <v>0.1319979455572676</v>
      </c>
      <c r="F108" s="5">
        <f t="shared" si="21"/>
        <v>0.1987500888234574</v>
      </c>
      <c r="G108" s="5">
        <f t="shared" si="20"/>
        <v>0.11238125629768266</v>
      </c>
      <c r="AC108" s="9">
        <f t="shared" si="15"/>
        <v>33</v>
      </c>
      <c r="AD108" s="6">
        <f t="shared" si="22"/>
        <v>0.25441959149227472</v>
      </c>
      <c r="AE108" s="10">
        <f t="shared" si="19"/>
        <v>4.9572044676377107</v>
      </c>
      <c r="AF108" s="6">
        <f t="shared" si="23"/>
        <v>5.02931361828476E-2</v>
      </c>
    </row>
    <row r="109" spans="1:32" x14ac:dyDescent="0.2">
      <c r="A109" s="2">
        <f>Pivot!A109</f>
        <v>25</v>
      </c>
      <c r="B109" s="6">
        <f>Pivot!B109</f>
        <v>5.9947871416159863E-2</v>
      </c>
      <c r="C109" s="6">
        <f>Pivot!C109</f>
        <v>6.6392177045805453E-2</v>
      </c>
      <c r="D109" s="6">
        <f>Pivot!D109</f>
        <v>9.3288910042836751E-2</v>
      </c>
      <c r="E109" s="6">
        <f>Pivot!E109</f>
        <v>0.1435321913762552</v>
      </c>
      <c r="F109" s="5">
        <f t="shared" si="21"/>
        <v>0.21187671295648072</v>
      </c>
      <c r="G109" s="5">
        <f t="shared" si="20"/>
        <v>0.1198035750485789</v>
      </c>
      <c r="AC109" s="9">
        <f t="shared" si="15"/>
        <v>34</v>
      </c>
      <c r="AD109" s="6">
        <f t="shared" si="22"/>
        <v>0.24350780334211067</v>
      </c>
      <c r="AE109" s="10">
        <f t="shared" si="19"/>
        <v>5.0209281881032366</v>
      </c>
      <c r="AF109" s="6">
        <f t="shared" si="23"/>
        <v>4.8754895255127828E-2</v>
      </c>
    </row>
    <row r="110" spans="1:32" x14ac:dyDescent="0.2">
      <c r="A110" s="2">
        <f>Pivot!A110</f>
        <v>26</v>
      </c>
      <c r="B110" s="6">
        <f>Pivot!B110</f>
        <v>6.6029539530842743E-2</v>
      </c>
      <c r="C110" s="6">
        <f>Pivot!C110</f>
        <v>6.7421513124034993E-2</v>
      </c>
      <c r="D110" s="6">
        <f>Pivot!D110</f>
        <v>9.9000475963826745E-2</v>
      </c>
      <c r="E110" s="6">
        <f>Pivot!E110</f>
        <v>0.15171503957783641</v>
      </c>
      <c r="F110" s="5">
        <f t="shared" si="21"/>
        <v>0.22413176553690728</v>
      </c>
      <c r="G110" s="5">
        <f t="shared" si="20"/>
        <v>0.12673307235414158</v>
      </c>
      <c r="AC110" s="9">
        <f t="shared" si="15"/>
        <v>35</v>
      </c>
      <c r="AD110" s="6">
        <f t="shared" si="22"/>
        <v>0.23253561835252859</v>
      </c>
      <c r="AE110" s="10">
        <f t="shared" si="19"/>
        <v>5.18886038453764</v>
      </c>
      <c r="AF110" s="6">
        <f t="shared" si="23"/>
        <v>4.8115256470156104E-2</v>
      </c>
    </row>
    <row r="111" spans="1:32" x14ac:dyDescent="0.2">
      <c r="A111" s="2">
        <f>Pivot!A111</f>
        <v>27</v>
      </c>
      <c r="B111" s="6">
        <f>Pivot!B111</f>
        <v>7.211120764552563E-2</v>
      </c>
      <c r="C111" s="6">
        <f>Pivot!C111</f>
        <v>7.0509521358723626E-2</v>
      </c>
      <c r="D111" s="6">
        <f>Pivot!D111</f>
        <v>0.1094716801523084</v>
      </c>
      <c r="E111" s="6">
        <f>Pivot!E111</f>
        <v>0.1556363636363636</v>
      </c>
      <c r="F111" s="5">
        <f t="shared" si="21"/>
        <v>0.23787850706342861</v>
      </c>
      <c r="G111" s="5">
        <f t="shared" si="20"/>
        <v>0.13450603030296668</v>
      </c>
      <c r="AC111" s="9">
        <f t="shared" si="15"/>
        <v>36</v>
      </c>
      <c r="AD111" s="6">
        <f t="shared" si="22"/>
        <v>0.22496450254353265</v>
      </c>
      <c r="AE111" s="10">
        <f t="shared" si="19"/>
        <v>5.3500174601414079</v>
      </c>
      <c r="AF111" s="6">
        <f t="shared" si="23"/>
        <v>4.7994395920146225E-2</v>
      </c>
    </row>
    <row r="112" spans="1:32" x14ac:dyDescent="0.2">
      <c r="A112" s="2">
        <f>Pivot!A112</f>
        <v>28</v>
      </c>
      <c r="B112" s="6">
        <f>Pivot!B112</f>
        <v>7.2980017376194611E-2</v>
      </c>
      <c r="C112" s="6">
        <f>Pivot!C112</f>
        <v>7.3082861554297482E-2</v>
      </c>
      <c r="D112" s="6">
        <f>Pivot!D112</f>
        <v>0.11327939076630179</v>
      </c>
      <c r="E112" s="6">
        <f>Pivot!E112</f>
        <v>0.16435986159169549</v>
      </c>
      <c r="F112" s="5">
        <f t="shared" si="21"/>
        <v>0.24719773819270796</v>
      </c>
      <c r="G112" s="5">
        <f t="shared" si="20"/>
        <v>0.13977549663748073</v>
      </c>
      <c r="AC112" s="9">
        <f t="shared" si="15"/>
        <v>37</v>
      </c>
      <c r="AD112" s="6">
        <f t="shared" si="22"/>
        <v>0.21748571657045135</v>
      </c>
      <c r="AE112" s="10">
        <f t="shared" si="19"/>
        <v>5.485161247956813</v>
      </c>
      <c r="AF112" s="6">
        <f t="shared" si="23"/>
        <v>4.7570911589431046E-2</v>
      </c>
    </row>
    <row r="113" spans="1:49" x14ac:dyDescent="0.2">
      <c r="A113" s="2">
        <f>Pivot!A113</f>
        <v>29</v>
      </c>
      <c r="B113" s="6">
        <f>Pivot!B113</f>
        <v>7.5586446568201571E-2</v>
      </c>
      <c r="C113" s="6">
        <f>Pivot!C113</f>
        <v>7.5141533710756561E-2</v>
      </c>
      <c r="D113" s="6">
        <f>Pivot!D113</f>
        <v>0.11661113755354589</v>
      </c>
      <c r="E113" s="6">
        <f>Pivot!E113</f>
        <v>0.1685267857142857</v>
      </c>
      <c r="F113" s="5">
        <f t="shared" si="21"/>
        <v>0.2542943675653267</v>
      </c>
      <c r="G113" s="5">
        <f t="shared" si="20"/>
        <v>0.14378821496679103</v>
      </c>
      <c r="AC113" s="9">
        <f t="shared" si="15"/>
        <v>38</v>
      </c>
      <c r="AD113" s="6">
        <f t="shared" si="22"/>
        <v>0.20947077631091285</v>
      </c>
      <c r="AE113" s="10">
        <f t="shared" si="19"/>
        <v>5.6155044735661246</v>
      </c>
      <c r="AF113" s="6">
        <f t="shared" si="23"/>
        <v>4.6906556813794999E-2</v>
      </c>
    </row>
    <row r="114" spans="1:49" x14ac:dyDescent="0.2">
      <c r="A114" s="2">
        <f>Pivot!A114</f>
        <v>30</v>
      </c>
      <c r="B114" s="6">
        <f>Pivot!B114</f>
        <v>7.993049522154648E-2</v>
      </c>
      <c r="C114" s="6">
        <f>Pivot!C114</f>
        <v>7.9258878023674734E-2</v>
      </c>
      <c r="D114" s="6">
        <f>Pivot!D114</f>
        <v>0.11857142857142861</v>
      </c>
      <c r="E114" s="6">
        <f>Pivot!E114</f>
        <v>0.16840536512667659</v>
      </c>
      <c r="F114" s="5">
        <f t="shared" si="21"/>
        <v>0.26030378226114131</v>
      </c>
      <c r="G114" s="5">
        <f t="shared" si="20"/>
        <v>0.14718617859602634</v>
      </c>
      <c r="AC114" s="9">
        <f t="shared" si="15"/>
        <v>39</v>
      </c>
      <c r="AD114" s="6">
        <f t="shared" si="22"/>
        <v>0.20374111031360237</v>
      </c>
      <c r="AE114" s="10">
        <f t="shared" si="19"/>
        <v>5.7652007178290612</v>
      </c>
      <c r="AF114" s="6">
        <f t="shared" si="23"/>
        <v>4.6839735658151208E-2</v>
      </c>
    </row>
    <row r="115" spans="1:49" x14ac:dyDescent="0.2">
      <c r="A115" s="2">
        <f>Pivot!A115</f>
        <v>31</v>
      </c>
      <c r="B115" s="6">
        <f>Pivot!B115</f>
        <v>8.2536924413553425E-2</v>
      </c>
      <c r="C115" s="6">
        <f>Pivot!C115</f>
        <v>8.2346886258363353E-2</v>
      </c>
      <c r="D115" s="6">
        <f>Pivot!D115</f>
        <v>0.12279866730128509</v>
      </c>
      <c r="E115" s="6">
        <f>Pivot!E115</f>
        <v>0.17906976744186051</v>
      </c>
      <c r="F115" s="5">
        <f t="shared" si="21"/>
        <v>0.27231418216400577</v>
      </c>
      <c r="G115" s="5">
        <f t="shared" si="20"/>
        <v>0.1539773394841123</v>
      </c>
      <c r="AC115" s="9">
        <f t="shared" si="15"/>
        <v>40</v>
      </c>
      <c r="AD115" s="6">
        <f t="shared" si="22"/>
        <v>0.19312233140446855</v>
      </c>
      <c r="AE115" s="10">
        <f t="shared" si="19"/>
        <v>5.8189197430303192</v>
      </c>
      <c r="AF115" s="6">
        <f t="shared" si="23"/>
        <v>4.4812193001442964E-2</v>
      </c>
    </row>
    <row r="116" spans="1:49" x14ac:dyDescent="0.2">
      <c r="A116" s="2">
        <f>Pivot!A116</f>
        <v>32</v>
      </c>
      <c r="B116" s="6">
        <f>Pivot!B116</f>
        <v>8.4274543874891403E-2</v>
      </c>
      <c r="C116" s="6">
        <f>Pivot!C116</f>
        <v>8.6464230571281525E-2</v>
      </c>
      <c r="D116" s="6">
        <f>Pivot!D116</f>
        <v>0.1256544502617801</v>
      </c>
      <c r="E116" s="5">
        <f>((AVERAGE(B116:D116)/AVERAGE(B115:D115))*E115)</f>
        <v>0.18449182652250479</v>
      </c>
      <c r="F116" s="5">
        <f t="shared" si="21"/>
        <v>0.28055959179000506</v>
      </c>
      <c r="G116" s="5">
        <f t="shared" si="20"/>
        <v>0.1586396241549981</v>
      </c>
      <c r="AC116" s="9">
        <f t="shared" si="15"/>
        <v>41</v>
      </c>
      <c r="AD116" s="6">
        <f t="shared" si="22"/>
        <v>0.18645726949440083</v>
      </c>
      <c r="AE116" s="10">
        <f t="shared" si="19"/>
        <v>5.9102810635749421</v>
      </c>
      <c r="AF116" s="6">
        <f t="shared" si="23"/>
        <v>4.3944931228851805E-2</v>
      </c>
    </row>
    <row r="117" spans="1:49" x14ac:dyDescent="0.2">
      <c r="A117" s="2">
        <f>Pivot!A117</f>
        <v>33</v>
      </c>
      <c r="B117" s="6">
        <f>Pivot!B117</f>
        <v>8.5143353605560385E-2</v>
      </c>
      <c r="C117" s="6">
        <f>Pivot!C117</f>
        <v>9.0066906845084921E-2</v>
      </c>
      <c r="D117" s="6">
        <f>Pivot!D117</f>
        <v>0.1304140885292718</v>
      </c>
      <c r="E117" s="5">
        <f t="shared" ref="E117:E143" si="24">((AVERAGE(B117:D117)/AVERAGE(B116:D116))*E116)</f>
        <v>0.19023779787346587</v>
      </c>
      <c r="F117" s="5">
        <f t="shared" si="21"/>
        <v>0.28929757984643562</v>
      </c>
      <c r="G117" s="5">
        <f t="shared" si="20"/>
        <v>0.16358043238863906</v>
      </c>
      <c r="AC117" s="9">
        <f t="shared" si="15"/>
        <v>42</v>
      </c>
      <c r="AD117" s="6">
        <f t="shared" si="22"/>
        <v>0.18116850011331492</v>
      </c>
      <c r="AE117" s="10">
        <f t="shared" si="19"/>
        <v>6.0131924025487624</v>
      </c>
      <c r="AF117" s="6">
        <f t="shared" si="23"/>
        <v>4.3441931229312329E-2</v>
      </c>
    </row>
    <row r="118" spans="1:49" x14ac:dyDescent="0.2">
      <c r="A118" s="2">
        <f>Pivot!A118</f>
        <v>34</v>
      </c>
      <c r="B118" s="6">
        <f>Pivot!B118</f>
        <v>8.6880973066898348E-2</v>
      </c>
      <c r="C118" s="6">
        <f>Pivot!C118</f>
        <v>9.0581574884199698E-2</v>
      </c>
      <c r="D118" s="6">
        <f>Pivot!D118</f>
        <v>0.13240597630087581</v>
      </c>
      <c r="E118" s="5">
        <f t="shared" si="24"/>
        <v>0.19287961146011226</v>
      </c>
      <c r="F118" s="5">
        <f t="shared" si="21"/>
        <v>0.29331502688149103</v>
      </c>
      <c r="G118" s="5">
        <f t="shared" si="20"/>
        <v>0.16585205776290476</v>
      </c>
      <c r="AC118" s="9">
        <f t="shared" si="15"/>
        <v>43</v>
      </c>
      <c r="AD118" s="6">
        <f t="shared" si="22"/>
        <v>0.17717352916125192</v>
      </c>
      <c r="AE118" s="10">
        <f t="shared" si="19"/>
        <v>6.0915226041661148</v>
      </c>
      <c r="AF118" s="6">
        <f t="shared" si="23"/>
        <v>4.303740043810237E-2</v>
      </c>
      <c r="AS118" s="2" t="s">
        <v>30</v>
      </c>
    </row>
    <row r="119" spans="1:49" x14ac:dyDescent="0.2">
      <c r="A119" s="2">
        <f>Pivot!A119</f>
        <v>35</v>
      </c>
      <c r="B119" s="6">
        <f>Pivot!B119</f>
        <v>9.1225021720243271E-2</v>
      </c>
      <c r="C119" s="6">
        <f>Pivot!C119</f>
        <v>9.2173017507723998E-2</v>
      </c>
      <c r="D119" s="6">
        <f>Pivot!D119</f>
        <v>0.12980209545983701</v>
      </c>
      <c r="E119" s="5">
        <f t="shared" si="24"/>
        <v>0.19495339332598802</v>
      </c>
      <c r="F119" s="5">
        <f t="shared" si="21"/>
        <v>0.29646865923864396</v>
      </c>
      <c r="G119" s="5">
        <f t="shared" si="20"/>
        <v>0.16763524773930108</v>
      </c>
      <c r="AC119" s="9">
        <f t="shared" si="15"/>
        <v>44</v>
      </c>
      <c r="AD119" s="6">
        <f t="shared" si="22"/>
        <v>0.16988125790764777</v>
      </c>
      <c r="AE119" s="10">
        <f t="shared" si="19"/>
        <v>6.2058638053306003</v>
      </c>
      <c r="AF119" s="6">
        <f t="shared" si="23"/>
        <v>4.2040613321681845E-2</v>
      </c>
    </row>
    <row r="120" spans="1:49" x14ac:dyDescent="0.2">
      <c r="A120" s="2">
        <f>Pivot!A120</f>
        <v>36</v>
      </c>
      <c r="B120" s="6">
        <f>Pivot!B120</f>
        <v>9.3831450912250217E-2</v>
      </c>
      <c r="C120" s="6">
        <f>Pivot!C120</f>
        <v>9.5262615859938213E-2</v>
      </c>
      <c r="D120" s="6">
        <f>Pivot!D120</f>
        <v>0.13403416557161629</v>
      </c>
      <c r="E120" s="5">
        <f t="shared" si="24"/>
        <v>0.20113320014260508</v>
      </c>
      <c r="F120" s="5">
        <f t="shared" si="21"/>
        <v>0.30586638763936347</v>
      </c>
      <c r="G120" s="5">
        <f t="shared" si="20"/>
        <v>0.17294909957337695</v>
      </c>
      <c r="AC120" s="9">
        <f t="shared" si="15"/>
        <v>45</v>
      </c>
      <c r="AD120" s="6">
        <f t="shared" si="22"/>
        <v>0.16493107313972399</v>
      </c>
      <c r="AE120" s="10">
        <f t="shared" si="19"/>
        <v>6.3363199716121512</v>
      </c>
      <c r="AF120" s="6">
        <f t="shared" si="23"/>
        <v>4.1673590488223375E-2</v>
      </c>
      <c r="AJ120" s="2" t="s">
        <v>20</v>
      </c>
      <c r="AK120" s="2" t="s">
        <v>22</v>
      </c>
      <c r="AL120" s="2" t="s">
        <v>25</v>
      </c>
      <c r="AN120" s="2" t="s">
        <v>31</v>
      </c>
      <c r="AS120" s="2" t="s">
        <v>27</v>
      </c>
      <c r="AT120" s="2" t="s">
        <v>28</v>
      </c>
      <c r="AW120" s="2" t="s">
        <v>29</v>
      </c>
    </row>
    <row r="121" spans="1:49" ht="24" x14ac:dyDescent="0.3">
      <c r="A121" s="2">
        <f>Pivot!A121</f>
        <v>37</v>
      </c>
      <c r="B121" s="6">
        <f>Pivot!B121</f>
        <v>9.556907037358818E-2</v>
      </c>
      <c r="C121" s="6">
        <f>Pivot!C121</f>
        <v>9.8301595470921252E-2</v>
      </c>
      <c r="D121" s="6">
        <f>Pivot!D121</f>
        <v>0.1310043668122271</v>
      </c>
      <c r="E121" s="5">
        <f t="shared" si="24"/>
        <v>0.20222050698175575</v>
      </c>
      <c r="F121" s="5">
        <f t="shared" si="21"/>
        <v>0.30751987207112708</v>
      </c>
      <c r="G121" s="5">
        <f t="shared" si="20"/>
        <v>0.17388404586100006</v>
      </c>
      <c r="AC121" s="9">
        <f t="shared" si="15"/>
        <v>46</v>
      </c>
      <c r="AD121" s="6">
        <f t="shared" si="22"/>
        <v>0.15922428465301158</v>
      </c>
      <c r="AE121" s="10">
        <f t="shared" si="19"/>
        <v>6.5232115651289861</v>
      </c>
      <c r="AF121" s="6">
        <f t="shared" si="23"/>
        <v>4.1418284347342717E-2</v>
      </c>
      <c r="AJ121" s="13">
        <f>AVERAGE(AF17:AF18)</f>
        <v>0.62307648447370267</v>
      </c>
      <c r="AK121" s="14">
        <v>6.4000000000000001E-2</v>
      </c>
      <c r="AL121" s="14">
        <f>AJ121*AK121</f>
        <v>3.987689500631697E-2</v>
      </c>
      <c r="AM121" s="12"/>
      <c r="AN121" s="12">
        <f>AVERAGE(AF75:AF105)</f>
        <v>2.7662614400157381E-2</v>
      </c>
      <c r="AS121" s="2">
        <v>3</v>
      </c>
      <c r="AT121" s="2">
        <v>1.66</v>
      </c>
      <c r="AV121" s="8">
        <f>AS121/AT121</f>
        <v>1.8072289156626506</v>
      </c>
      <c r="AW121" s="8">
        <f>AT121/AS121</f>
        <v>0.55333333333333334</v>
      </c>
    </row>
    <row r="122" spans="1:49" x14ac:dyDescent="0.2">
      <c r="A122" s="2">
        <f>Pivot!A122</f>
        <v>38</v>
      </c>
      <c r="B122" s="6">
        <f>Pivot!B122</f>
        <v>9.9044309296264121E-2</v>
      </c>
      <c r="C122" s="6">
        <f>Pivot!C122</f>
        <v>9.9433281813498198E-2</v>
      </c>
      <c r="D122" s="6">
        <f>Pivot!D122</f>
        <v>0.12621359223300971</v>
      </c>
      <c r="E122" s="5">
        <f t="shared" si="24"/>
        <v>0.20210606882018292</v>
      </c>
      <c r="F122" s="5">
        <f t="shared" si="21"/>
        <v>0.30734584417785255</v>
      </c>
      <c r="G122" s="5">
        <f t="shared" si="20"/>
        <v>0.17378564352370901</v>
      </c>
      <c r="AC122" s="9">
        <f t="shared" si="15"/>
        <v>47</v>
      </c>
      <c r="AD122" s="6">
        <f t="shared" si="22"/>
        <v>0.15406168263546111</v>
      </c>
      <c r="AE122" s="10">
        <f t="shared" si="19"/>
        <v>6.4879733497102938</v>
      </c>
      <c r="AF122" s="6">
        <f t="shared" si="23"/>
        <v>3.9858874284568913E-2</v>
      </c>
      <c r="AS122" s="2">
        <v>6</v>
      </c>
      <c r="AT122" s="2">
        <v>3.31</v>
      </c>
      <c r="AV122" s="8">
        <f t="shared" ref="AV122:AV124" si="25">AS122/AT122</f>
        <v>1.8126888217522659</v>
      </c>
      <c r="AW122" s="8">
        <f t="shared" ref="AW122:AW124" si="26">AT122/AS122</f>
        <v>0.55166666666666664</v>
      </c>
    </row>
    <row r="123" spans="1:49" x14ac:dyDescent="0.2">
      <c r="A123" s="2">
        <f>Pivot!A123</f>
        <v>39</v>
      </c>
      <c r="B123" s="6">
        <f>Pivot!B123</f>
        <v>0.1007819287576021</v>
      </c>
      <c r="C123" s="6">
        <f>Pivot!C123</f>
        <v>0.1029866117404737</v>
      </c>
      <c r="D123" s="6">
        <f>Pivot!D123</f>
        <v>0.1253616200578592</v>
      </c>
      <c r="E123" s="5">
        <f t="shared" si="24"/>
        <v>0.20486913810003965</v>
      </c>
      <c r="F123" s="5">
        <f t="shared" si="21"/>
        <v>0.31154768663264309</v>
      </c>
      <c r="G123" s="5">
        <f t="shared" si="20"/>
        <v>0.1761615334497445</v>
      </c>
      <c r="AC123" s="9">
        <f t="shared" si="15"/>
        <v>48</v>
      </c>
      <c r="AD123" s="6">
        <f t="shared" si="22"/>
        <v>0.14358932675191216</v>
      </c>
      <c r="AE123" s="10">
        <f t="shared" si="19"/>
        <v>6.5267825031426474</v>
      </c>
      <c r="AF123" s="6">
        <f t="shared" si="23"/>
        <v>3.7371681136130215E-2</v>
      </c>
      <c r="AS123" s="2">
        <v>9</v>
      </c>
      <c r="AT123" s="2">
        <v>4.97</v>
      </c>
      <c r="AV123" s="8">
        <f t="shared" si="25"/>
        <v>1.8108651911468814</v>
      </c>
      <c r="AW123" s="8">
        <f t="shared" si="26"/>
        <v>0.55222222222222217</v>
      </c>
    </row>
    <row r="124" spans="1:49" x14ac:dyDescent="0.2">
      <c r="A124" s="2">
        <f>Pivot!A124</f>
        <v>40</v>
      </c>
      <c r="B124" s="6">
        <f>Pivot!B124</f>
        <v>0.10165073848827109</v>
      </c>
      <c r="C124" s="6">
        <f>Pivot!C124</f>
        <v>0.1040164778578785</v>
      </c>
      <c r="D124" s="6">
        <f>Pivot!D124</f>
        <v>0.1273148148148148</v>
      </c>
      <c r="E124" s="5">
        <f t="shared" si="24"/>
        <v>0.20726675917977397</v>
      </c>
      <c r="F124" s="5">
        <f t="shared" si="21"/>
        <v>0.31519378632213424</v>
      </c>
      <c r="G124" s="5">
        <f t="shared" si="20"/>
        <v>0.17822318416958682</v>
      </c>
      <c r="AC124" s="9">
        <f t="shared" si="15"/>
        <v>49</v>
      </c>
      <c r="AD124" s="6">
        <f t="shared" si="22"/>
        <v>0.13799302765182017</v>
      </c>
      <c r="AE124" s="10">
        <f t="shared" si="19"/>
        <v>6.7124487793254177</v>
      </c>
      <c r="AF124" s="6">
        <f t="shared" si="23"/>
        <v>3.6936816599065656E-2</v>
      </c>
      <c r="AS124" s="2">
        <v>12</v>
      </c>
      <c r="AT124" s="2">
        <v>6.62</v>
      </c>
      <c r="AV124" s="8">
        <f t="shared" si="25"/>
        <v>1.8126888217522659</v>
      </c>
      <c r="AW124" s="8">
        <f t="shared" si="26"/>
        <v>0.55166666666666664</v>
      </c>
    </row>
    <row r="125" spans="1:49" x14ac:dyDescent="0.2">
      <c r="A125" s="2">
        <f>Pivot!A125</f>
        <v>41</v>
      </c>
      <c r="B125" s="6">
        <f>Pivot!B125</f>
        <v>0.104257167680278</v>
      </c>
      <c r="C125" s="6">
        <f>Pivot!C125</f>
        <v>0.104639175257732</v>
      </c>
      <c r="D125" s="6">
        <f>Pivot!D125</f>
        <v>0.14080459770114939</v>
      </c>
      <c r="E125" s="5">
        <f t="shared" si="24"/>
        <v>0.21767354951762966</v>
      </c>
      <c r="F125" s="5">
        <f t="shared" si="21"/>
        <v>0.33101955434702179</v>
      </c>
      <c r="G125" s="5">
        <f t="shared" si="20"/>
        <v>0.18717170692517843</v>
      </c>
      <c r="AC125" s="9">
        <f t="shared" si="15"/>
        <v>50</v>
      </c>
      <c r="AD125" s="6">
        <f t="shared" si="22"/>
        <v>0.13060732343048945</v>
      </c>
      <c r="AE125" s="10">
        <f t="shared" si="19"/>
        <v>6.8368350277770906</v>
      </c>
      <c r="AF125" s="6">
        <f t="shared" si="23"/>
        <v>3.5607703486399168E-2</v>
      </c>
    </row>
    <row r="126" spans="1:49" x14ac:dyDescent="0.2">
      <c r="A126" s="2">
        <f>Pivot!A126</f>
        <v>42</v>
      </c>
      <c r="B126" s="6">
        <f>Pivot!B126</f>
        <v>0.106863596872285</v>
      </c>
      <c r="C126" s="6">
        <f>Pivot!C126</f>
        <v>0.1056701030927835</v>
      </c>
      <c r="D126" s="6">
        <f>Pivot!D126</f>
        <v>0.157243816254417</v>
      </c>
      <c r="E126" s="5">
        <f t="shared" si="24"/>
        <v>0.23017034023469526</v>
      </c>
      <c r="F126" s="5">
        <f t="shared" si="21"/>
        <v>0.35002361847469399</v>
      </c>
      <c r="G126" s="5">
        <f t="shared" si="20"/>
        <v>0.19791736552625</v>
      </c>
      <c r="AC126" s="9">
        <f t="shared" si="15"/>
        <v>51</v>
      </c>
      <c r="AD126" s="6">
        <f t="shared" si="22"/>
        <v>0.12478328355699653</v>
      </c>
      <c r="AE126" s="10">
        <f t="shared" si="19"/>
        <v>6.8403756161627092</v>
      </c>
      <c r="AF126" s="6">
        <f t="shared" si="23"/>
        <v>3.4037503149827918E-2</v>
      </c>
    </row>
    <row r="127" spans="1:49" x14ac:dyDescent="0.2">
      <c r="A127" s="2">
        <f>Pivot!A127</f>
        <v>43</v>
      </c>
      <c r="B127" s="6">
        <f>Pivot!B127</f>
        <v>0.10860121633362289</v>
      </c>
      <c r="C127" s="6">
        <f>Pivot!C127</f>
        <v>0.10670103092783501</v>
      </c>
      <c r="D127" s="6">
        <f>Pivot!D127</f>
        <v>0.1625615763546798</v>
      </c>
      <c r="E127" s="5">
        <f t="shared" si="24"/>
        <v>0.23520371312269159</v>
      </c>
      <c r="F127" s="5">
        <f t="shared" si="21"/>
        <v>0.35767794695851363</v>
      </c>
      <c r="G127" s="5">
        <f t="shared" si="20"/>
        <v>0.20224542925803968</v>
      </c>
      <c r="AC127" s="9">
        <f t="shared" si="15"/>
        <v>52</v>
      </c>
      <c r="AD127" s="6">
        <f t="shared" si="22"/>
        <v>0.11598508912599428</v>
      </c>
      <c r="AE127" s="10">
        <f t="shared" si="19"/>
        <v>7.0201562915169564</v>
      </c>
      <c r="AF127" s="6">
        <f t="shared" si="23"/>
        <v>3.246910192189361E-2</v>
      </c>
    </row>
    <row r="128" spans="1:49" x14ac:dyDescent="0.2">
      <c r="A128" s="2">
        <f>Pivot!A128</f>
        <v>44</v>
      </c>
      <c r="B128" s="6">
        <f>Pivot!B128</f>
        <v>0.11120764552562989</v>
      </c>
      <c r="C128" s="6">
        <f>Pivot!C128</f>
        <v>0.1081359423274974</v>
      </c>
      <c r="D128" s="5">
        <f>((AVERAGE(A128:C128)/AVERAGE(A127:C127))*D127)</f>
        <v>0.16633844553212934</v>
      </c>
      <c r="E128" s="5">
        <f>((AVERAGE(B128:D128)/AVERAGE(B127:D127))*E127)</f>
        <v>0.24007020695655731</v>
      </c>
      <c r="F128" s="5">
        <f>((AVERAGE(B128:E128)/AVERAGE(B127:E127))*F127)</f>
        <v>0.36507849986762264</v>
      </c>
      <c r="G128" s="5">
        <f t="shared" si="20"/>
        <v>0.20642999812111018</v>
      </c>
      <c r="AC128" s="9">
        <f t="shared" si="15"/>
        <v>53</v>
      </c>
      <c r="AD128" s="6">
        <f t="shared" si="22"/>
        <v>0.10723702424657652</v>
      </c>
      <c r="AE128" s="10">
        <f t="shared" si="19"/>
        <v>7.4117595834144154</v>
      </c>
      <c r="AF128" s="6">
        <f t="shared" si="23"/>
        <v>3.1694755985512461E-2</v>
      </c>
      <c r="AS128" s="2" t="s">
        <v>32</v>
      </c>
    </row>
    <row r="129" spans="1:49" x14ac:dyDescent="0.2">
      <c r="A129" s="2">
        <f>Pivot!A129</f>
        <v>45</v>
      </c>
      <c r="B129" s="6">
        <f>Pivot!B129</f>
        <v>0.1122715404699739</v>
      </c>
      <c r="C129" s="6">
        <f>Pivot!C129</f>
        <v>0.1116829644879053</v>
      </c>
      <c r="D129" s="7">
        <f t="shared" ref="D129:D140" si="27">((C129/C128) )*D128</f>
        <v>0.17179459766555588</v>
      </c>
      <c r="E129" s="5">
        <f t="shared" si="24"/>
        <v>0.24633651750839305</v>
      </c>
      <c r="F129" s="5">
        <f t="shared" si="21"/>
        <v>0.37460777584472382</v>
      </c>
      <c r="G129" s="5">
        <f t="shared" si="20"/>
        <v>0.21181823222079513</v>
      </c>
      <c r="AC129" s="9">
        <f t="shared" si="15"/>
        <v>54</v>
      </c>
      <c r="AD129" s="6">
        <f t="shared" si="22"/>
        <v>9.9739544654141837E-2</v>
      </c>
      <c r="AE129" s="10">
        <f t="shared" si="19"/>
        <v>7.3416785997673495</v>
      </c>
      <c r="AF129" s="6">
        <f t="shared" si="23"/>
        <v>2.9200082890587148E-2</v>
      </c>
    </row>
    <row r="130" spans="1:49" x14ac:dyDescent="0.2">
      <c r="A130" s="2">
        <f>Pivot!A130</f>
        <v>46</v>
      </c>
      <c r="B130" s="6">
        <f>Pivot!B130</f>
        <v>0.11304347826086961</v>
      </c>
      <c r="C130" s="6">
        <f>Pivot!C130</f>
        <v>0.1175166297117517</v>
      </c>
      <c r="D130" s="7">
        <f t="shared" si="27"/>
        <v>0.18076814322500215</v>
      </c>
      <c r="E130" s="5">
        <f t="shared" si="24"/>
        <v>0.25603385650441624</v>
      </c>
      <c r="F130" s="5">
        <f t="shared" si="21"/>
        <v>0.38935467017308417</v>
      </c>
      <c r="G130" s="5">
        <f t="shared" si="20"/>
        <v>0.22015671660045444</v>
      </c>
      <c r="AC130" s="9">
        <f t="shared" si="15"/>
        <v>55</v>
      </c>
      <c r="AD130" s="6">
        <f t="shared" si="22"/>
        <v>9.5708182784033397E-2</v>
      </c>
      <c r="AE130" s="10">
        <f t="shared" si="19"/>
        <v>7.4511930132469022</v>
      </c>
      <c r="AF130" s="6">
        <f t="shared" si="23"/>
        <v>2.8437814602054641E-2</v>
      </c>
      <c r="AS130" s="2" t="s">
        <v>27</v>
      </c>
      <c r="AT130" s="2" t="s">
        <v>28</v>
      </c>
      <c r="AW130" s="2" t="s">
        <v>29</v>
      </c>
    </row>
    <row r="131" spans="1:49" x14ac:dyDescent="0.2">
      <c r="A131" s="2">
        <f>Pivot!A131</f>
        <v>47</v>
      </c>
      <c r="B131" s="6">
        <f>Pivot!B131</f>
        <v>0.1147826086956522</v>
      </c>
      <c r="C131" s="6">
        <f>Pivot!C131</f>
        <v>0.1145320197044335</v>
      </c>
      <c r="D131" s="7">
        <f t="shared" si="27"/>
        <v>0.17617711291212618</v>
      </c>
      <c r="E131" s="5">
        <f t="shared" si="24"/>
        <v>0.25240088422464424</v>
      </c>
      <c r="F131" s="5">
        <f t="shared" si="21"/>
        <v>0.38382995268825343</v>
      </c>
      <c r="G131" s="5">
        <f t="shared" si="20"/>
        <v>0.21703282017700909</v>
      </c>
      <c r="AC131" s="9">
        <f t="shared" si="15"/>
        <v>56</v>
      </c>
      <c r="AD131" s="6">
        <f t="shared" si="22"/>
        <v>9.2619773805696679E-2</v>
      </c>
      <c r="AE131" s="10">
        <f t="shared" si="19"/>
        <v>7.8790839476273069</v>
      </c>
      <c r="AF131" s="6">
        <f t="shared" si="23"/>
        <v>2.9100521947249054E-2</v>
      </c>
      <c r="AS131" s="2">
        <v>3</v>
      </c>
      <c r="AT131" s="2">
        <v>1.41</v>
      </c>
      <c r="AV131" s="8">
        <f>AS131/AT131</f>
        <v>2.1276595744680851</v>
      </c>
      <c r="AW131" s="8">
        <f>AT131/AS131</f>
        <v>0.47</v>
      </c>
    </row>
    <row r="132" spans="1:49" x14ac:dyDescent="0.2">
      <c r="A132" s="2">
        <f>Pivot!A132</f>
        <v>48</v>
      </c>
      <c r="B132" s="6">
        <f>Pivot!B132</f>
        <v>0.11488250652741511</v>
      </c>
      <c r="C132" s="6">
        <f>Pivot!C132</f>
        <v>0.1158038147138965</v>
      </c>
      <c r="D132" s="7">
        <f t="shared" si="27"/>
        <v>0.17813343197086157</v>
      </c>
      <c r="E132" s="5">
        <f t="shared" si="24"/>
        <v>0.25447242615923965</v>
      </c>
      <c r="F132" s="5">
        <f t="shared" si="21"/>
        <v>0.38698017874704893</v>
      </c>
      <c r="G132" s="5">
        <f t="shared" si="20"/>
        <v>0.21881408409595807</v>
      </c>
      <c r="AC132" s="9">
        <f t="shared" si="15"/>
        <v>57</v>
      </c>
      <c r="AD132" s="6">
        <f t="shared" si="22"/>
        <v>9.1067384459973491E-2</v>
      </c>
      <c r="AE132" s="10">
        <f t="shared" si="19"/>
        <v>7.9885156691221342</v>
      </c>
      <c r="AF132" s="6">
        <f t="shared" si="23"/>
        <v>2.9010171058977706E-2</v>
      </c>
      <c r="AS132" s="2">
        <v>6</v>
      </c>
      <c r="AT132" s="2">
        <v>2.82</v>
      </c>
      <c r="AV132" s="8">
        <f t="shared" ref="AV132:AV134" si="28">AS132/AT132</f>
        <v>2.1276595744680851</v>
      </c>
      <c r="AW132" s="8">
        <f t="shared" ref="AW132:AW134" si="29">AT132/AS132</f>
        <v>0.47</v>
      </c>
    </row>
    <row r="133" spans="1:49" x14ac:dyDescent="0.2">
      <c r="A133" s="2">
        <f>Pivot!A133</f>
        <v>49</v>
      </c>
      <c r="B133" s="6">
        <f>Pivot!B133</f>
        <v>0.11662315056570929</v>
      </c>
      <c r="C133" s="6">
        <f>Pivot!C133</f>
        <v>0.1206254653760238</v>
      </c>
      <c r="D133" s="7">
        <f t="shared" si="27"/>
        <v>0.18555026173878666</v>
      </c>
      <c r="E133" s="5">
        <f t="shared" si="24"/>
        <v>0.26317382008918494</v>
      </c>
      <c r="F133" s="5">
        <f t="shared" si="21"/>
        <v>0.40021252391379641</v>
      </c>
      <c r="G133" s="5">
        <f t="shared" si="20"/>
        <v>0.22629618175139388</v>
      </c>
      <c r="AC133" s="9">
        <f t="shared" si="15"/>
        <v>58</v>
      </c>
      <c r="AD133" s="6">
        <f t="shared" si="22"/>
        <v>8.3239757773494627E-2</v>
      </c>
      <c r="AE133" s="10">
        <f t="shared" si="19"/>
        <v>8.1528685641626701</v>
      </c>
      <c r="AF133" s="6">
        <f t="shared" si="23"/>
        <v>2.7062167859447959E-2</v>
      </c>
      <c r="AS133" s="2">
        <v>9</v>
      </c>
      <c r="AT133" s="2">
        <v>4.2300000000000004</v>
      </c>
      <c r="AV133" s="8">
        <f t="shared" si="28"/>
        <v>2.1276595744680851</v>
      </c>
      <c r="AW133" s="8">
        <f t="shared" si="29"/>
        <v>0.47000000000000003</v>
      </c>
    </row>
    <row r="134" spans="1:49" x14ac:dyDescent="0.2">
      <c r="A134" s="2">
        <f>Pivot!A134</f>
        <v>50</v>
      </c>
      <c r="B134" s="8">
        <f>Pivot!B134</f>
        <v>0.1190269331016507</v>
      </c>
      <c r="C134" s="6">
        <f>Pivot!C134</f>
        <v>0.12261806130903059</v>
      </c>
      <c r="D134" s="7">
        <f t="shared" si="27"/>
        <v>0.18861534170143393</v>
      </c>
      <c r="E134" s="5">
        <f t="shared" si="24"/>
        <v>0.26781825180965757</v>
      </c>
      <c r="F134" s="5">
        <f t="shared" si="21"/>
        <v>0.40727538351117487</v>
      </c>
      <c r="G134" s="5">
        <f t="shared" si="20"/>
        <v>0.23028980529796036</v>
      </c>
      <c r="AC134" s="9">
        <f t="shared" si="15"/>
        <v>59</v>
      </c>
      <c r="AD134" s="6">
        <f t="shared" si="22"/>
        <v>7.7268713501379871E-2</v>
      </c>
      <c r="AE134" s="10">
        <f t="shared" si="19"/>
        <v>8.388041363387341</v>
      </c>
      <c r="AF134" s="6">
        <f t="shared" si="23"/>
        <v>2.5845538168635659E-2</v>
      </c>
      <c r="AS134" s="2">
        <v>12</v>
      </c>
      <c r="AT134" s="2">
        <v>5.64</v>
      </c>
      <c r="AV134" s="8">
        <f t="shared" si="28"/>
        <v>2.1276595744680851</v>
      </c>
      <c r="AW134" s="8">
        <f t="shared" si="29"/>
        <v>0.47</v>
      </c>
    </row>
    <row r="135" spans="1:49" x14ac:dyDescent="0.2">
      <c r="A135" s="2">
        <f>Pivot!A135</f>
        <v>51</v>
      </c>
      <c r="B135" s="6">
        <f>Pivot!B135</f>
        <v>0.1159546643417611</v>
      </c>
      <c r="C135" s="6">
        <f>Pivot!C135</f>
        <v>0.12581547064305679</v>
      </c>
      <c r="D135" s="7">
        <f t="shared" si="27"/>
        <v>0.19353370729666855</v>
      </c>
      <c r="E135" s="5">
        <f t="shared" si="24"/>
        <v>0.27095761393975237</v>
      </c>
      <c r="F135" s="5">
        <f t="shared" si="21"/>
        <v>0.41204946035946799</v>
      </c>
      <c r="G135" s="5">
        <f t="shared" si="20"/>
        <v>0.23298925945694404</v>
      </c>
      <c r="AC135" s="9"/>
    </row>
    <row r="136" spans="1:49" x14ac:dyDescent="0.2">
      <c r="A136" s="2">
        <f>Pivot!A136</f>
        <v>52</v>
      </c>
      <c r="B136" s="6">
        <f>Pivot!B136</f>
        <v>0.117595818815331</v>
      </c>
      <c r="C136" s="6">
        <f>Pivot!C136</f>
        <v>0.13052858683926649</v>
      </c>
      <c r="D136" s="7">
        <f t="shared" si="27"/>
        <v>0.20078358559629542</v>
      </c>
      <c r="E136" s="5">
        <f t="shared" si="24"/>
        <v>0.27942560201243216</v>
      </c>
      <c r="F136" s="5">
        <f t="shared" si="21"/>
        <v>0.42492686160663851</v>
      </c>
      <c r="G136" s="5">
        <f t="shared" si="20"/>
        <v>0.24027065761164798</v>
      </c>
      <c r="AC136" s="9"/>
    </row>
    <row r="137" spans="1:49" x14ac:dyDescent="0.2">
      <c r="A137" s="2">
        <f>Pivot!A137</f>
        <v>53</v>
      </c>
      <c r="B137" s="6">
        <f>Pivot!B137</f>
        <v>0.1208695652173913</v>
      </c>
      <c r="C137" s="6">
        <f>Pivot!C137</f>
        <v>0.14109589041095891</v>
      </c>
      <c r="D137" s="7">
        <f t="shared" si="27"/>
        <v>0.21703857733861517</v>
      </c>
      <c r="E137" s="5">
        <f t="shared" si="24"/>
        <v>0.29815907243088308</v>
      </c>
      <c r="F137" s="5">
        <f t="shared" si="21"/>
        <v>0.45341514161599494</v>
      </c>
      <c r="G137" s="5">
        <f t="shared" si="20"/>
        <v>0.25637907153067502</v>
      </c>
      <c r="AC137" s="9"/>
    </row>
    <row r="138" spans="1:49" x14ac:dyDescent="0.2">
      <c r="A138" s="2">
        <f>Pivot!A138</f>
        <v>54</v>
      </c>
      <c r="B138" s="6">
        <f>Pivot!B138</f>
        <v>0.1225021720243267</v>
      </c>
      <c r="C138" s="6">
        <f>Pivot!C138</f>
        <v>0.13698630136986301</v>
      </c>
      <c r="D138" s="7">
        <f t="shared" si="27"/>
        <v>0.21071706537729626</v>
      </c>
      <c r="E138" s="5">
        <f t="shared" si="24"/>
        <v>0.2926823943915281</v>
      </c>
      <c r="F138" s="5">
        <f t="shared" si="21"/>
        <v>0.44508667208946395</v>
      </c>
      <c r="G138" s="5">
        <f t="shared" si="20"/>
        <v>0.25166982146709438</v>
      </c>
      <c r="AC138" s="9"/>
    </row>
    <row r="139" spans="1:49" x14ac:dyDescent="0.2">
      <c r="A139" s="2">
        <f>Pivot!A139</f>
        <v>55</v>
      </c>
      <c r="B139" s="6">
        <f>Pivot!B139</f>
        <v>0.1234782608695652</v>
      </c>
      <c r="C139" s="6">
        <f>Pivot!C139</f>
        <v>0.13988095238095241</v>
      </c>
      <c r="D139" s="7">
        <f t="shared" si="27"/>
        <v>0.21516971765163798</v>
      </c>
      <c r="E139" s="5">
        <f t="shared" si="24"/>
        <v>0.29786334216306826</v>
      </c>
      <c r="F139" s="5">
        <f t="shared" si="21"/>
        <v>0.45296541999535744</v>
      </c>
      <c r="G139" s="5">
        <f t="shared" si="20"/>
        <v>0.25612478092375923</v>
      </c>
      <c r="AC139" s="9"/>
    </row>
    <row r="140" spans="1:49" x14ac:dyDescent="0.2">
      <c r="A140" s="2">
        <f>Pivot!A140</f>
        <v>56</v>
      </c>
      <c r="B140" s="6">
        <f>Pivot!B140</f>
        <v>0.1251086012163336</v>
      </c>
      <c r="C140" s="6">
        <f>Pivot!C140</f>
        <v>0.15337423312883439</v>
      </c>
      <c r="D140" s="7">
        <f t="shared" si="27"/>
        <v>0.2359255486586293</v>
      </c>
      <c r="E140" s="5">
        <f t="shared" si="24"/>
        <v>0.32019673274371002</v>
      </c>
      <c r="F140" s="5">
        <f t="shared" si="21"/>
        <v>0.48692815461995759</v>
      </c>
      <c r="G140" s="5">
        <f t="shared" si="20"/>
        <v>0.27532867062771632</v>
      </c>
      <c r="AC140" s="9"/>
    </row>
    <row r="141" spans="1:49" x14ac:dyDescent="0.2">
      <c r="A141" s="2">
        <f>Pivot!A141</f>
        <v>57</v>
      </c>
      <c r="B141" s="6">
        <f>Pivot!B141</f>
        <v>0.1268462206776716</v>
      </c>
      <c r="C141" s="7">
        <f t="shared" ref="C141:D143" si="30">((B141/B140) )*C140</f>
        <v>0.15550443081117934</v>
      </c>
      <c r="D141" s="7">
        <f t="shared" si="30"/>
        <v>0.23920229238999918</v>
      </c>
      <c r="E141" s="5">
        <f t="shared" si="24"/>
        <v>0.32464390958737271</v>
      </c>
      <c r="F141" s="5">
        <f t="shared" si="21"/>
        <v>0.49369104565634597</v>
      </c>
      <c r="G141" s="5">
        <f t="shared" si="20"/>
        <v>0.27915267994199022</v>
      </c>
      <c r="AC141" s="9"/>
    </row>
    <row r="142" spans="1:49" x14ac:dyDescent="0.2">
      <c r="A142" s="2">
        <f>Pivot!A142</f>
        <v>58</v>
      </c>
      <c r="B142" s="6">
        <f>Pivot!B142</f>
        <v>0.12945590994371481</v>
      </c>
      <c r="C142" s="7">
        <f t="shared" si="30"/>
        <v>0.1587037239532377</v>
      </c>
      <c r="D142" s="7">
        <f t="shared" si="30"/>
        <v>0.24412355572388578</v>
      </c>
      <c r="E142" s="5">
        <f t="shared" si="24"/>
        <v>0.33132301852424312</v>
      </c>
      <c r="F142" s="5">
        <f t="shared" si="21"/>
        <v>0.50384807056184089</v>
      </c>
      <c r="G142" s="5">
        <f t="shared" si="20"/>
        <v>0.2848958684149287</v>
      </c>
    </row>
    <row r="143" spans="1:49" x14ac:dyDescent="0.2">
      <c r="A143" s="2">
        <f>Pivot!A143</f>
        <v>59</v>
      </c>
      <c r="B143" s="6">
        <f>Pivot!B143</f>
        <v>0.13319011815252421</v>
      </c>
      <c r="C143" s="7">
        <f t="shared" si="30"/>
        <v>0.16328159721535812</v>
      </c>
      <c r="D143" s="7">
        <f t="shared" si="30"/>
        <v>0.25116539866596715</v>
      </c>
      <c r="E143" s="5">
        <f t="shared" si="24"/>
        <v>0.34088016532486931</v>
      </c>
      <c r="F143" s="5">
        <f t="shared" si="21"/>
        <v>0.5183817724368871</v>
      </c>
      <c r="G143" s="5">
        <f t="shared" si="20"/>
        <v>0.29311380524727138</v>
      </c>
    </row>
    <row r="144" spans="1:49" x14ac:dyDescent="0.2">
      <c r="B144" s="6"/>
      <c r="C144" s="7"/>
      <c r="D144" s="7"/>
      <c r="E144" s="7"/>
      <c r="F144" s="7"/>
      <c r="G144" s="7"/>
    </row>
    <row r="145" spans="2:7" x14ac:dyDescent="0.2">
      <c r="B145" s="6"/>
      <c r="C145" s="7"/>
      <c r="D145" s="7"/>
      <c r="E145" s="7"/>
      <c r="F145" s="7"/>
      <c r="G145" s="7"/>
    </row>
    <row r="146" spans="2:7" x14ac:dyDescent="0.2">
      <c r="B146" s="6"/>
      <c r="C146" s="7"/>
      <c r="D146" s="7"/>
      <c r="E146" s="7"/>
      <c r="F146" s="7"/>
      <c r="G146" s="7"/>
    </row>
    <row r="147" spans="2:7" x14ac:dyDescent="0.2">
      <c r="B147" s="6"/>
      <c r="C147" s="7"/>
      <c r="D147" s="7"/>
      <c r="E147" s="7"/>
      <c r="F147" s="7"/>
      <c r="G147" s="7"/>
    </row>
    <row r="148" spans="2:7" x14ac:dyDescent="0.2">
      <c r="B148" s="6"/>
      <c r="C148" s="7"/>
      <c r="D148" s="7"/>
      <c r="E148" s="7"/>
      <c r="F148" s="7"/>
      <c r="G148" s="7"/>
    </row>
    <row r="149" spans="2:7" x14ac:dyDescent="0.2">
      <c r="B149" s="6"/>
      <c r="C149" s="7"/>
      <c r="D149" s="7"/>
      <c r="E149" s="7"/>
      <c r="F149" s="7"/>
      <c r="G149" s="7"/>
    </row>
    <row r="150" spans="2:7" x14ac:dyDescent="0.2">
      <c r="B150" s="6"/>
      <c r="C150" s="7"/>
      <c r="D150" s="7"/>
      <c r="E150" s="7"/>
      <c r="F150" s="7"/>
      <c r="G150" s="7"/>
    </row>
    <row r="151" spans="2:7" x14ac:dyDescent="0.2">
      <c r="B151" s="6"/>
      <c r="C151" s="7"/>
      <c r="D151" s="7"/>
      <c r="E151" s="7"/>
      <c r="F151" s="7"/>
      <c r="G151" s="7"/>
    </row>
    <row r="161" spans="1:7" x14ac:dyDescent="0.2">
      <c r="A161" s="2" t="str">
        <f>Pivot!A161</f>
        <v>Radetiketter</v>
      </c>
      <c r="B161" s="2">
        <f>Pivot!B161</f>
        <v>2018</v>
      </c>
      <c r="C161" s="2">
        <f>Pivot!C161</f>
        <v>2019</v>
      </c>
      <c r="D161" s="2">
        <f>Pivot!D161</f>
        <v>2020</v>
      </c>
      <c r="E161" s="2">
        <f>Pivot!E161</f>
        <v>2021</v>
      </c>
      <c r="F161" s="2">
        <f>Pivot!F161</f>
        <v>2022</v>
      </c>
      <c r="G161" s="2">
        <f>Pivot!G161</f>
        <v>2023</v>
      </c>
    </row>
    <row r="162" spans="1:7" x14ac:dyDescent="0.2">
      <c r="A162" s="2">
        <f>Pivot!A162</f>
        <v>0</v>
      </c>
      <c r="B162" s="2">
        <f>Pivot!B162</f>
        <v>0.86200520049028617</v>
      </c>
      <c r="C162" s="2">
        <f>Pivot!C162</f>
        <v>0.87949760913313124</v>
      </c>
      <c r="D162" s="2">
        <f>Pivot!D162</f>
        <v>0.83679864914979873</v>
      </c>
      <c r="E162" s="2">
        <f>Pivot!E162</f>
        <v>0.82594472372729422</v>
      </c>
      <c r="F162" s="2">
        <f>Pivot!F162</f>
        <v>0.89967617871736016</v>
      </c>
      <c r="G162" s="2">
        <f>Pivot!G162</f>
        <v>0.99363141752470396</v>
      </c>
    </row>
    <row r="163" spans="1:7" x14ac:dyDescent="0.2">
      <c r="A163" s="2">
        <f>Pivot!A163</f>
        <v>1</v>
      </c>
      <c r="B163" s="2">
        <f>Pivot!B163</f>
        <v>0.84777440949177896</v>
      </c>
      <c r="C163" s="2">
        <f>Pivot!C163</f>
        <v>0.86473422027746738</v>
      </c>
      <c r="D163" s="2">
        <f>Pivot!D163</f>
        <v>0.82263772994122497</v>
      </c>
      <c r="E163" s="2">
        <f>Pivot!E163</f>
        <v>0.81133376072029062</v>
      </c>
      <c r="F163" s="2">
        <f>Pivot!F163</f>
        <v>0.8828322298814103</v>
      </c>
      <c r="G163" s="2">
        <f>Pivot!G163</f>
        <v>0.9787492120517236</v>
      </c>
    </row>
    <row r="164" spans="1:7" x14ac:dyDescent="0.2">
      <c r="A164" s="2">
        <f>Pivot!A164</f>
        <v>2</v>
      </c>
      <c r="B164" s="2">
        <f>Pivot!B164</f>
        <v>0.82865551532341486</v>
      </c>
      <c r="C164" s="2">
        <f>Pivot!C164</f>
        <v>0.85066756259252496</v>
      </c>
      <c r="D164" s="2">
        <f>Pivot!D164</f>
        <v>0.8105167988893055</v>
      </c>
      <c r="E164" s="2">
        <f>Pivot!E164</f>
        <v>0.79420228378680213</v>
      </c>
      <c r="F164" s="2">
        <f>Pivot!F164</f>
        <v>0.86871695764928802</v>
      </c>
      <c r="G164" s="2">
        <f>Pivot!G164</f>
        <v>0.95828286939275253</v>
      </c>
    </row>
    <row r="165" spans="1:7" x14ac:dyDescent="0.2">
      <c r="A165" s="2">
        <f>Pivot!A165</f>
        <v>3</v>
      </c>
      <c r="B165" s="2">
        <f>Pivot!B165</f>
        <v>0.80731538170675143</v>
      </c>
      <c r="C165" s="2">
        <f>Pivot!C165</f>
        <v>0.83444988815082988</v>
      </c>
      <c r="D165" s="2">
        <f>Pivot!D165</f>
        <v>0.79498353046435433</v>
      </c>
      <c r="E165" s="2">
        <f>Pivot!E165</f>
        <v>0.76829999531110971</v>
      </c>
      <c r="F165" s="2">
        <f>Pivot!F165</f>
        <v>0.84700013730396528</v>
      </c>
      <c r="G165" s="2">
        <f>Pivot!G165</f>
        <v>0.93857891079142375</v>
      </c>
    </row>
    <row r="166" spans="1:7" x14ac:dyDescent="0.2">
      <c r="A166" s="2">
        <f>Pivot!A166</f>
        <v>4</v>
      </c>
      <c r="B166" s="2">
        <f>Pivot!B166</f>
        <v>0.78577425509065224</v>
      </c>
      <c r="C166" s="2">
        <f>Pivot!C166</f>
        <v>0.81915735335744189</v>
      </c>
      <c r="D166" s="2">
        <f>Pivot!D166</f>
        <v>0.77504069085233218</v>
      </c>
      <c r="E166" s="2">
        <f>Pivot!E166</f>
        <v>0.74485835975703885</v>
      </c>
      <c r="F166" s="2">
        <f>Pivot!F166</f>
        <v>0.8217834080142653</v>
      </c>
      <c r="G166" s="2">
        <f>Pivot!G166</f>
        <v>0.91993947224277473</v>
      </c>
    </row>
    <row r="167" spans="1:7" x14ac:dyDescent="0.2">
      <c r="A167" s="2">
        <f>Pivot!A167</f>
        <v>5</v>
      </c>
      <c r="B167" s="2">
        <f>Pivot!B167</f>
        <v>0.76062309840755371</v>
      </c>
      <c r="C167" s="2">
        <f>Pivot!C167</f>
        <v>0.79585376961139476</v>
      </c>
      <c r="D167" s="2">
        <f>Pivot!D167</f>
        <v>0.7534275930704819</v>
      </c>
      <c r="E167" s="2">
        <f>Pivot!E167</f>
        <v>0.72304125938545483</v>
      </c>
      <c r="F167" s="2">
        <f>Pivot!F167</f>
        <v>0.79295624709355494</v>
      </c>
      <c r="G167" s="2">
        <f>Pivot!G167</f>
        <v>0.89199665055814958</v>
      </c>
    </row>
    <row r="168" spans="1:7" x14ac:dyDescent="0.2">
      <c r="A168" s="2">
        <f>Pivot!A168</f>
        <v>6</v>
      </c>
      <c r="B168" s="2">
        <f>Pivot!B168</f>
        <v>0.7326311757818661</v>
      </c>
      <c r="C168" s="2">
        <f>Pivot!C168</f>
        <v>0.77025922850132389</v>
      </c>
      <c r="D168" s="2">
        <f>Pivot!D168</f>
        <v>0.72327836670985624</v>
      </c>
      <c r="E168" s="2">
        <f>Pivot!E168</f>
        <v>0.69557087421047237</v>
      </c>
      <c r="F168" s="2">
        <f>Pivot!F168</f>
        <v>0.77487637672563425</v>
      </c>
      <c r="G168" s="2">
        <f>Pivot!G168</f>
        <v>0.87367359300917757</v>
      </c>
    </row>
    <row r="169" spans="1:7" x14ac:dyDescent="0.2">
      <c r="A169" s="2">
        <f>Pivot!A169</f>
        <v>7</v>
      </c>
      <c r="B169" s="2">
        <f>Pivot!B169</f>
        <v>0.70861319307578774</v>
      </c>
      <c r="C169" s="2">
        <f>Pivot!C169</f>
        <v>0.7441748696012791</v>
      </c>
      <c r="D169" s="2">
        <f>Pivot!D169</f>
        <v>0.69637277282548737</v>
      </c>
      <c r="E169" s="2">
        <f>Pivot!E169</f>
        <v>0.66837005322062715</v>
      </c>
      <c r="F169" s="2">
        <f>Pivot!F169</f>
        <v>0.75230859664868821</v>
      </c>
      <c r="G169" s="2">
        <f>Pivot!G169</f>
        <v>0.85645357055850635</v>
      </c>
    </row>
    <row r="170" spans="1:7" x14ac:dyDescent="0.2">
      <c r="A170" s="2">
        <f>Pivot!A170</f>
        <v>8</v>
      </c>
      <c r="B170" s="2">
        <f>Pivot!B170</f>
        <v>0.67682994899384996</v>
      </c>
      <c r="C170" s="2">
        <f>Pivot!C170</f>
        <v>0.71816653341539483</v>
      </c>
      <c r="D170" s="2">
        <f>Pivot!D170</f>
        <v>0.66349006155499246</v>
      </c>
      <c r="E170" s="2">
        <f>Pivot!E170</f>
        <v>0.64552001371329881</v>
      </c>
      <c r="F170" s="2">
        <f>Pivot!F170</f>
        <v>0.73104048230229357</v>
      </c>
      <c r="G170" s="2">
        <f>Pivot!G170</f>
        <v>0.84519445189017095</v>
      </c>
    </row>
    <row r="171" spans="1:7" x14ac:dyDescent="0.2">
      <c r="A171" s="2">
        <f>Pivot!A171</f>
        <v>9</v>
      </c>
      <c r="B171" s="2">
        <f>Pivot!B171</f>
        <v>0.65335577728618843</v>
      </c>
      <c r="C171" s="2">
        <f>Pivot!C171</f>
        <v>0.69321773287114252</v>
      </c>
      <c r="D171" s="2">
        <f>Pivot!D171</f>
        <v>0.63742923495885873</v>
      </c>
      <c r="E171" s="2">
        <f>Pivot!E171</f>
        <v>0.62577361396577147</v>
      </c>
      <c r="F171" s="2">
        <f>Pivot!F171</f>
        <v>0.70963692296476988</v>
      </c>
      <c r="G171" s="5">
        <f>((AVERAGE(B171:F171)/AVERAGE(B170:F170))*G170)</f>
        <v>0.81674272778893697</v>
      </c>
    </row>
    <row r="172" spans="1:7" x14ac:dyDescent="0.2">
      <c r="A172" s="2">
        <f>Pivot!A172</f>
        <v>10</v>
      </c>
      <c r="B172" s="2">
        <f>Pivot!B172</f>
        <v>0.62500383841513374</v>
      </c>
      <c r="C172" s="2">
        <f>Pivot!C172</f>
        <v>0.6717876501857627</v>
      </c>
      <c r="D172" s="2">
        <f>Pivot!D172</f>
        <v>0.60914181005024481</v>
      </c>
      <c r="E172" s="2">
        <f>Pivot!E172</f>
        <v>0.60460659070847578</v>
      </c>
      <c r="F172" s="2">
        <f>Pivot!F172</f>
        <v>0.68604035338466063</v>
      </c>
      <c r="G172" s="5">
        <f>((AVERAGE(B172:F172)/AVERAGE(B171:F171))*G171)</f>
        <v>0.78651961814329729</v>
      </c>
    </row>
    <row r="173" spans="1:7" x14ac:dyDescent="0.2">
      <c r="A173" s="2">
        <f>Pivot!A173</f>
        <v>11</v>
      </c>
      <c r="B173" s="2">
        <f>Pivot!B173</f>
        <v>0.60185727023837965</v>
      </c>
      <c r="C173" s="2">
        <f>Pivot!C173</f>
        <v>0.64784644360954835</v>
      </c>
      <c r="D173" s="2">
        <f>Pivot!D173</f>
        <v>0.58934690604000162</v>
      </c>
      <c r="E173" s="2">
        <f>Pivot!E173</f>
        <v>0.58272194551066481</v>
      </c>
      <c r="F173" s="2">
        <f>Pivot!F173</f>
        <v>0.65903417684506116</v>
      </c>
      <c r="G173" s="5">
        <f t="shared" ref="G173:G223" si="31">((AVERAGE(B173:F173)/AVERAGE(B172:F172))*G172)</f>
        <v>0.7580335103374477</v>
      </c>
    </row>
    <row r="174" spans="1:7" x14ac:dyDescent="0.2">
      <c r="A174" s="2">
        <f>Pivot!A174</f>
        <v>12</v>
      </c>
      <c r="B174" s="2">
        <f>Pivot!B174</f>
        <v>0.57354855610667299</v>
      </c>
      <c r="C174" s="2">
        <f>Pivot!C174</f>
        <v>0.61713182301251046</v>
      </c>
      <c r="D174" s="2">
        <f>Pivot!D174</f>
        <v>0.55854224231890215</v>
      </c>
      <c r="E174" s="2">
        <f>Pivot!E174</f>
        <v>0.55343890132526607</v>
      </c>
      <c r="F174" s="2">
        <f>Pivot!F174</f>
        <v>0.63385816519865157</v>
      </c>
      <c r="G174" s="5">
        <f t="shared" si="31"/>
        <v>0.72253163326296532</v>
      </c>
    </row>
    <row r="175" spans="1:7" x14ac:dyDescent="0.2">
      <c r="A175" s="2">
        <f>Pivot!A175</f>
        <v>13</v>
      </c>
      <c r="B175" s="2">
        <f>Pivot!B175</f>
        <v>0.54515942375038029</v>
      </c>
      <c r="C175" s="2">
        <f>Pivot!C175</f>
        <v>0.59884302424406788</v>
      </c>
      <c r="D175" s="2">
        <f>Pivot!D175</f>
        <v>0.53447097950581079</v>
      </c>
      <c r="E175" s="2">
        <f>Pivot!E175</f>
        <v>0.5339508840285262</v>
      </c>
      <c r="F175" s="2">
        <f>Pivot!F175</f>
        <v>0.60731960176356681</v>
      </c>
      <c r="G175" s="5">
        <f t="shared" si="31"/>
        <v>0.69379891556878626</v>
      </c>
    </row>
    <row r="176" spans="1:7" x14ac:dyDescent="0.2">
      <c r="A176" s="2">
        <f>Pivot!A176</f>
        <v>14</v>
      </c>
      <c r="B176" s="2">
        <f>Pivot!B176</f>
        <v>0.52125043854917319</v>
      </c>
      <c r="C176" s="2">
        <f>Pivot!C176</f>
        <v>0.57153882933510991</v>
      </c>
      <c r="D176" s="2">
        <f>Pivot!D176</f>
        <v>0.51118598707433516</v>
      </c>
      <c r="E176" s="2">
        <f>Pivot!E176</f>
        <v>0.51426570873268063</v>
      </c>
      <c r="F176" s="2">
        <f>Pivot!F176</f>
        <v>0.58655949772079818</v>
      </c>
      <c r="G176" s="5">
        <f t="shared" si="31"/>
        <v>0.66551704149847735</v>
      </c>
    </row>
    <row r="177" spans="1:7" x14ac:dyDescent="0.2">
      <c r="A177" s="2">
        <f>Pivot!A177</f>
        <v>15</v>
      </c>
      <c r="B177" s="2">
        <f>Pivot!B177</f>
        <v>0.49146802890727709</v>
      </c>
      <c r="C177" s="2">
        <f>Pivot!C177</f>
        <v>0.54497222325086025</v>
      </c>
      <c r="D177" s="2">
        <f>Pivot!D177</f>
        <v>0.48579237602225339</v>
      </c>
      <c r="E177" s="2">
        <f>Pivot!E177</f>
        <v>0.49934555168142059</v>
      </c>
      <c r="F177" s="2">
        <f>Pivot!F177</f>
        <v>0.57172174172983437</v>
      </c>
      <c r="G177" s="5">
        <f t="shared" si="31"/>
        <v>0.63808229707076847</v>
      </c>
    </row>
    <row r="178" spans="1:7" x14ac:dyDescent="0.2">
      <c r="A178" s="2">
        <f>Pivot!A178</f>
        <v>16</v>
      </c>
      <c r="B178" s="2">
        <f>Pivot!B178</f>
        <v>0.47115260409438969</v>
      </c>
      <c r="C178" s="2">
        <f>Pivot!C178</f>
        <v>0.52349047265044213</v>
      </c>
      <c r="D178" s="2">
        <f>Pivot!D178</f>
        <v>0.46882075134796752</v>
      </c>
      <c r="E178" s="2">
        <f>Pivot!E178</f>
        <v>0.48280997768050088</v>
      </c>
      <c r="F178" s="2">
        <f>Pivot!F178</f>
        <v>0.5544969812021997</v>
      </c>
      <c r="G178" s="5">
        <f t="shared" si="31"/>
        <v>0.61531547312176527</v>
      </c>
    </row>
    <row r="179" spans="1:7" x14ac:dyDescent="0.2">
      <c r="A179" s="2">
        <f>Pivot!A179</f>
        <v>17</v>
      </c>
      <c r="B179" s="2">
        <f>Pivot!B179</f>
        <v>0.4516292436790848</v>
      </c>
      <c r="C179" s="2">
        <f>Pivot!C179</f>
        <v>0.49783332795207519</v>
      </c>
      <c r="D179" s="2">
        <f>Pivot!D179</f>
        <v>0.44907064435899818</v>
      </c>
      <c r="E179" s="2">
        <f>Pivot!E179</f>
        <v>0.46816598853563007</v>
      </c>
      <c r="F179" s="2">
        <f>Pivot!F179</f>
        <v>0.52719506310184727</v>
      </c>
      <c r="G179" s="5">
        <f t="shared" si="31"/>
        <v>0.58901847044937172</v>
      </c>
    </row>
    <row r="180" spans="1:7" x14ac:dyDescent="0.2">
      <c r="A180" s="2">
        <f>Pivot!A180</f>
        <v>18</v>
      </c>
      <c r="B180" s="2">
        <f>Pivot!B180</f>
        <v>0.43224875572885563</v>
      </c>
      <c r="C180" s="2">
        <f>Pivot!C180</f>
        <v>0.47268143835697918</v>
      </c>
      <c r="D180" s="2">
        <f>Pivot!D180</f>
        <v>0.4315111541224918</v>
      </c>
      <c r="E180" s="2">
        <f>Pivot!E180</f>
        <v>0.45327944961609917</v>
      </c>
      <c r="F180" s="2">
        <f>Pivot!F180</f>
        <v>0.49956222039669418</v>
      </c>
      <c r="G180" s="5">
        <f t="shared" si="31"/>
        <v>0.56327883818972002</v>
      </c>
    </row>
    <row r="181" spans="1:7" x14ac:dyDescent="0.2">
      <c r="A181" s="2">
        <f>Pivot!A181</f>
        <v>19</v>
      </c>
      <c r="B181" s="2">
        <f>Pivot!B181</f>
        <v>0.40705084972477801</v>
      </c>
      <c r="C181" s="2">
        <f>Pivot!C181</f>
        <v>0.45189462316308499</v>
      </c>
      <c r="D181" s="2">
        <f>Pivot!D181</f>
        <v>0.41744402801737768</v>
      </c>
      <c r="E181" s="2">
        <f>Pivot!E181</f>
        <v>0.44096798571731799</v>
      </c>
      <c r="F181" s="2">
        <f>Pivot!F181</f>
        <v>0.47767370520395391</v>
      </c>
      <c r="G181" s="5">
        <f t="shared" si="31"/>
        <v>0.54008814536307803</v>
      </c>
    </row>
    <row r="182" spans="1:7" x14ac:dyDescent="0.2">
      <c r="A182" s="2">
        <f>Pivot!A182</f>
        <v>20</v>
      </c>
      <c r="B182" s="2">
        <f>Pivot!B182</f>
        <v>0.39097590195645082</v>
      </c>
      <c r="C182" s="2">
        <f>Pivot!C182</f>
        <v>0.43236497708561089</v>
      </c>
      <c r="D182" s="2">
        <f>Pivot!D182</f>
        <v>0.39590989232639839</v>
      </c>
      <c r="E182" s="2">
        <f>Pivot!E182</f>
        <v>0.42735570391856409</v>
      </c>
      <c r="F182" s="5">
        <f>((AVERAGE(B182:E182)/AVERAGE(B181:E181))*F181)</f>
        <v>0.45799469370237289</v>
      </c>
      <c r="G182" s="5">
        <f t="shared" si="31"/>
        <v>0.51783780855642991</v>
      </c>
    </row>
    <row r="183" spans="1:7" x14ac:dyDescent="0.2">
      <c r="A183" s="2">
        <f>Pivot!A183</f>
        <v>21</v>
      </c>
      <c r="B183" s="2">
        <f>Pivot!B183</f>
        <v>0.37542301656591592</v>
      </c>
      <c r="C183" s="2">
        <f>Pivot!C183</f>
        <v>0.41804247441116837</v>
      </c>
      <c r="D183" s="2">
        <f>Pivot!D183</f>
        <v>0.38057759589312778</v>
      </c>
      <c r="E183" s="2">
        <f>Pivot!E183</f>
        <v>0.4152265879114535</v>
      </c>
      <c r="F183" s="5">
        <f t="shared" ref="F183:F223" si="32">((AVERAGE(B183:E183)/AVERAGE(B182:E182))*F182)</f>
        <v>0.44204677245983776</v>
      </c>
      <c r="G183" s="5">
        <f t="shared" si="31"/>
        <v>0.49980607871147309</v>
      </c>
    </row>
    <row r="184" spans="1:7" x14ac:dyDescent="0.2">
      <c r="A184" s="2">
        <f>Pivot!A184</f>
        <v>22</v>
      </c>
      <c r="B184" s="2">
        <f>Pivot!B184</f>
        <v>0.35930145497656329</v>
      </c>
      <c r="C184" s="2">
        <f>Pivot!C184</f>
        <v>0.40091614113574198</v>
      </c>
      <c r="D184" s="2">
        <f>Pivot!D184</f>
        <v>0.36788366935914291</v>
      </c>
      <c r="E184" s="2">
        <f>Pivot!E184</f>
        <v>0.40137797380893758</v>
      </c>
      <c r="F184" s="5">
        <f t="shared" si="32"/>
        <v>0.42541638590134523</v>
      </c>
      <c r="G184" s="5">
        <f t="shared" si="31"/>
        <v>0.48100271035521769</v>
      </c>
    </row>
    <row r="185" spans="1:7" x14ac:dyDescent="0.2">
      <c r="A185" s="2">
        <f>Pivot!A185</f>
        <v>23</v>
      </c>
      <c r="B185" s="2">
        <f>Pivot!B185</f>
        <v>0.33807656582920642</v>
      </c>
      <c r="C185" s="2">
        <f>Pivot!C185</f>
        <v>0.3798982217446622</v>
      </c>
      <c r="D185" s="2">
        <f>Pivot!D185</f>
        <v>0.35697744407118709</v>
      </c>
      <c r="E185" s="2">
        <f>Pivot!E185</f>
        <v>0.3873135090685918</v>
      </c>
      <c r="F185" s="5">
        <f t="shared" si="32"/>
        <v>0.40672131446153914</v>
      </c>
      <c r="G185" s="5">
        <f t="shared" si="31"/>
        <v>0.45986487850189439</v>
      </c>
    </row>
    <row r="186" spans="1:7" x14ac:dyDescent="0.2">
      <c r="A186" s="2">
        <f>Pivot!A186</f>
        <v>24</v>
      </c>
      <c r="B186" s="2">
        <f>Pivot!B186</f>
        <v>0.31915068604238228</v>
      </c>
      <c r="C186" s="2">
        <f>Pivot!C186</f>
        <v>0.36152156632113058</v>
      </c>
      <c r="D186" s="2">
        <f>Pivot!D186</f>
        <v>0.34009227718584828</v>
      </c>
      <c r="E186" s="2">
        <f>Pivot!E186</f>
        <v>0.37692288261932549</v>
      </c>
      <c r="F186" s="5">
        <f t="shared" si="32"/>
        <v>0.38875920132421227</v>
      </c>
      <c r="G186" s="5">
        <f t="shared" si="31"/>
        <v>0.43955577572848853</v>
      </c>
    </row>
    <row r="187" spans="1:7" x14ac:dyDescent="0.2">
      <c r="A187" s="2">
        <f>Pivot!A187</f>
        <v>25</v>
      </c>
      <c r="B187" s="2">
        <f>Pivot!B187</f>
        <v>0.30516511372300309</v>
      </c>
      <c r="C187" s="2">
        <f>Pivot!C187</f>
        <v>0.34594116869425168</v>
      </c>
      <c r="D187" s="2">
        <f>Pivot!D187</f>
        <v>0.33122203468168721</v>
      </c>
      <c r="E187" s="2">
        <f>Pivot!E187</f>
        <v>0.36357383097811852</v>
      </c>
      <c r="F187" s="5">
        <f t="shared" si="32"/>
        <v>0.37435540993756261</v>
      </c>
      <c r="G187" s="5">
        <f t="shared" si="31"/>
        <v>0.4232699368986314</v>
      </c>
    </row>
    <row r="188" spans="1:7" x14ac:dyDescent="0.2">
      <c r="A188" s="2">
        <f>Pivot!A188</f>
        <v>26</v>
      </c>
      <c r="B188" s="2">
        <f>Pivot!B188</f>
        <v>0.29262774499769179</v>
      </c>
      <c r="C188" s="2">
        <f>Pivot!C188</f>
        <v>0.33464828820684572</v>
      </c>
      <c r="D188" s="2">
        <f>Pivot!D188</f>
        <v>0.31759600850079361</v>
      </c>
      <c r="E188" s="2">
        <f>Pivot!E188</f>
        <v>0.34913332380437301</v>
      </c>
      <c r="F188" s="5">
        <f t="shared" si="32"/>
        <v>0.35992060028947598</v>
      </c>
      <c r="G188" s="5">
        <f t="shared" si="31"/>
        <v>0.40694902685780038</v>
      </c>
    </row>
    <row r="189" spans="1:7" x14ac:dyDescent="0.2">
      <c r="A189" s="2">
        <f>Pivot!A189</f>
        <v>27</v>
      </c>
      <c r="B189" s="2">
        <f>Pivot!B189</f>
        <v>0.27891088944865711</v>
      </c>
      <c r="C189" s="2">
        <f>Pivot!C189</f>
        <v>0.32417252016300341</v>
      </c>
      <c r="D189" s="2">
        <f>Pivot!D189</f>
        <v>0.30826322279257751</v>
      </c>
      <c r="E189" s="2">
        <f>Pivot!E189</f>
        <v>0.33101373430044773</v>
      </c>
      <c r="F189" s="5">
        <f t="shared" si="32"/>
        <v>0.34555582293437614</v>
      </c>
      <c r="G189" s="5">
        <f t="shared" si="31"/>
        <v>0.39070729976303215</v>
      </c>
    </row>
    <row r="190" spans="1:7" x14ac:dyDescent="0.2">
      <c r="A190" s="2">
        <f>Pivot!A190</f>
        <v>28</v>
      </c>
      <c r="B190" s="2">
        <f>Pivot!B190</f>
        <v>0.26751006188293092</v>
      </c>
      <c r="C190" s="2">
        <f>Pivot!C190</f>
        <v>0.31396556875195247</v>
      </c>
      <c r="D190" s="2">
        <f>Pivot!D190</f>
        <v>0.30006833374697789</v>
      </c>
      <c r="E190" s="2">
        <f>Pivot!E190</f>
        <v>0.31585838352944712</v>
      </c>
      <c r="F190" s="5">
        <f t="shared" si="32"/>
        <v>0.33305099293657764</v>
      </c>
      <c r="G190" s="5">
        <f t="shared" si="31"/>
        <v>0.37656854695329162</v>
      </c>
    </row>
    <row r="191" spans="1:7" x14ac:dyDescent="0.2">
      <c r="A191" s="2">
        <f>Pivot!A191</f>
        <v>29</v>
      </c>
      <c r="B191" s="2">
        <f>Pivot!B191</f>
        <v>0.25513817112212139</v>
      </c>
      <c r="C191" s="2">
        <f>Pivot!C191</f>
        <v>0.30063837827150092</v>
      </c>
      <c r="D191" s="2">
        <f>Pivot!D191</f>
        <v>0.29211953153240972</v>
      </c>
      <c r="E191" s="2">
        <f>Pivot!E191</f>
        <v>0.29488505224720601</v>
      </c>
      <c r="F191" s="5">
        <f t="shared" si="32"/>
        <v>0.31785839720161108</v>
      </c>
      <c r="G191" s="5">
        <f t="shared" si="31"/>
        <v>0.35939083596699056</v>
      </c>
    </row>
    <row r="192" spans="1:7" x14ac:dyDescent="0.2">
      <c r="A192" s="2">
        <f>Pivot!A192</f>
        <v>30</v>
      </c>
      <c r="B192" s="2">
        <f>Pivot!B192</f>
        <v>0.24536029701470319</v>
      </c>
      <c r="C192" s="2">
        <f>Pivot!C192</f>
        <v>0.29248962468081052</v>
      </c>
      <c r="D192" s="2">
        <f>Pivot!D192</f>
        <v>0.28468171798906777</v>
      </c>
      <c r="E192" s="2">
        <f>Pivot!E192</f>
        <v>0.27949772203564832</v>
      </c>
      <c r="F192" s="5">
        <f t="shared" si="32"/>
        <v>0.30652351217317936</v>
      </c>
      <c r="G192" s="5">
        <f t="shared" si="31"/>
        <v>0.3465748970400287</v>
      </c>
    </row>
    <row r="193" spans="1:7" x14ac:dyDescent="0.2">
      <c r="A193" s="2">
        <f>Pivot!A193</f>
        <v>31</v>
      </c>
      <c r="B193" s="2">
        <f>Pivot!B193</f>
        <v>0.23651575070228001</v>
      </c>
      <c r="C193" s="2">
        <f>Pivot!C193</f>
        <v>0.27793411292474951</v>
      </c>
      <c r="D193" s="2">
        <f>Pivot!D193</f>
        <v>0.27577126823515757</v>
      </c>
      <c r="E193" s="2">
        <f>Pivot!E193</f>
        <v>0.2871027819065734</v>
      </c>
      <c r="F193" s="5">
        <f t="shared" si="32"/>
        <v>0.29965182532077539</v>
      </c>
      <c r="G193" s="5">
        <f t="shared" si="31"/>
        <v>0.33880533265497209</v>
      </c>
    </row>
    <row r="194" spans="1:7" x14ac:dyDescent="0.2">
      <c r="A194" s="2">
        <f>Pivot!A194</f>
        <v>32</v>
      </c>
      <c r="B194" s="2">
        <f>Pivot!B194</f>
        <v>0.22325843978091561</v>
      </c>
      <c r="C194" s="2">
        <f>Pivot!C194</f>
        <v>0.26826656386171011</v>
      </c>
      <c r="D194" s="2">
        <f>Pivot!D194</f>
        <v>0.26846079359836711</v>
      </c>
      <c r="E194" s="5">
        <f>((AVERAGE(B194:D194)/AVERAGE(B193:D193))*E193)</f>
        <v>0.27611769389562046</v>
      </c>
      <c r="F194" s="5">
        <f t="shared" si="32"/>
        <v>0.28818658749921161</v>
      </c>
      <c r="G194" s="5">
        <f t="shared" si="31"/>
        <v>0.32584200860398399</v>
      </c>
    </row>
    <row r="195" spans="1:7" x14ac:dyDescent="0.2">
      <c r="A195" s="2">
        <f>Pivot!A195</f>
        <v>33</v>
      </c>
      <c r="B195" s="2">
        <f>Pivot!B195</f>
        <v>0.21293383361040469</v>
      </c>
      <c r="C195" s="2">
        <f>Pivot!C195</f>
        <v>0.25579658555129642</v>
      </c>
      <c r="D195" s="2">
        <f>Pivot!D195</f>
        <v>0.26130327660215619</v>
      </c>
      <c r="E195" s="5">
        <f t="shared" ref="E195:E223" si="33">((AVERAGE(B195:D195)/AVERAGE(B194:D194))*E194)</f>
        <v>0.26523551002163454</v>
      </c>
      <c r="F195" s="5">
        <f t="shared" si="32"/>
        <v>0.27682875167588156</v>
      </c>
      <c r="G195" s="5">
        <f t="shared" si="31"/>
        <v>0.31300012005468342</v>
      </c>
    </row>
    <row r="196" spans="1:7" x14ac:dyDescent="0.2">
      <c r="A196" s="2">
        <f>Pivot!A196</f>
        <v>34</v>
      </c>
      <c r="B196" s="2">
        <f>Pivot!B196</f>
        <v>0.19994140536301361</v>
      </c>
      <c r="C196" s="2">
        <f>Pivot!C196</f>
        <v>0.24766503677111931</v>
      </c>
      <c r="D196" s="2">
        <f>Pivot!D196</f>
        <v>0.25111687778982611</v>
      </c>
      <c r="E196" s="5">
        <f t="shared" si="33"/>
        <v>0.25385983852447841</v>
      </c>
      <c r="F196" s="5">
        <f t="shared" si="32"/>
        <v>0.26495585826211587</v>
      </c>
      <c r="G196" s="5">
        <f t="shared" si="31"/>
        <v>0.29957587477160613</v>
      </c>
    </row>
    <row r="197" spans="1:7" x14ac:dyDescent="0.2">
      <c r="A197" s="2">
        <f>Pivot!A197</f>
        <v>35</v>
      </c>
      <c r="B197" s="2">
        <f>Pivot!B197</f>
        <v>0.1920172946792954</v>
      </c>
      <c r="C197" s="2">
        <f>Pivot!C197</f>
        <v>0.23660271721171799</v>
      </c>
      <c r="D197" s="2">
        <f>Pivot!D197</f>
        <v>0.23861962899876821</v>
      </c>
      <c r="E197" s="5">
        <f t="shared" si="33"/>
        <v>0.24242120258966715</v>
      </c>
      <c r="F197" s="5">
        <f t="shared" si="32"/>
        <v>0.25301724828319416</v>
      </c>
      <c r="G197" s="5">
        <f t="shared" si="31"/>
        <v>0.28607732617769543</v>
      </c>
    </row>
    <row r="198" spans="1:7" x14ac:dyDescent="0.2">
      <c r="A198" s="2">
        <f>Pivot!A198</f>
        <v>36</v>
      </c>
      <c r="B198" s="2">
        <f>Pivot!B198</f>
        <v>0.18488610117794971</v>
      </c>
      <c r="C198" s="2">
        <f>Pivot!C198</f>
        <v>0.22766025573963031</v>
      </c>
      <c r="D198" s="2">
        <f>Pivot!D198</f>
        <v>0.23296866118400211</v>
      </c>
      <c r="E198" s="5">
        <f t="shared" si="33"/>
        <v>0.23452822252766248</v>
      </c>
      <c r="F198" s="5">
        <f t="shared" si="32"/>
        <v>0.2447792720884186</v>
      </c>
      <c r="G198" s="5">
        <f t="shared" si="31"/>
        <v>0.27676294852594296</v>
      </c>
    </row>
    <row r="199" spans="1:7" x14ac:dyDescent="0.2">
      <c r="A199" s="2">
        <f>Pivot!A199</f>
        <v>37</v>
      </c>
      <c r="B199" s="2">
        <f>Pivot!B199</f>
        <v>0.17835065578271511</v>
      </c>
      <c r="C199" s="2">
        <f>Pivot!C199</f>
        <v>0.21999195324134671</v>
      </c>
      <c r="D199" s="2">
        <f>Pivot!D199</f>
        <v>0.22571271828982711</v>
      </c>
      <c r="E199" s="5">
        <f t="shared" si="33"/>
        <v>0.22673149743948035</v>
      </c>
      <c r="F199" s="5">
        <f t="shared" si="32"/>
        <v>0.23664175809888743</v>
      </c>
      <c r="G199" s="5">
        <f t="shared" si="31"/>
        <v>0.26756215980638082</v>
      </c>
    </row>
    <row r="200" spans="1:7" x14ac:dyDescent="0.2">
      <c r="A200" s="2">
        <f>Pivot!A200</f>
        <v>38</v>
      </c>
      <c r="B200" s="2">
        <f>Pivot!B200</f>
        <v>0.17131927534559449</v>
      </c>
      <c r="C200" s="2">
        <f>Pivot!C200</f>
        <v>0.21150802938853211</v>
      </c>
      <c r="D200" s="2">
        <f>Pivot!D200</f>
        <v>0.21822988621503561</v>
      </c>
      <c r="E200" s="5">
        <f t="shared" si="33"/>
        <v>0.21837582500457603</v>
      </c>
      <c r="F200" s="5">
        <f t="shared" si="32"/>
        <v>0.22792086560082614</v>
      </c>
      <c r="G200" s="5">
        <f t="shared" si="31"/>
        <v>0.25770176639582526</v>
      </c>
    </row>
    <row r="201" spans="1:7" x14ac:dyDescent="0.2">
      <c r="A201" s="2">
        <f>Pivot!A201</f>
        <v>39</v>
      </c>
      <c r="B201" s="2">
        <f>Pivot!B201</f>
        <v>0.16541694758465439</v>
      </c>
      <c r="C201" s="2">
        <f>Pivot!C201</f>
        <v>0.20301585542859321</v>
      </c>
      <c r="D201" s="2">
        <f>Pivot!D201</f>
        <v>0.21618363658113501</v>
      </c>
      <c r="E201" s="5">
        <f t="shared" si="33"/>
        <v>0.21240257870645671</v>
      </c>
      <c r="F201" s="5">
        <f t="shared" si="32"/>
        <v>0.22168653326717264</v>
      </c>
      <c r="G201" s="5">
        <f t="shared" si="31"/>
        <v>0.25065283539757754</v>
      </c>
    </row>
    <row r="202" spans="1:7" x14ac:dyDescent="0.2">
      <c r="A202" s="2">
        <f>Pivot!A202</f>
        <v>40</v>
      </c>
      <c r="B202" s="2">
        <f>Pivot!B202</f>
        <v>0.15772578022962611</v>
      </c>
      <c r="C202" s="2">
        <f>Pivot!C202</f>
        <v>0.19758514756194179</v>
      </c>
      <c r="D202" s="2">
        <f>Pivot!D202</f>
        <v>0.19883589912061031</v>
      </c>
      <c r="E202" s="5">
        <f t="shared" si="33"/>
        <v>0.20133237289702471</v>
      </c>
      <c r="F202" s="5">
        <f t="shared" si="32"/>
        <v>0.21013245721313983</v>
      </c>
      <c r="G202" s="5">
        <f t="shared" si="31"/>
        <v>0.23758906521424264</v>
      </c>
    </row>
    <row r="203" spans="1:7" x14ac:dyDescent="0.2">
      <c r="A203" s="2">
        <f>Pivot!A203</f>
        <v>41</v>
      </c>
      <c r="B203" s="2">
        <f>Pivot!B203</f>
        <v>0.15110229419058979</v>
      </c>
      <c r="C203" s="2">
        <f>Pivot!C203</f>
        <v>0.19037018227745051</v>
      </c>
      <c r="D203" s="2">
        <f>Pivot!D203</f>
        <v>0.19354956626316261</v>
      </c>
      <c r="E203" s="5">
        <f t="shared" si="33"/>
        <v>0.19438396501430763</v>
      </c>
      <c r="F203" s="5">
        <f t="shared" si="32"/>
        <v>0.20288033972649361</v>
      </c>
      <c r="G203" s="5">
        <f t="shared" si="31"/>
        <v>0.22938936185890399</v>
      </c>
    </row>
    <row r="204" spans="1:7" x14ac:dyDescent="0.2">
      <c r="A204" s="2">
        <f>Pivot!A204</f>
        <v>42</v>
      </c>
      <c r="B204" s="2">
        <f>Pivot!B204</f>
        <v>0.14563366717158821</v>
      </c>
      <c r="C204" s="2">
        <f>Pivot!C204</f>
        <v>0.18538415183191739</v>
      </c>
      <c r="D204" s="2">
        <f>Pivot!D204</f>
        <v>0.18882858479725709</v>
      </c>
      <c r="E204" s="5">
        <f t="shared" si="33"/>
        <v>0.18887035878629935</v>
      </c>
      <c r="F204" s="5">
        <f t="shared" si="32"/>
        <v>0.19712573797951258</v>
      </c>
      <c r="G204" s="5">
        <f t="shared" si="31"/>
        <v>0.2228828446464837</v>
      </c>
    </row>
    <row r="205" spans="1:7" x14ac:dyDescent="0.2">
      <c r="A205" s="2">
        <f>Pivot!A205</f>
        <v>43</v>
      </c>
      <c r="B205" s="2">
        <f>Pivot!B205</f>
        <v>0.13908293920722861</v>
      </c>
      <c r="C205" s="2">
        <f>Pivot!C205</f>
        <v>0.18160317300746359</v>
      </c>
      <c r="D205" s="2">
        <f>Pivot!D205</f>
        <v>0.18769708864836601</v>
      </c>
      <c r="E205" s="5">
        <f t="shared" si="33"/>
        <v>0.18470555311321021</v>
      </c>
      <c r="F205" s="5">
        <f t="shared" si="32"/>
        <v>0.19277889182999117</v>
      </c>
      <c r="G205" s="5">
        <f t="shared" si="31"/>
        <v>0.21796802507509602</v>
      </c>
    </row>
    <row r="206" spans="1:7" x14ac:dyDescent="0.2">
      <c r="A206" s="2">
        <f>Pivot!A206</f>
        <v>44</v>
      </c>
      <c r="B206" s="2">
        <f>Pivot!B206</f>
        <v>0.13260225301875039</v>
      </c>
      <c r="C206" s="2">
        <f>Pivot!C206</f>
        <v>0.17488476490344801</v>
      </c>
      <c r="D206" s="5">
        <f>((AVERAGE(B206:C206)/AVERAGE(B205:C205))*D205)</f>
        <v>0.17997167904335706</v>
      </c>
      <c r="E206" s="5">
        <f>((AVERAGE(B206:D206)/AVERAGE(B205:D205))*E205)</f>
        <v>0.17710327188234626</v>
      </c>
      <c r="F206" s="5">
        <f t="shared" si="32"/>
        <v>0.18484432069033721</v>
      </c>
      <c r="G206" s="5">
        <f t="shared" si="31"/>
        <v>0.20899669639532836</v>
      </c>
    </row>
    <row r="207" spans="1:7" x14ac:dyDescent="0.2">
      <c r="A207" s="2">
        <f>Pivot!A207</f>
        <v>45</v>
      </c>
      <c r="B207" s="2">
        <f>Pivot!B207</f>
        <v>0.12784150099773281</v>
      </c>
      <c r="C207" s="2">
        <f>Pivot!C207</f>
        <v>0.17068562593236891</v>
      </c>
      <c r="D207" s="5">
        <f t="shared" ref="D207:D223" si="34">((AVERAGE(B207:C207)/AVERAGE(B206:C206))*D206)</f>
        <v>0.17472746861525668</v>
      </c>
      <c r="E207" s="5">
        <f>((AVERAGE(B207:D207)/AVERAGE(B206:D206))*E206)</f>
        <v>0.17194264422029978</v>
      </c>
      <c r="F207" s="5">
        <f t="shared" si="32"/>
        <v>0.17945812593296173</v>
      </c>
      <c r="G207" s="5">
        <f t="shared" si="31"/>
        <v>0.20290672345902619</v>
      </c>
    </row>
    <row r="208" spans="1:7" x14ac:dyDescent="0.2">
      <c r="A208" s="2">
        <f>Pivot!A208</f>
        <v>46</v>
      </c>
      <c r="B208" s="2">
        <f>Pivot!B208</f>
        <v>0.1231333571662063</v>
      </c>
      <c r="C208" s="2">
        <f>Pivot!C208</f>
        <v>0.16506441739563199</v>
      </c>
      <c r="D208" s="5">
        <f t="shared" si="34"/>
        <v>0.16868171454827613</v>
      </c>
      <c r="E208" s="5">
        <f t="shared" si="33"/>
        <v>0.16599324800446347</v>
      </c>
      <c r="F208" s="5">
        <f t="shared" si="32"/>
        <v>0.17324868615047997</v>
      </c>
      <c r="G208" s="5">
        <f t="shared" si="31"/>
        <v>0.1958859375557444</v>
      </c>
    </row>
    <row r="209" spans="1:7" x14ac:dyDescent="0.2">
      <c r="A209" s="2">
        <f>Pivot!A209</f>
        <v>47</v>
      </c>
      <c r="B209" s="2">
        <f>Pivot!B209</f>
        <v>0.1184948893617514</v>
      </c>
      <c r="C209" s="2">
        <f>Pivot!C209</f>
        <v>0.1603585165590288</v>
      </c>
      <c r="D209" s="5">
        <f t="shared" si="34"/>
        <v>0.16321246994310445</v>
      </c>
      <c r="E209" s="5">
        <f t="shared" si="33"/>
        <v>0.16061117278324258</v>
      </c>
      <c r="F209" s="5">
        <f t="shared" si="32"/>
        <v>0.16763136453017824</v>
      </c>
      <c r="G209" s="5">
        <f t="shared" si="31"/>
        <v>0.18953463794941311</v>
      </c>
    </row>
    <row r="210" spans="1:7" x14ac:dyDescent="0.2">
      <c r="A210" s="2">
        <f>Pivot!A210</f>
        <v>48</v>
      </c>
      <c r="B210" s="2">
        <f>Pivot!B210</f>
        <v>0.1127474453830665</v>
      </c>
      <c r="C210" s="2">
        <f>Pivot!C210</f>
        <v>0.14715087672850979</v>
      </c>
      <c r="D210" s="5">
        <f t="shared" si="34"/>
        <v>0.15211808851977832</v>
      </c>
      <c r="E210" s="5">
        <f t="shared" si="33"/>
        <v>0.14969361475396828</v>
      </c>
      <c r="F210" s="5">
        <f t="shared" si="32"/>
        <v>0.15623660837423789</v>
      </c>
      <c r="G210" s="5">
        <f t="shared" si="31"/>
        <v>0.17665100493365254</v>
      </c>
    </row>
    <row r="211" spans="1:7" x14ac:dyDescent="0.2">
      <c r="A211" s="2">
        <f>Pivot!A211</f>
        <v>49</v>
      </c>
      <c r="B211" s="2">
        <f>Pivot!B211</f>
        <v>0.1072724970421076</v>
      </c>
      <c r="C211" s="2">
        <f>Pivot!C211</f>
        <v>0.14249645975347</v>
      </c>
      <c r="D211" s="5">
        <f t="shared" si="34"/>
        <v>0.14618938656714794</v>
      </c>
      <c r="E211" s="5">
        <f t="shared" si="33"/>
        <v>0.14385940506382505</v>
      </c>
      <c r="F211" s="5">
        <f t="shared" si="32"/>
        <v>0.15014738983255038</v>
      </c>
      <c r="G211" s="5">
        <f t="shared" si="31"/>
        <v>0.1697661487796252</v>
      </c>
    </row>
    <row r="212" spans="1:7" x14ac:dyDescent="0.2">
      <c r="A212" s="2">
        <f>Pivot!A212</f>
        <v>50</v>
      </c>
      <c r="B212" s="2">
        <f>Pivot!B212</f>
        <v>0.10361275516453949</v>
      </c>
      <c r="C212" s="2">
        <f>Pivot!C212</f>
        <v>0.1327879925993686</v>
      </c>
      <c r="D212" s="5">
        <f t="shared" si="34"/>
        <v>0.13836499436519528</v>
      </c>
      <c r="E212" s="5">
        <f t="shared" si="33"/>
        <v>0.13615971883084452</v>
      </c>
      <c r="F212" s="5">
        <f t="shared" si="32"/>
        <v>0.14211115619249928</v>
      </c>
      <c r="G212" s="5">
        <f t="shared" si="31"/>
        <v>0.16067987403794481</v>
      </c>
    </row>
    <row r="213" spans="1:7" x14ac:dyDescent="0.2">
      <c r="A213" s="2">
        <f>Pivot!A213</f>
        <v>51</v>
      </c>
      <c r="B213" s="2">
        <f>Pivot!B213</f>
        <v>0.10021973197373869</v>
      </c>
      <c r="C213" s="2">
        <f>Pivot!C213</f>
        <v>0.12563943707208711</v>
      </c>
      <c r="D213" s="5">
        <f t="shared" si="34"/>
        <v>0.13219502454181556</v>
      </c>
      <c r="E213" s="5">
        <f t="shared" si="33"/>
        <v>0.13008808662213101</v>
      </c>
      <c r="F213" s="5">
        <f t="shared" si="32"/>
        <v>0.13577413757521029</v>
      </c>
      <c r="G213" s="5">
        <f t="shared" si="31"/>
        <v>0.15351483942361205</v>
      </c>
    </row>
    <row r="214" spans="1:7" x14ac:dyDescent="0.2">
      <c r="A214" s="2">
        <f>Pivot!A214</f>
        <v>52</v>
      </c>
      <c r="B214" s="2">
        <f>Pivot!B214</f>
        <v>9.7650049903472771E-2</v>
      </c>
      <c r="C214" s="2">
        <f>Pivot!C214</f>
        <v>0.1122842866916817</v>
      </c>
      <c r="D214" s="5">
        <f t="shared" si="34"/>
        <v>0.12287424458174379</v>
      </c>
      <c r="E214" s="5">
        <f t="shared" si="33"/>
        <v>0.1209158622132759</v>
      </c>
      <c r="F214" s="5">
        <f t="shared" si="32"/>
        <v>0.12620100223979724</v>
      </c>
      <c r="G214" s="5">
        <f t="shared" si="31"/>
        <v>0.14269084628292747</v>
      </c>
    </row>
    <row r="215" spans="1:7" x14ac:dyDescent="0.2">
      <c r="A215" s="2">
        <f>Pivot!A215</f>
        <v>53</v>
      </c>
      <c r="B215" s="2">
        <f>Pivot!B215</f>
        <v>9.5408165689993288E-2</v>
      </c>
      <c r="C215" s="2">
        <f>Pivot!C215</f>
        <v>9.8692073515651652E-2</v>
      </c>
      <c r="D215" s="5">
        <f t="shared" si="34"/>
        <v>0.11360657171352823</v>
      </c>
      <c r="E215" s="5">
        <f t="shared" si="33"/>
        <v>0.11179589846997601</v>
      </c>
      <c r="F215" s="5">
        <f t="shared" si="32"/>
        <v>0.11668241184373346</v>
      </c>
      <c r="G215" s="5">
        <f t="shared" si="31"/>
        <v>0.13192852510536571</v>
      </c>
    </row>
    <row r="216" spans="1:7" x14ac:dyDescent="0.2">
      <c r="A216" s="2">
        <f>Pivot!A216</f>
        <v>54</v>
      </c>
      <c r="B216" s="2">
        <f>Pivot!B216</f>
        <v>9.2562068355222377E-2</v>
      </c>
      <c r="C216" s="2">
        <f>Pivot!C216</f>
        <v>8.7967647119879297E-2</v>
      </c>
      <c r="D216" s="5">
        <f t="shared" si="34"/>
        <v>0.10566376502924225</v>
      </c>
      <c r="E216" s="5">
        <f t="shared" si="33"/>
        <v>0.10397968505688045</v>
      </c>
      <c r="F216" s="5">
        <f t="shared" si="32"/>
        <v>0.10852455770948485</v>
      </c>
      <c r="G216" s="5">
        <f t="shared" si="31"/>
        <v>0.12270473852990911</v>
      </c>
    </row>
    <row r="217" spans="1:7" x14ac:dyDescent="0.2">
      <c r="A217" s="2">
        <f>Pivot!A217</f>
        <v>55</v>
      </c>
      <c r="B217" s="2">
        <f>Pivot!B217</f>
        <v>8.7855762849847405E-2</v>
      </c>
      <c r="C217" s="2">
        <f>Pivot!C217</f>
        <v>8.5377141576923193E-2</v>
      </c>
      <c r="D217" s="5">
        <f t="shared" si="34"/>
        <v>0.10139295273640413</v>
      </c>
      <c r="E217" s="5">
        <f t="shared" si="33"/>
        <v>9.9776941410338382E-2</v>
      </c>
      <c r="F217" s="5">
        <f t="shared" si="32"/>
        <v>0.10413811534665386</v>
      </c>
      <c r="G217" s="5">
        <f t="shared" si="31"/>
        <v>0.11774514897186153</v>
      </c>
    </row>
    <row r="218" spans="1:7" x14ac:dyDescent="0.2">
      <c r="A218" s="2">
        <f>Pivot!A218</f>
        <v>56</v>
      </c>
      <c r="B218" s="2">
        <f>Pivot!B218</f>
        <v>8.5020743743943361E-2</v>
      </c>
      <c r="C218" s="7">
        <f t="shared" ref="C218:C223" si="35">((B218/B217) )*C217</f>
        <v>8.2622105143038624E-2</v>
      </c>
      <c r="D218" s="5">
        <f t="shared" si="34"/>
        <v>9.8121101819771517E-2</v>
      </c>
      <c r="E218" s="5">
        <f t="shared" si="33"/>
        <v>9.6557237590676331E-2</v>
      </c>
      <c r="F218" s="5">
        <f t="shared" si="32"/>
        <v>0.10077768073105353</v>
      </c>
      <c r="G218" s="5">
        <f t="shared" si="31"/>
        <v>0.11394562875674198</v>
      </c>
    </row>
    <row r="219" spans="1:7" x14ac:dyDescent="0.2">
      <c r="A219" s="2">
        <f>Pivot!A219</f>
        <v>57</v>
      </c>
      <c r="B219" s="2">
        <f>Pivot!B219</f>
        <v>8.3595720864590994E-2</v>
      </c>
      <c r="C219" s="7">
        <f t="shared" si="35"/>
        <v>8.1237285568610068E-2</v>
      </c>
      <c r="D219" s="5">
        <f t="shared" si="34"/>
        <v>9.6476505349743585E-2</v>
      </c>
      <c r="E219" s="5">
        <f t="shared" si="33"/>
        <v>9.4938852868611617E-2</v>
      </c>
      <c r="F219" s="5">
        <f t="shared" si="32"/>
        <v>9.9088557648311149E-2</v>
      </c>
      <c r="G219" s="5">
        <f t="shared" si="31"/>
        <v>0.11203579921597047</v>
      </c>
    </row>
    <row r="220" spans="1:7" x14ac:dyDescent="0.2">
      <c r="A220" s="2">
        <f>Pivot!A220</f>
        <v>58</v>
      </c>
      <c r="B220" s="2">
        <f>Pivot!B220</f>
        <v>7.6410315250984989E-2</v>
      </c>
      <c r="C220" s="7">
        <f t="shared" si="35"/>
        <v>7.4254597439102538E-2</v>
      </c>
      <c r="D220" s="5">
        <f t="shared" si="34"/>
        <v>8.8183941855446729E-2</v>
      </c>
      <c r="E220" s="5">
        <f t="shared" si="33"/>
        <v>8.677845710557458E-2</v>
      </c>
      <c r="F220" s="5">
        <f t="shared" si="32"/>
        <v>9.0571477216364313E-2</v>
      </c>
      <c r="G220" s="5">
        <f t="shared" si="31"/>
        <v>0.10240584863614052</v>
      </c>
    </row>
    <row r="221" spans="1:7" x14ac:dyDescent="0.2">
      <c r="A221" s="2">
        <f>Pivot!A221</f>
        <v>59</v>
      </c>
      <c r="B221" s="2">
        <f>Pivot!B221</f>
        <v>7.0929167931318496E-2</v>
      </c>
      <c r="C221" s="7">
        <f t="shared" si="35"/>
        <v>6.8928086399468985E-2</v>
      </c>
      <c r="D221" s="5">
        <f t="shared" si="34"/>
        <v>8.1858236026973841E-2</v>
      </c>
      <c r="E221" s="5">
        <f t="shared" si="33"/>
        <v>8.0553571028260801E-2</v>
      </c>
      <c r="F221" s="5">
        <f t="shared" si="32"/>
        <v>8.407450612087719E-2</v>
      </c>
      <c r="G221" s="5">
        <f t="shared" si="31"/>
        <v>9.5059961619100408E-2</v>
      </c>
    </row>
    <row r="222" spans="1:7" x14ac:dyDescent="0.2">
      <c r="A222" s="2">
        <f>Pivot!A222</f>
        <v>60</v>
      </c>
      <c r="B222" s="2">
        <f>Pivot!B222</f>
        <v>6.9329397191503786E-2</v>
      </c>
      <c r="C222" s="7">
        <f t="shared" si="35"/>
        <v>6.7373449019821924E-2</v>
      </c>
      <c r="D222" s="5">
        <f t="shared" si="34"/>
        <v>8.0011965802351953E-2</v>
      </c>
      <c r="E222" s="5">
        <f t="shared" si="33"/>
        <v>7.8736726848678967E-2</v>
      </c>
      <c r="F222" s="5">
        <f t="shared" si="32"/>
        <v>8.2178249069239553E-2</v>
      </c>
      <c r="G222" s="5">
        <f t="shared" si="31"/>
        <v>9.2915933293921088E-2</v>
      </c>
    </row>
    <row r="223" spans="1:7" x14ac:dyDescent="0.2">
      <c r="A223" s="2">
        <f>Pivot!A223</f>
        <v>61</v>
      </c>
      <c r="B223" s="2">
        <f>Pivot!B223</f>
        <v>7.0074461170814922E-2</v>
      </c>
      <c r="C223" s="7">
        <f t="shared" si="35"/>
        <v>6.8097492961643136E-2</v>
      </c>
      <c r="D223" s="5">
        <f t="shared" si="34"/>
        <v>8.0871832410863473E-2</v>
      </c>
      <c r="E223" s="5">
        <f t="shared" si="33"/>
        <v>7.9582888814601835E-2</v>
      </c>
      <c r="F223" s="5">
        <f t="shared" si="32"/>
        <v>8.3061396128707304E-2</v>
      </c>
      <c r="G223" s="5">
        <f t="shared" si="31"/>
        <v>9.3914475294944857E-2</v>
      </c>
    </row>
    <row r="224" spans="1:7" x14ac:dyDescent="0.2">
      <c r="C224" s="7"/>
      <c r="D224" s="5"/>
      <c r="E224" s="5"/>
      <c r="F224" s="5"/>
      <c r="G224" s="5"/>
    </row>
    <row r="225" spans="3:7" x14ac:dyDescent="0.2">
      <c r="C225" s="7"/>
      <c r="D225" s="5"/>
      <c r="E225" s="5"/>
      <c r="F225" s="5"/>
      <c r="G225" s="5"/>
    </row>
    <row r="226" spans="3:7" x14ac:dyDescent="0.2">
      <c r="C226" s="7"/>
      <c r="D226" s="5"/>
      <c r="E226" s="5"/>
      <c r="F226" s="5"/>
      <c r="G226" s="5"/>
    </row>
    <row r="227" spans="3:7" x14ac:dyDescent="0.2">
      <c r="C227" s="7"/>
      <c r="D227" s="5"/>
      <c r="E227" s="5"/>
      <c r="F227" s="5"/>
      <c r="G227" s="5"/>
    </row>
    <row r="228" spans="3:7" x14ac:dyDescent="0.2">
      <c r="C228" s="7"/>
      <c r="D228" s="5"/>
      <c r="E228" s="5"/>
      <c r="F228" s="5"/>
      <c r="G228" s="5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DE7A-B45B-E847-95F3-67D7F18D1BC9}">
  <dimension ref="A3:X732"/>
  <sheetViews>
    <sheetView tabSelected="1" topLeftCell="A658" zoomScale="75" workbookViewId="0">
      <selection activeCell="B698" sqref="B698:D698"/>
    </sheetView>
  </sheetViews>
  <sheetFormatPr baseColWidth="10" defaultRowHeight="15" x14ac:dyDescent="0.2"/>
  <cols>
    <col min="1" max="1" width="14.83203125" style="2" bestFit="1" customWidth="1"/>
    <col min="2" max="2" width="16.6640625" style="2" bestFit="1" customWidth="1"/>
    <col min="3" max="7" width="5.1640625" style="2" bestFit="1" customWidth="1"/>
    <col min="8" max="8" width="10.5" style="2" bestFit="1" customWidth="1"/>
    <col min="9" max="63" width="12.1640625" style="2" bestFit="1" customWidth="1"/>
    <col min="64" max="64" width="11.1640625" style="2" bestFit="1" customWidth="1"/>
    <col min="65" max="72" width="12.1640625" style="2" bestFit="1" customWidth="1"/>
    <col min="73" max="75" width="2.1640625" style="2" bestFit="1" customWidth="1"/>
    <col min="76" max="81" width="12.1640625" style="2" bestFit="1" customWidth="1"/>
    <col min="82" max="82" width="11.1640625" style="2" bestFit="1" customWidth="1"/>
    <col min="83" max="94" width="12.1640625" style="2" bestFit="1" customWidth="1"/>
    <col min="95" max="95" width="11.1640625" style="2" bestFit="1" customWidth="1"/>
    <col min="96" max="117" width="12.1640625" style="2" bestFit="1" customWidth="1"/>
    <col min="118" max="118" width="11.1640625" style="2" bestFit="1" customWidth="1"/>
    <col min="119" max="119" width="12.1640625" style="2" bestFit="1" customWidth="1"/>
    <col min="120" max="120" width="11.1640625" style="2" bestFit="1" customWidth="1"/>
    <col min="121" max="129" width="12.1640625" style="2" bestFit="1" customWidth="1"/>
    <col min="130" max="130" width="6.83203125" style="2" bestFit="1" customWidth="1"/>
    <col min="131" max="132" width="2.1640625" style="2" bestFit="1" customWidth="1"/>
    <col min="133" max="135" width="12.1640625" style="2" bestFit="1" customWidth="1"/>
    <col min="136" max="137" width="11.1640625" style="2" bestFit="1" customWidth="1"/>
    <col min="138" max="142" width="12.1640625" style="2" bestFit="1" customWidth="1"/>
    <col min="143" max="143" width="11.1640625" style="2" bestFit="1" customWidth="1"/>
    <col min="144" max="148" width="12.1640625" style="2" bestFit="1" customWidth="1"/>
    <col min="149" max="149" width="11.1640625" style="2" bestFit="1" customWidth="1"/>
    <col min="150" max="151" width="12.1640625" style="2" bestFit="1" customWidth="1"/>
    <col min="152" max="153" width="11.1640625" style="2" bestFit="1" customWidth="1"/>
    <col min="154" max="159" width="12.1640625" style="2" bestFit="1" customWidth="1"/>
    <col min="160" max="160" width="11.1640625" style="2" bestFit="1" customWidth="1"/>
    <col min="161" max="170" width="12.1640625" style="2" bestFit="1" customWidth="1"/>
    <col min="171" max="171" width="11.1640625" style="2" bestFit="1" customWidth="1"/>
    <col min="172" max="175" width="12.1640625" style="2" bestFit="1" customWidth="1"/>
    <col min="176" max="176" width="6.83203125" style="2" bestFit="1" customWidth="1"/>
    <col min="177" max="180" width="2.1640625" style="2" bestFit="1" customWidth="1"/>
    <col min="181" max="181" width="11.1640625" style="2" bestFit="1" customWidth="1"/>
    <col min="182" max="195" width="12.1640625" style="2" bestFit="1" customWidth="1"/>
    <col min="196" max="196" width="11.1640625" style="2" bestFit="1" customWidth="1"/>
    <col min="197" max="203" width="12.1640625" style="2" bestFit="1" customWidth="1"/>
    <col min="204" max="204" width="6.1640625" style="2" bestFit="1" customWidth="1"/>
    <col min="205" max="207" width="12.1640625" style="2" bestFit="1" customWidth="1"/>
    <col min="208" max="208" width="4.1640625" style="2" bestFit="1" customWidth="1"/>
    <col min="209" max="210" width="12.1640625" style="2" bestFit="1" customWidth="1"/>
    <col min="211" max="211" width="6.83203125" style="2" bestFit="1" customWidth="1"/>
    <col min="212" max="213" width="2.1640625" style="2" bestFit="1" customWidth="1"/>
    <col min="214" max="218" width="12.1640625" style="2" bestFit="1" customWidth="1"/>
    <col min="219" max="219" width="11.1640625" style="2" bestFit="1" customWidth="1"/>
    <col min="220" max="221" width="12.1640625" style="2" bestFit="1" customWidth="1"/>
    <col min="222" max="222" width="6.1640625" style="2" bestFit="1" customWidth="1"/>
    <col min="223" max="232" width="12.1640625" style="2" bestFit="1" customWidth="1"/>
    <col min="233" max="233" width="6.83203125" style="2" bestFit="1" customWidth="1"/>
    <col min="234" max="236" width="12.1640625" style="2" bestFit="1" customWidth="1"/>
    <col min="237" max="237" width="11.1640625" style="2" bestFit="1" customWidth="1"/>
    <col min="238" max="243" width="12.1640625" style="2" bestFit="1" customWidth="1"/>
    <col min="244" max="16384" width="10.83203125" style="2"/>
  </cols>
  <sheetData>
    <row r="3" spans="1:8" x14ac:dyDescent="0.2">
      <c r="A3" s="2" t="s">
        <v>11</v>
      </c>
      <c r="B3" s="2" t="s">
        <v>10</v>
      </c>
    </row>
    <row r="4" spans="1:8" x14ac:dyDescent="0.2">
      <c r="A4" s="2" t="s">
        <v>8</v>
      </c>
      <c r="B4" s="2">
        <v>2018</v>
      </c>
      <c r="C4" s="2">
        <v>2019</v>
      </c>
      <c r="D4" s="2">
        <v>2020</v>
      </c>
      <c r="E4" s="2">
        <v>2021</v>
      </c>
      <c r="F4" s="2">
        <v>2022</v>
      </c>
      <c r="G4" s="2">
        <v>2023</v>
      </c>
      <c r="H4" s="2" t="s">
        <v>9</v>
      </c>
    </row>
    <row r="5" spans="1:8" x14ac:dyDescent="0.2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">
      <c r="A6" s="3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6.3451776649746188E-4</v>
      </c>
      <c r="H6" s="2">
        <v>6.3451776649746188E-4</v>
      </c>
    </row>
    <row r="7" spans="1:8" x14ac:dyDescent="0.2">
      <c r="A7" s="3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7.1377587437544611E-4</v>
      </c>
      <c r="H7" s="2">
        <v>7.1377587437544611E-4</v>
      </c>
    </row>
    <row r="8" spans="1:8" x14ac:dyDescent="0.2">
      <c r="A8" s="3">
        <v>3</v>
      </c>
      <c r="B8" s="2">
        <v>0</v>
      </c>
      <c r="C8" s="2">
        <v>0</v>
      </c>
      <c r="D8" s="2">
        <v>4.7596382674916699E-4</v>
      </c>
      <c r="E8" s="2">
        <v>0</v>
      </c>
      <c r="F8" s="2">
        <v>3.3003300330032998E-4</v>
      </c>
      <c r="G8" s="2">
        <v>2.3904382470119521E-3</v>
      </c>
      <c r="H8" s="2">
        <v>3.1964350770614493E-3</v>
      </c>
    </row>
    <row r="9" spans="1:8" x14ac:dyDescent="0.2">
      <c r="A9" s="3">
        <v>4</v>
      </c>
      <c r="B9" s="2">
        <v>0</v>
      </c>
      <c r="C9" s="2">
        <v>3.089598352214212E-3</v>
      </c>
      <c r="D9" s="2">
        <v>9.519276534983341E-4</v>
      </c>
      <c r="E9" s="2">
        <v>3.08641975308642E-3</v>
      </c>
      <c r="F9" s="2">
        <v>6.9306930693069308E-3</v>
      </c>
      <c r="G9" s="2">
        <v>7.4211502782931364E-3</v>
      </c>
      <c r="H9" s="2">
        <v>2.1479789106399035E-2</v>
      </c>
    </row>
    <row r="10" spans="1:8" x14ac:dyDescent="0.2">
      <c r="A10" s="3">
        <v>5</v>
      </c>
      <c r="B10" s="2">
        <v>1.743679163034002E-3</v>
      </c>
      <c r="C10" s="2">
        <v>5.1493305870236872E-3</v>
      </c>
      <c r="D10" s="2">
        <v>6.6634935744883392E-3</v>
      </c>
      <c r="E10" s="2">
        <v>7.716049382716049E-3</v>
      </c>
      <c r="F10" s="2">
        <v>1.3531353135313531E-2</v>
      </c>
      <c r="G10" s="2">
        <v>1.390498261877173E-2</v>
      </c>
      <c r="H10" s="2">
        <v>4.8708888461347334E-2</v>
      </c>
    </row>
    <row r="11" spans="1:8" x14ac:dyDescent="0.2">
      <c r="A11" s="3">
        <v>6</v>
      </c>
      <c r="B11" s="2">
        <v>2.6155187445510032E-3</v>
      </c>
      <c r="C11" s="2">
        <v>7.2090628218331619E-3</v>
      </c>
      <c r="D11" s="2">
        <v>9.9952403617325075E-3</v>
      </c>
      <c r="E11" s="2">
        <v>1.080246913580247E-2</v>
      </c>
      <c r="F11" s="2">
        <v>2.0132013201320131E-2</v>
      </c>
      <c r="G11" s="2">
        <v>1.298701298701299E-2</v>
      </c>
      <c r="H11" s="2">
        <v>6.3741317252252266E-2</v>
      </c>
    </row>
    <row r="12" spans="1:8" x14ac:dyDescent="0.2">
      <c r="A12" s="3">
        <v>7</v>
      </c>
      <c r="B12" s="2">
        <v>5.2310374891020046E-3</v>
      </c>
      <c r="C12" s="2">
        <v>1.389603705609882E-2</v>
      </c>
      <c r="D12" s="2">
        <v>1.6182770109471681E-2</v>
      </c>
      <c r="E12" s="2">
        <v>1.9290123456790119E-2</v>
      </c>
      <c r="F12" s="2">
        <v>2.8712871287128711E-2</v>
      </c>
      <c r="G12" s="2">
        <v>1.6091954022988509E-2</v>
      </c>
      <c r="H12" s="2">
        <v>9.9404793421579832E-2</v>
      </c>
    </row>
    <row r="13" spans="1:8" x14ac:dyDescent="0.2">
      <c r="A13" s="3">
        <v>8</v>
      </c>
      <c r="B13" s="2">
        <v>1.3077593722755011E-2</v>
      </c>
      <c r="C13" s="2">
        <v>1.5440041173443129E-2</v>
      </c>
      <c r="D13" s="2">
        <v>2.1894336030461689E-2</v>
      </c>
      <c r="E13" s="2">
        <v>2.4305555555555559E-2</v>
      </c>
      <c r="F13" s="2">
        <v>4.2904290429042903E-2</v>
      </c>
      <c r="G13" s="2">
        <v>2.1551724137931039E-2</v>
      </c>
      <c r="H13" s="2">
        <v>0.13917354104918933</v>
      </c>
    </row>
    <row r="14" spans="1:8" x14ac:dyDescent="0.2">
      <c r="A14" s="3">
        <v>9</v>
      </c>
      <c r="B14" s="2">
        <v>1.482127288578901E-2</v>
      </c>
      <c r="C14" s="2">
        <v>1.8528049408131759E-2</v>
      </c>
      <c r="D14" s="2">
        <v>2.9033793431699189E-2</v>
      </c>
      <c r="E14" s="2">
        <v>3.3950617283950622E-2</v>
      </c>
      <c r="F14" s="2">
        <v>5.1155115511551157E-2</v>
      </c>
      <c r="H14" s="2">
        <v>0.14748884852112173</v>
      </c>
    </row>
    <row r="15" spans="1:8" x14ac:dyDescent="0.2">
      <c r="A15" s="3">
        <v>10</v>
      </c>
      <c r="B15" s="2">
        <v>1.6564952048823019E-2</v>
      </c>
      <c r="C15" s="2">
        <v>2.1101389603705611E-2</v>
      </c>
      <c r="D15" s="2">
        <v>3.3317467872441692E-2</v>
      </c>
      <c r="E15" s="2">
        <v>4.2438271604938273E-2</v>
      </c>
      <c r="F15" s="2">
        <v>6.3904494382022475E-2</v>
      </c>
      <c r="H15" s="2">
        <v>0.17732657551193107</v>
      </c>
    </row>
    <row r="16" spans="1:8" x14ac:dyDescent="0.2">
      <c r="A16" s="3">
        <v>11</v>
      </c>
      <c r="B16" s="2">
        <v>2.090592334494774E-2</v>
      </c>
      <c r="C16" s="2">
        <v>2.8306742151312399E-2</v>
      </c>
      <c r="D16" s="2">
        <v>3.8077106139933363E-2</v>
      </c>
      <c r="E16" s="2">
        <v>5.4398148148148147E-2</v>
      </c>
      <c r="F16" s="2">
        <v>7.4999999999999997E-2</v>
      </c>
      <c r="H16" s="2">
        <v>0.21668791978434165</v>
      </c>
    </row>
    <row r="17" spans="1:8" x14ac:dyDescent="0.2">
      <c r="A17" s="3">
        <v>12</v>
      </c>
      <c r="B17" s="2">
        <v>2.3498694516971279E-2</v>
      </c>
      <c r="C17" s="2">
        <v>3.1909418425115799E-2</v>
      </c>
      <c r="D17" s="2">
        <v>4.1884816753926697E-2</v>
      </c>
      <c r="E17" s="2">
        <v>6.4429012345679007E-2</v>
      </c>
      <c r="F17" s="2">
        <v>9.6153846153846159E-2</v>
      </c>
      <c r="H17" s="2">
        <v>0.25787578819553891</v>
      </c>
    </row>
    <row r="18" spans="1:8" x14ac:dyDescent="0.2">
      <c r="A18" s="3">
        <v>13</v>
      </c>
      <c r="B18" s="2">
        <v>2.5239338555265452E-2</v>
      </c>
      <c r="C18" s="2">
        <v>3.9114770972722597E-2</v>
      </c>
      <c r="D18" s="2">
        <v>4.8548310328415042E-2</v>
      </c>
      <c r="E18" s="2">
        <v>7.2145061728395063E-2</v>
      </c>
      <c r="F18" s="2">
        <v>0.1101532567049808</v>
      </c>
      <c r="H18" s="2">
        <v>0.295200738289779</v>
      </c>
    </row>
    <row r="19" spans="1:8" x14ac:dyDescent="0.2">
      <c r="A19" s="3">
        <v>14</v>
      </c>
      <c r="B19" s="2">
        <v>3.1277150304083408E-2</v>
      </c>
      <c r="C19" s="2">
        <v>4.4776119402985072E-2</v>
      </c>
      <c r="D19" s="2">
        <v>5.1880057115659212E-2</v>
      </c>
      <c r="E19" s="2">
        <v>8.1049787726746425E-2</v>
      </c>
      <c r="F19" s="2">
        <v>0.1293725707940033</v>
      </c>
      <c r="H19" s="2">
        <v>0.33835568534347737</v>
      </c>
    </row>
    <row r="20" spans="1:8" x14ac:dyDescent="0.2">
      <c r="A20" s="3">
        <v>15</v>
      </c>
      <c r="B20" s="2">
        <v>3.7358818418766288E-2</v>
      </c>
      <c r="C20" s="2">
        <v>4.8378795676788468E-2</v>
      </c>
      <c r="D20" s="2">
        <v>5.854355069014755E-2</v>
      </c>
      <c r="E20" s="2">
        <v>9.1470474720185255E-2</v>
      </c>
      <c r="F20" s="2">
        <v>0.14394419784400761</v>
      </c>
      <c r="H20" s="2">
        <v>0.3796958373498952</v>
      </c>
    </row>
    <row r="21" spans="1:8" x14ac:dyDescent="0.2">
      <c r="A21" s="3">
        <v>16</v>
      </c>
      <c r="B21" s="2">
        <v>4.0834057341442222E-2</v>
      </c>
      <c r="C21" s="2">
        <v>5.404014410705095E-2</v>
      </c>
      <c r="D21" s="2">
        <v>6.3779152784388393E-2</v>
      </c>
      <c r="E21" s="2">
        <v>0.10223765432098771</v>
      </c>
      <c r="F21" s="2">
        <v>0.15038759689922479</v>
      </c>
      <c r="H21" s="2">
        <v>0.41127860545309403</v>
      </c>
    </row>
    <row r="22" spans="1:8" x14ac:dyDescent="0.2">
      <c r="A22" s="3">
        <v>17</v>
      </c>
      <c r="B22" s="2">
        <v>4.5178105994787138E-2</v>
      </c>
      <c r="C22" s="2">
        <v>5.9701492537313432E-2</v>
      </c>
      <c r="D22" s="2">
        <v>7.2346501665873392E-2</v>
      </c>
      <c r="E22" s="2">
        <v>0.1122685185185185</v>
      </c>
      <c r="F22" s="2">
        <v>0.15838509316770191</v>
      </c>
      <c r="H22" s="2">
        <v>0.4478797118841944</v>
      </c>
    </row>
    <row r="23" spans="1:8" x14ac:dyDescent="0.2">
      <c r="A23" s="3">
        <v>18</v>
      </c>
      <c r="B23" s="2">
        <v>5.2128583840139013E-2</v>
      </c>
      <c r="C23" s="2">
        <v>6.3304168811116834E-2</v>
      </c>
      <c r="D23" s="2">
        <v>7.7582103760114235E-2</v>
      </c>
      <c r="E23" s="2">
        <v>0.121141975308642</v>
      </c>
      <c r="F23" s="2">
        <v>0.17032258064516129</v>
      </c>
      <c r="H23" s="2">
        <v>0.48447941236517333</v>
      </c>
    </row>
    <row r="24" spans="1:8" x14ac:dyDescent="0.2">
      <c r="A24" s="3">
        <v>19</v>
      </c>
      <c r="B24" s="2">
        <v>5.3866203301476977E-2</v>
      </c>
      <c r="C24" s="2">
        <v>6.7421513124034993E-2</v>
      </c>
      <c r="D24" s="2">
        <v>8.3293669681104229E-2</v>
      </c>
      <c r="E24" s="2">
        <v>0.12962962962962959</v>
      </c>
      <c r="F24" s="2">
        <v>0.17418032786885251</v>
      </c>
      <c r="H24" s="2">
        <v>0.5083913436050983</v>
      </c>
    </row>
    <row r="25" spans="1:8" x14ac:dyDescent="0.2">
      <c r="A25" s="3">
        <v>20</v>
      </c>
      <c r="B25" s="2">
        <v>5.8210251954821893E-2</v>
      </c>
      <c r="C25" s="2">
        <v>6.8450849202264533E-2</v>
      </c>
      <c r="D25" s="2">
        <v>8.7577344121846742E-2</v>
      </c>
      <c r="E25" s="2">
        <v>0.14120370370370369</v>
      </c>
      <c r="F25" s="2">
        <v>0.13397129186602871</v>
      </c>
      <c r="H25" s="2">
        <v>0.48941344084866556</v>
      </c>
    </row>
    <row r="26" spans="1:8" x14ac:dyDescent="0.2">
      <c r="A26" s="3">
        <v>21</v>
      </c>
      <c r="B26" s="2">
        <v>6.2554300608166816E-2</v>
      </c>
      <c r="C26" s="2">
        <v>7.1538857436953165E-2</v>
      </c>
      <c r="D26" s="2">
        <v>9.2336982389338407E-2</v>
      </c>
      <c r="E26" s="2">
        <v>0.1508487654320988</v>
      </c>
      <c r="H26" s="2">
        <v>0.37727890586655721</v>
      </c>
    </row>
    <row r="27" spans="1:8" x14ac:dyDescent="0.2">
      <c r="A27" s="3">
        <v>22</v>
      </c>
      <c r="B27" s="2">
        <v>6.6029539530842743E-2</v>
      </c>
      <c r="C27" s="2">
        <v>7.4112197632527022E-2</v>
      </c>
      <c r="D27" s="2">
        <v>9.947643979057591E-2</v>
      </c>
      <c r="E27" s="2">
        <v>0.1556291390728477</v>
      </c>
      <c r="H27" s="2">
        <v>0.39524731602679336</v>
      </c>
    </row>
    <row r="28" spans="1:8" x14ac:dyDescent="0.2">
      <c r="A28" s="3">
        <v>23</v>
      </c>
      <c r="B28" s="2">
        <v>7.1242397914856648E-2</v>
      </c>
      <c r="C28" s="2">
        <v>7.6170869788986101E-2</v>
      </c>
      <c r="D28" s="2">
        <v>0.1056639695383151</v>
      </c>
      <c r="E28" s="2">
        <v>0.1583333333333333</v>
      </c>
      <c r="H28" s="2">
        <v>0.41141057057549113</v>
      </c>
    </row>
    <row r="29" spans="1:8" x14ac:dyDescent="0.2">
      <c r="A29" s="3">
        <v>24</v>
      </c>
      <c r="B29" s="2">
        <v>7.4717636837532575E-2</v>
      </c>
      <c r="C29" s="2">
        <v>8.0802882141019036E-2</v>
      </c>
      <c r="D29" s="2">
        <v>0.1123809523809524</v>
      </c>
      <c r="E29" s="2">
        <v>0.1648690292758089</v>
      </c>
      <c r="H29" s="2">
        <v>0.43277050063531297</v>
      </c>
    </row>
    <row r="30" spans="1:8" x14ac:dyDescent="0.2">
      <c r="A30" s="3">
        <v>25</v>
      </c>
      <c r="B30" s="2">
        <v>8.0799304952215462E-2</v>
      </c>
      <c r="C30" s="2">
        <v>8.2861554297478129E-2</v>
      </c>
      <c r="D30" s="2">
        <v>0.1161351737267968</v>
      </c>
      <c r="E30" s="2">
        <v>0.17424689899586529</v>
      </c>
      <c r="H30" s="2">
        <v>0.45404293197235568</v>
      </c>
    </row>
    <row r="31" spans="1:8" x14ac:dyDescent="0.2">
      <c r="A31" s="3">
        <v>26</v>
      </c>
      <c r="B31" s="2">
        <v>8.5143353605560385E-2</v>
      </c>
      <c r="C31" s="2">
        <v>8.8008234688625842E-2</v>
      </c>
      <c r="D31" s="2">
        <v>0.1247025226082818</v>
      </c>
      <c r="E31" s="2">
        <v>0.17810026385224281</v>
      </c>
      <c r="H31" s="2">
        <v>0.47595437475471086</v>
      </c>
    </row>
    <row r="32" spans="1:8" x14ac:dyDescent="0.2">
      <c r="A32" s="3">
        <v>27</v>
      </c>
      <c r="B32" s="2">
        <v>8.6012163336229366E-2</v>
      </c>
      <c r="C32" s="2">
        <v>9.0066906845084921E-2</v>
      </c>
      <c r="D32" s="2">
        <v>0.12851023322227509</v>
      </c>
      <c r="E32" s="2">
        <v>0.184</v>
      </c>
      <c r="H32" s="2">
        <v>0.48858930340358936</v>
      </c>
    </row>
    <row r="33" spans="1:8" x14ac:dyDescent="0.2">
      <c r="A33" s="3">
        <v>28</v>
      </c>
      <c r="B33" s="2">
        <v>8.8618592528236312E-2</v>
      </c>
      <c r="C33" s="2">
        <v>9.3669583118888317E-2</v>
      </c>
      <c r="D33" s="2">
        <v>0.13231794383626841</v>
      </c>
      <c r="E33" s="2">
        <v>0.18771626297577851</v>
      </c>
      <c r="H33" s="2">
        <v>0.50232238245917149</v>
      </c>
    </row>
    <row r="34" spans="1:8" x14ac:dyDescent="0.2">
      <c r="A34" s="3">
        <v>29</v>
      </c>
      <c r="B34" s="2">
        <v>9.1225021720243271E-2</v>
      </c>
      <c r="C34" s="2">
        <v>9.8301595470921252E-2</v>
      </c>
      <c r="D34" s="2">
        <v>0.13564969062351259</v>
      </c>
      <c r="E34" s="2">
        <v>0.1964285714285714</v>
      </c>
      <c r="H34" s="2">
        <v>0.5216048792432485</v>
      </c>
    </row>
    <row r="35" spans="1:8" x14ac:dyDescent="0.2">
      <c r="A35" s="3">
        <v>30</v>
      </c>
      <c r="B35" s="2">
        <v>9.4700260642919198E-2</v>
      </c>
      <c r="C35" s="2">
        <v>0.10087493566649509</v>
      </c>
      <c r="D35" s="2">
        <v>0.13952380952380949</v>
      </c>
      <c r="E35" s="2">
        <v>0.1937406855439642</v>
      </c>
      <c r="H35" s="2">
        <v>0.528839691377188</v>
      </c>
    </row>
    <row r="36" spans="1:8" x14ac:dyDescent="0.2">
      <c r="A36" s="3">
        <v>31</v>
      </c>
      <c r="B36" s="2">
        <v>9.7306689834926158E-2</v>
      </c>
      <c r="C36" s="2">
        <v>0.105506948018528</v>
      </c>
      <c r="D36" s="2">
        <v>0.14231318419800101</v>
      </c>
      <c r="E36" s="2">
        <v>0.2</v>
      </c>
      <c r="H36" s="2">
        <v>0.54512682205145513</v>
      </c>
    </row>
    <row r="37" spans="1:8" x14ac:dyDescent="0.2">
      <c r="A37" s="3">
        <v>32</v>
      </c>
      <c r="B37" s="2">
        <v>9.9913119026933103E-2</v>
      </c>
      <c r="C37" s="2">
        <v>0.1106536284096758</v>
      </c>
      <c r="D37" s="2">
        <v>0.1475487862922418</v>
      </c>
      <c r="E37" s="2">
        <v>0.2434782608695652</v>
      </c>
      <c r="H37" s="2">
        <v>0.601593794598416</v>
      </c>
    </row>
    <row r="38" spans="1:8" x14ac:dyDescent="0.2">
      <c r="A38" s="3">
        <v>33</v>
      </c>
      <c r="B38" s="2">
        <v>0.103388357949609</v>
      </c>
      <c r="C38" s="2">
        <v>0.1111682964487905</v>
      </c>
      <c r="D38" s="2">
        <v>0.15326035221323181</v>
      </c>
      <c r="H38" s="2">
        <v>0.3678170066116313</v>
      </c>
    </row>
    <row r="39" spans="1:8" x14ac:dyDescent="0.2">
      <c r="A39" s="3">
        <v>34</v>
      </c>
      <c r="B39" s="2">
        <v>0.105994787141616</v>
      </c>
      <c r="C39" s="2">
        <v>0.11425630468347921</v>
      </c>
      <c r="D39" s="2">
        <v>0.1535291087068521</v>
      </c>
      <c r="H39" s="2">
        <v>0.37378020053194733</v>
      </c>
    </row>
    <row r="40" spans="1:8" x14ac:dyDescent="0.2">
      <c r="A40" s="3">
        <v>35</v>
      </c>
      <c r="B40" s="2">
        <v>0.10860121633362289</v>
      </c>
      <c r="C40" s="2">
        <v>0.115859938208033</v>
      </c>
      <c r="D40" s="2">
        <v>0.14668218859138529</v>
      </c>
      <c r="H40" s="2">
        <v>0.3711433431330412</v>
      </c>
    </row>
    <row r="41" spans="1:8" x14ac:dyDescent="0.2">
      <c r="A41" s="3">
        <v>36</v>
      </c>
      <c r="B41" s="2">
        <v>0.1103388357949609</v>
      </c>
      <c r="C41" s="2">
        <v>0.1189495365602472</v>
      </c>
      <c r="D41" s="2">
        <v>0.15308804204993429</v>
      </c>
      <c r="H41" s="2">
        <v>0.38237641440514236</v>
      </c>
    </row>
    <row r="42" spans="1:8" x14ac:dyDescent="0.2">
      <c r="A42" s="3">
        <v>37</v>
      </c>
      <c r="B42" s="2">
        <v>0.1129452649869679</v>
      </c>
      <c r="C42" s="2">
        <v>0.12197632527020071</v>
      </c>
      <c r="D42" s="2">
        <v>0.14483260553129551</v>
      </c>
      <c r="H42" s="2">
        <v>0.37975419578846414</v>
      </c>
    </row>
    <row r="43" spans="1:8" x14ac:dyDescent="0.2">
      <c r="A43" s="3">
        <v>38</v>
      </c>
      <c r="B43" s="2">
        <v>0.1164205039096438</v>
      </c>
      <c r="C43" s="2">
        <v>0.1231324059763009</v>
      </c>
      <c r="D43" s="2">
        <v>0.1399676375404531</v>
      </c>
      <c r="H43" s="2">
        <v>0.37952054742639779</v>
      </c>
    </row>
    <row r="44" spans="1:8" x14ac:dyDescent="0.2">
      <c r="A44" s="3">
        <v>39</v>
      </c>
      <c r="B44" s="2">
        <v>0.11815812337098169</v>
      </c>
      <c r="C44" s="2">
        <v>0.12615859938208029</v>
      </c>
      <c r="D44" s="2">
        <v>0.13596914175506269</v>
      </c>
      <c r="H44" s="2">
        <v>0.38028586450812468</v>
      </c>
    </row>
    <row r="45" spans="1:8" x14ac:dyDescent="0.2">
      <c r="A45" s="3">
        <v>40</v>
      </c>
      <c r="B45" s="2">
        <v>0.1233709817549957</v>
      </c>
      <c r="C45" s="2">
        <v>0.12873326467559221</v>
      </c>
      <c r="D45" s="2">
        <v>0.1469907407407407</v>
      </c>
      <c r="H45" s="2">
        <v>0.39909498717132863</v>
      </c>
    </row>
    <row r="46" spans="1:8" x14ac:dyDescent="0.2">
      <c r="A46" s="3">
        <v>41</v>
      </c>
      <c r="B46" s="2">
        <v>0.1251086012163336</v>
      </c>
      <c r="C46" s="2">
        <v>0.12938144329896911</v>
      </c>
      <c r="D46" s="2">
        <v>0.16091954022988511</v>
      </c>
      <c r="H46" s="2">
        <v>0.41540958474518785</v>
      </c>
    </row>
    <row r="47" spans="1:8" x14ac:dyDescent="0.2">
      <c r="A47" s="3">
        <v>42</v>
      </c>
      <c r="B47" s="2">
        <v>0.1268462206776716</v>
      </c>
      <c r="C47" s="2">
        <v>0.1304123711340206</v>
      </c>
      <c r="D47" s="2">
        <v>0.16961130742049471</v>
      </c>
      <c r="H47" s="2">
        <v>0.42686989923218688</v>
      </c>
    </row>
    <row r="48" spans="1:8" x14ac:dyDescent="0.2">
      <c r="A48" s="3">
        <v>43</v>
      </c>
      <c r="B48" s="2">
        <v>0.13119026933101649</v>
      </c>
      <c r="C48" s="2">
        <v>0.1309278350515464</v>
      </c>
      <c r="D48" s="2">
        <v>0.17733990147783249</v>
      </c>
      <c r="H48" s="2">
        <v>0.43945800586039541</v>
      </c>
    </row>
    <row r="49" spans="1:8" x14ac:dyDescent="0.2">
      <c r="A49" s="3">
        <v>44</v>
      </c>
      <c r="B49" s="2">
        <v>0.13205907906168551</v>
      </c>
      <c r="C49" s="2">
        <v>0.13439752832131821</v>
      </c>
      <c r="D49" s="2">
        <v>0.14594594594594601</v>
      </c>
      <c r="H49" s="2">
        <v>0.41240255332894971</v>
      </c>
    </row>
    <row r="50" spans="1:8" x14ac:dyDescent="0.2">
      <c r="A50" s="3">
        <v>45</v>
      </c>
      <c r="B50" s="2">
        <v>0.13141862489120981</v>
      </c>
      <c r="C50" s="2">
        <v>0.13690169840452909</v>
      </c>
      <c r="H50" s="2">
        <v>0.26832032329573891</v>
      </c>
    </row>
    <row r="51" spans="1:8" x14ac:dyDescent="0.2">
      <c r="A51" s="3">
        <v>46</v>
      </c>
      <c r="B51" s="2">
        <v>0.1330434782608696</v>
      </c>
      <c r="C51" s="2">
        <v>0.14135254988913529</v>
      </c>
      <c r="H51" s="2">
        <v>0.27439602815000486</v>
      </c>
    </row>
    <row r="52" spans="1:8" x14ac:dyDescent="0.2">
      <c r="A52" s="3">
        <v>47</v>
      </c>
      <c r="B52" s="2">
        <v>0.13391304347826091</v>
      </c>
      <c r="C52" s="2">
        <v>0.13608374384236449</v>
      </c>
      <c r="H52" s="2">
        <v>0.26999678732062538</v>
      </c>
    </row>
    <row r="53" spans="1:8" x14ac:dyDescent="0.2">
      <c r="A53" s="3">
        <v>48</v>
      </c>
      <c r="B53" s="2">
        <v>0.1348999129677981</v>
      </c>
      <c r="C53" s="2">
        <v>0.1376021798365123</v>
      </c>
      <c r="H53" s="2">
        <v>0.27250209280431037</v>
      </c>
    </row>
    <row r="54" spans="1:8" x14ac:dyDescent="0.2">
      <c r="A54" s="3">
        <v>49</v>
      </c>
      <c r="B54" s="2">
        <v>0.13577023498694521</v>
      </c>
      <c r="C54" s="2">
        <v>0.14296351451973191</v>
      </c>
      <c r="H54" s="2">
        <v>0.27873374950667712</v>
      </c>
    </row>
    <row r="55" spans="1:8" x14ac:dyDescent="0.2">
      <c r="A55" s="3">
        <v>50</v>
      </c>
      <c r="B55" s="2">
        <v>0.1372719374456994</v>
      </c>
      <c r="C55" s="2">
        <v>0.14498757249378619</v>
      </c>
      <c r="H55" s="2">
        <v>0.28225950993948556</v>
      </c>
    </row>
    <row r="56" spans="1:8" x14ac:dyDescent="0.2">
      <c r="A56" s="3">
        <v>51</v>
      </c>
      <c r="B56" s="2">
        <v>0.1360069747166521</v>
      </c>
      <c r="C56" s="2">
        <v>0.14818266542404471</v>
      </c>
      <c r="H56" s="2">
        <v>0.28418964014069681</v>
      </c>
    </row>
    <row r="57" spans="1:8" x14ac:dyDescent="0.2">
      <c r="A57" s="3">
        <v>52</v>
      </c>
      <c r="B57" s="2">
        <v>0.13675958188153309</v>
      </c>
      <c r="C57" s="2">
        <v>0.15318230852211431</v>
      </c>
      <c r="H57" s="2">
        <v>0.28994189040364737</v>
      </c>
    </row>
    <row r="58" spans="1:8" x14ac:dyDescent="0.2">
      <c r="A58" s="3">
        <v>53</v>
      </c>
      <c r="B58" s="2">
        <v>0.1391304347826087</v>
      </c>
      <c r="C58" s="2">
        <v>0.16027397260273971</v>
      </c>
      <c r="H58" s="2">
        <v>0.2994044073853484</v>
      </c>
    </row>
    <row r="59" spans="1:8" x14ac:dyDescent="0.2">
      <c r="A59" s="3">
        <v>54</v>
      </c>
      <c r="B59" s="2">
        <v>0.1416159860990443</v>
      </c>
      <c r="C59" s="2">
        <v>0.15264187866927589</v>
      </c>
      <c r="H59" s="2">
        <v>0.29425786476832017</v>
      </c>
    </row>
    <row r="60" spans="1:8" x14ac:dyDescent="0.2">
      <c r="A60" s="3">
        <v>55</v>
      </c>
      <c r="B60" s="2">
        <v>0.1452173913043478</v>
      </c>
      <c r="C60" s="2">
        <v>0.16666666666666671</v>
      </c>
      <c r="H60" s="2">
        <v>0.31188405797101448</v>
      </c>
    </row>
    <row r="61" spans="1:8" x14ac:dyDescent="0.2">
      <c r="A61" s="3">
        <v>56</v>
      </c>
      <c r="B61" s="2">
        <v>0.14769765421372719</v>
      </c>
      <c r="C61" s="2">
        <v>0.19018404907975461</v>
      </c>
      <c r="H61" s="2">
        <v>0.33788170329348177</v>
      </c>
    </row>
    <row r="62" spans="1:8" x14ac:dyDescent="0.2">
      <c r="A62" s="3">
        <v>57</v>
      </c>
      <c r="B62" s="2">
        <v>0.14943527367506521</v>
      </c>
      <c r="H62" s="2">
        <v>0.14943527367506521</v>
      </c>
    </row>
    <row r="63" spans="1:8" x14ac:dyDescent="0.2">
      <c r="A63" s="3">
        <v>58</v>
      </c>
      <c r="B63" s="2">
        <v>0.15290806754221389</v>
      </c>
      <c r="H63" s="2">
        <v>0.15290806754221389</v>
      </c>
    </row>
    <row r="64" spans="1:8" x14ac:dyDescent="0.2">
      <c r="A64" s="3">
        <v>59</v>
      </c>
      <c r="B64" s="2">
        <v>0.1535982814178303</v>
      </c>
      <c r="H64" s="2">
        <v>0.1535982814178303</v>
      </c>
    </row>
    <row r="65" spans="1:24" x14ac:dyDescent="0.2">
      <c r="A65" s="3">
        <v>60</v>
      </c>
      <c r="B65" s="2">
        <v>0.16708542713567839</v>
      </c>
      <c r="H65" s="2">
        <v>0.16708542713567839</v>
      </c>
    </row>
    <row r="66" spans="1:24" x14ac:dyDescent="0.2">
      <c r="A66" s="3">
        <v>61</v>
      </c>
      <c r="B66" s="2">
        <v>0.17366136034732271</v>
      </c>
      <c r="H66" s="2">
        <v>0.17366136034732271</v>
      </c>
    </row>
    <row r="67" spans="1:24" x14ac:dyDescent="0.2">
      <c r="A67" s="3">
        <v>62</v>
      </c>
      <c r="B67" s="2">
        <v>0.17910447761194029</v>
      </c>
      <c r="H67" s="2">
        <v>0.17910447761194029</v>
      </c>
    </row>
    <row r="68" spans="1:24" x14ac:dyDescent="0.2">
      <c r="A68" s="3">
        <v>63</v>
      </c>
      <c r="B68" s="2">
        <v>0.193359375</v>
      </c>
      <c r="H68" s="2">
        <v>0.193359375</v>
      </c>
    </row>
    <row r="69" spans="1:24" x14ac:dyDescent="0.2">
      <c r="A69" s="3">
        <v>64</v>
      </c>
      <c r="B69" s="2">
        <v>0.1866028708133971</v>
      </c>
      <c r="H69" s="2">
        <v>0.1866028708133971</v>
      </c>
    </row>
    <row r="70" spans="1:24" x14ac:dyDescent="0.2">
      <c r="A70" s="3">
        <v>65</v>
      </c>
      <c r="B70" s="2">
        <v>0.1741935483870968</v>
      </c>
      <c r="H70" s="2">
        <v>0.1741935483870968</v>
      </c>
      <c r="X70" s="2" t="s">
        <v>14</v>
      </c>
    </row>
    <row r="71" spans="1:24" x14ac:dyDescent="0.2">
      <c r="A71" s="3">
        <v>66</v>
      </c>
      <c r="B71" s="2">
        <v>0.16666666666666671</v>
      </c>
      <c r="H71" s="2">
        <v>0.16666666666666671</v>
      </c>
    </row>
    <row r="72" spans="1:24" x14ac:dyDescent="0.2">
      <c r="A72" s="3">
        <v>67</v>
      </c>
      <c r="B72" s="2">
        <v>0.18072289156626509</v>
      </c>
      <c r="H72" s="2">
        <v>0.18072289156626509</v>
      </c>
    </row>
    <row r="73" spans="1:24" x14ac:dyDescent="0.2">
      <c r="A73" s="3">
        <v>68</v>
      </c>
      <c r="B73" s="2">
        <v>0.15189873417721519</v>
      </c>
      <c r="H73" s="2">
        <v>0.15189873417721519</v>
      </c>
    </row>
    <row r="74" spans="1:24" x14ac:dyDescent="0.2">
      <c r="A74" s="3" t="s">
        <v>9</v>
      </c>
      <c r="B74" s="2">
        <v>6.5372180330639091</v>
      </c>
      <c r="C74" s="2">
        <v>4.958762365889573</v>
      </c>
      <c r="D74" s="2">
        <v>4.046723806235434</v>
      </c>
      <c r="E74" s="2">
        <v>3.2989546831035508</v>
      </c>
      <c r="F74" s="2">
        <v>1.5694716259627934</v>
      </c>
      <c r="G74" s="2">
        <v>7.5695555932882255E-2</v>
      </c>
      <c r="H74" s="2">
        <v>20.486826070188147</v>
      </c>
    </row>
    <row r="75" spans="1:24" x14ac:dyDescent="0.2">
      <c r="A75"/>
      <c r="B75"/>
      <c r="C75"/>
      <c r="D75"/>
      <c r="E75"/>
      <c r="F75"/>
      <c r="G75"/>
      <c r="H75"/>
    </row>
    <row r="82" spans="1:8" x14ac:dyDescent="0.2">
      <c r="A82" s="2" t="s">
        <v>12</v>
      </c>
      <c r="B82" s="2" t="s">
        <v>10</v>
      </c>
    </row>
    <row r="83" spans="1:8" x14ac:dyDescent="0.2">
      <c r="A83" s="2" t="s">
        <v>8</v>
      </c>
      <c r="B83" s="2">
        <v>2018</v>
      </c>
      <c r="C83" s="2">
        <v>2019</v>
      </c>
      <c r="D83" s="2">
        <v>2020</v>
      </c>
      <c r="E83" s="2">
        <v>2021</v>
      </c>
      <c r="F83" s="2">
        <v>2022</v>
      </c>
      <c r="G83" s="2">
        <v>2023</v>
      </c>
      <c r="H83" s="2" t="s">
        <v>9</v>
      </c>
    </row>
    <row r="84" spans="1:8" x14ac:dyDescent="0.2">
      <c r="A84" s="3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2">
      <c r="A85" s="3">
        <v>1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6.3451776649746188E-4</v>
      </c>
      <c r="H85" s="2">
        <v>6.3451776649746188E-4</v>
      </c>
    </row>
    <row r="86" spans="1:8" x14ac:dyDescent="0.2">
      <c r="A86" s="3">
        <v>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7.1377587437544611E-4</v>
      </c>
      <c r="H86" s="2">
        <v>7.1377587437544611E-4</v>
      </c>
    </row>
    <row r="87" spans="1:8" x14ac:dyDescent="0.2">
      <c r="A87" s="3">
        <v>3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7.9681274900398409E-4</v>
      </c>
      <c r="H87" s="2">
        <v>7.9681274900398409E-4</v>
      </c>
    </row>
    <row r="88" spans="1:8" x14ac:dyDescent="0.2">
      <c r="A88" s="3">
        <v>4</v>
      </c>
      <c r="B88" s="2">
        <v>0</v>
      </c>
      <c r="C88" s="2">
        <v>0</v>
      </c>
      <c r="D88" s="2">
        <v>4.7596382674916699E-4</v>
      </c>
      <c r="E88" s="2">
        <v>3.8580246913580239E-4</v>
      </c>
      <c r="F88" s="2">
        <v>3.3003300330032998E-4</v>
      </c>
      <c r="G88" s="2">
        <v>9.2764378478664194E-4</v>
      </c>
      <c r="H88" s="2">
        <v>2.1194430839719413E-3</v>
      </c>
    </row>
    <row r="89" spans="1:8" x14ac:dyDescent="0.2">
      <c r="A89" s="3">
        <v>5</v>
      </c>
      <c r="B89" s="2">
        <v>0</v>
      </c>
      <c r="C89" s="2">
        <v>5.1493305870236867E-4</v>
      </c>
      <c r="D89" s="2">
        <v>4.7596382674916699E-4</v>
      </c>
      <c r="E89" s="2">
        <v>1.929012345679012E-3</v>
      </c>
      <c r="F89" s="2">
        <v>2.6402640264026399E-3</v>
      </c>
      <c r="G89" s="2">
        <v>2.3174971031286211E-3</v>
      </c>
      <c r="H89" s="2">
        <v>7.8776703606618093E-3</v>
      </c>
    </row>
    <row r="90" spans="1:8" x14ac:dyDescent="0.2">
      <c r="A90" s="3">
        <v>6</v>
      </c>
      <c r="B90" s="2">
        <v>0</v>
      </c>
      <c r="C90" s="2">
        <v>3.6045314109165809E-3</v>
      </c>
      <c r="D90" s="2">
        <v>3.8077106139933359E-3</v>
      </c>
      <c r="E90" s="2">
        <v>5.7870370370370367E-3</v>
      </c>
      <c r="F90" s="2">
        <v>9.240924092409241E-3</v>
      </c>
      <c r="G90" s="2">
        <v>8.658008658008658E-3</v>
      </c>
      <c r="H90" s="2">
        <v>3.109821181236485E-2</v>
      </c>
    </row>
    <row r="91" spans="1:8" x14ac:dyDescent="0.2">
      <c r="A91" s="3">
        <v>7</v>
      </c>
      <c r="B91" s="2">
        <v>1.743679163034002E-3</v>
      </c>
      <c r="C91" s="2">
        <v>6.1760164693772518E-3</v>
      </c>
      <c r="D91" s="2">
        <v>6.6634935744883392E-3</v>
      </c>
      <c r="E91" s="2">
        <v>9.2592592592592587E-3</v>
      </c>
      <c r="F91" s="2">
        <v>1.4191419141914191E-2</v>
      </c>
      <c r="G91" s="2">
        <v>6.8965517241379309E-3</v>
      </c>
      <c r="H91" s="2">
        <v>4.4930419332210973E-2</v>
      </c>
    </row>
    <row r="92" spans="1:8" x14ac:dyDescent="0.2">
      <c r="A92" s="3">
        <v>8</v>
      </c>
      <c r="B92" s="2">
        <v>1.743679163034002E-3</v>
      </c>
      <c r="C92" s="2">
        <v>9.2640247040658777E-3</v>
      </c>
      <c r="D92" s="2">
        <v>1.142313184198001E-2</v>
      </c>
      <c r="E92" s="2">
        <v>1.6203703703703699E-2</v>
      </c>
      <c r="F92" s="2">
        <v>2.343234323432343E-2</v>
      </c>
      <c r="G92" s="2">
        <v>1.2931034482758621E-2</v>
      </c>
      <c r="H92" s="2">
        <v>7.4997917129865643E-2</v>
      </c>
    </row>
    <row r="93" spans="1:8" x14ac:dyDescent="0.2">
      <c r="A93" s="3">
        <v>9</v>
      </c>
      <c r="B93" s="2">
        <v>1.743679163034002E-3</v>
      </c>
      <c r="C93" s="2">
        <v>1.23520329387545E-2</v>
      </c>
      <c r="D93" s="2">
        <v>1.5706806282722509E-2</v>
      </c>
      <c r="E93" s="2">
        <v>1.967592592592593E-2</v>
      </c>
      <c r="F93" s="2">
        <v>3.2343234323432342E-2</v>
      </c>
      <c r="H93" s="2">
        <v>8.1821678633869285E-2</v>
      </c>
    </row>
    <row r="94" spans="1:8" x14ac:dyDescent="0.2">
      <c r="A94" s="3">
        <v>10</v>
      </c>
      <c r="B94" s="2">
        <v>6.9747166521360072E-3</v>
      </c>
      <c r="C94" s="2">
        <v>1.492537313432836E-2</v>
      </c>
      <c r="D94" s="2">
        <v>2.1894336030461689E-2</v>
      </c>
      <c r="E94" s="2">
        <v>2.777777777777778E-2</v>
      </c>
      <c r="F94" s="2">
        <v>4.0379213483146069E-2</v>
      </c>
      <c r="H94" s="2">
        <v>0.11195141707784989</v>
      </c>
    </row>
    <row r="95" spans="1:8" x14ac:dyDescent="0.2">
      <c r="A95" s="3">
        <v>11</v>
      </c>
      <c r="B95" s="2">
        <v>8.7108013937282226E-3</v>
      </c>
      <c r="C95" s="2">
        <v>1.5954709212557899E-2</v>
      </c>
      <c r="D95" s="2">
        <v>2.5226082817705851E-2</v>
      </c>
      <c r="E95" s="2">
        <v>3.2407407407407413E-2</v>
      </c>
      <c r="F95" s="2">
        <v>5.1153846153846147E-2</v>
      </c>
      <c r="H95" s="2">
        <v>0.13345284698524551</v>
      </c>
    </row>
    <row r="96" spans="1:8" x14ac:dyDescent="0.2">
      <c r="A96" s="3">
        <v>12</v>
      </c>
      <c r="B96" s="2">
        <v>1.2184508268059179E-2</v>
      </c>
      <c r="C96" s="2">
        <v>2.3160061760164691E-2</v>
      </c>
      <c r="D96" s="2">
        <v>3.1889576392194197E-2</v>
      </c>
      <c r="E96" s="2">
        <v>3.7808641975308643E-2</v>
      </c>
      <c r="F96" s="2">
        <v>6.2820512820512819E-2</v>
      </c>
      <c r="H96" s="2">
        <v>0.16786330121623955</v>
      </c>
    </row>
    <row r="97" spans="1:8" x14ac:dyDescent="0.2">
      <c r="A97" s="3">
        <v>13</v>
      </c>
      <c r="B97" s="2">
        <v>1.392515230635335E-2</v>
      </c>
      <c r="C97" s="2">
        <v>2.521873391662378E-2</v>
      </c>
      <c r="D97" s="2">
        <v>3.5697287006187531E-2</v>
      </c>
      <c r="E97" s="2">
        <v>4.7453703703703713E-2</v>
      </c>
      <c r="F97" s="2">
        <v>8.5249042145593867E-2</v>
      </c>
      <c r="H97" s="2">
        <v>0.20754391907846226</v>
      </c>
    </row>
    <row r="98" spans="1:8" x14ac:dyDescent="0.2">
      <c r="A98" s="3">
        <v>14</v>
      </c>
      <c r="B98" s="2">
        <v>1.7376194613379671E-2</v>
      </c>
      <c r="C98" s="2">
        <v>2.9336078229541949E-2</v>
      </c>
      <c r="D98" s="2">
        <v>4.2360780580675869E-2</v>
      </c>
      <c r="E98" s="2">
        <v>5.5191045928213042E-2</v>
      </c>
      <c r="F98" s="2">
        <v>9.9944475291504714E-2</v>
      </c>
      <c r="H98" s="2">
        <v>0.24420857464331525</v>
      </c>
    </row>
    <row r="99" spans="1:8" x14ac:dyDescent="0.2">
      <c r="A99" s="3">
        <v>15</v>
      </c>
      <c r="B99" s="2">
        <v>1.9113814074717642E-2</v>
      </c>
      <c r="C99" s="2">
        <v>3.2938754503345352E-2</v>
      </c>
      <c r="D99" s="2">
        <v>4.4740599714421701E-2</v>
      </c>
      <c r="E99" s="2">
        <v>6.5611732921651872E-2</v>
      </c>
      <c r="F99" s="2">
        <v>0.114140773620799</v>
      </c>
      <c r="H99" s="2">
        <v>0.27654567483493553</v>
      </c>
    </row>
    <row r="100" spans="1:8" x14ac:dyDescent="0.2">
      <c r="A100" s="3">
        <v>16</v>
      </c>
      <c r="B100" s="2">
        <v>2.3457862728062551E-2</v>
      </c>
      <c r="C100" s="2">
        <v>3.5512094698919187E-2</v>
      </c>
      <c r="D100" s="2">
        <v>5.140409328891004E-2</v>
      </c>
      <c r="E100" s="2">
        <v>7.5617283950617287E-2</v>
      </c>
      <c r="F100" s="2">
        <v>0.124031007751938</v>
      </c>
      <c r="H100" s="2">
        <v>0.31002234241844706</v>
      </c>
    </row>
    <row r="101" spans="1:8" x14ac:dyDescent="0.2">
      <c r="A101" s="3">
        <v>17</v>
      </c>
      <c r="B101" s="2">
        <v>2.60642919200695E-2</v>
      </c>
      <c r="C101" s="2">
        <v>4.1688111168296453E-2</v>
      </c>
      <c r="D101" s="2">
        <v>5.5211803902903381E-2</v>
      </c>
      <c r="E101" s="2">
        <v>8.2947530864197525E-2</v>
      </c>
      <c r="F101" s="2">
        <v>0.12939958592132511</v>
      </c>
      <c r="H101" s="2">
        <v>0.33531132377679196</v>
      </c>
    </row>
    <row r="102" spans="1:8" x14ac:dyDescent="0.2">
      <c r="A102" s="3">
        <v>18</v>
      </c>
      <c r="B102" s="2">
        <v>3.3883579496090353E-2</v>
      </c>
      <c r="C102" s="2">
        <v>4.5290787442099849E-2</v>
      </c>
      <c r="D102" s="2">
        <v>6.2351261304140877E-2</v>
      </c>
      <c r="E102" s="2">
        <v>9.066358024691358E-2</v>
      </c>
      <c r="F102" s="2">
        <v>0.13935483870967741</v>
      </c>
      <c r="H102" s="2">
        <v>0.37154404719892209</v>
      </c>
    </row>
    <row r="103" spans="1:8" x14ac:dyDescent="0.2">
      <c r="A103" s="3">
        <v>19</v>
      </c>
      <c r="B103" s="2">
        <v>3.9096437880104258E-2</v>
      </c>
      <c r="C103" s="2">
        <v>4.7349459598558928E-2</v>
      </c>
      <c r="D103" s="2">
        <v>6.8062827225130892E-2</v>
      </c>
      <c r="E103" s="2">
        <v>9.8379629629629636E-2</v>
      </c>
      <c r="F103" s="2">
        <v>0.1475409836065574</v>
      </c>
      <c r="H103" s="2">
        <v>0.40042933793998114</v>
      </c>
    </row>
    <row r="104" spans="1:8" x14ac:dyDescent="0.2">
      <c r="A104" s="3">
        <v>20</v>
      </c>
      <c r="B104" s="2">
        <v>4.170286707211121E-2</v>
      </c>
      <c r="C104" s="2">
        <v>5.198147195059187E-2</v>
      </c>
      <c r="D104" s="2">
        <v>7.2346501665873392E-2</v>
      </c>
      <c r="E104" s="2">
        <v>0.10609567901234571</v>
      </c>
      <c r="F104" s="2">
        <v>0.1244019138755981</v>
      </c>
      <c r="H104" s="2">
        <v>0.39652843357652023</v>
      </c>
    </row>
    <row r="105" spans="1:8" x14ac:dyDescent="0.2">
      <c r="A105" s="3">
        <v>21</v>
      </c>
      <c r="B105" s="2">
        <v>4.5178105994787138E-2</v>
      </c>
      <c r="C105" s="2">
        <v>5.5584148224395273E-2</v>
      </c>
      <c r="D105" s="2">
        <v>7.5678248453117561E-2</v>
      </c>
      <c r="E105" s="2">
        <v>0.11921296296296301</v>
      </c>
      <c r="H105" s="2">
        <v>0.29565346563526301</v>
      </c>
    </row>
    <row r="106" spans="1:8" x14ac:dyDescent="0.2">
      <c r="A106" s="3">
        <v>22</v>
      </c>
      <c r="B106" s="2">
        <v>4.9522154648132061E-2</v>
      </c>
      <c r="C106" s="2">
        <v>5.7642820380854352E-2</v>
      </c>
      <c r="D106" s="2">
        <v>7.900999524036173E-2</v>
      </c>
      <c r="E106" s="2">
        <v>0.1254139072847682</v>
      </c>
      <c r="H106" s="2">
        <v>0.31158887755411635</v>
      </c>
    </row>
    <row r="107" spans="1:8" x14ac:dyDescent="0.2">
      <c r="A107" s="3">
        <v>23</v>
      </c>
      <c r="B107" s="2">
        <v>5.2997393570807988E-2</v>
      </c>
      <c r="C107" s="2">
        <v>6.0730828615542971E-2</v>
      </c>
      <c r="D107" s="2">
        <v>8.3769633507853408E-2</v>
      </c>
      <c r="E107" s="2">
        <v>0.12685185185185191</v>
      </c>
      <c r="H107" s="2">
        <v>0.3243497075460563</v>
      </c>
    </row>
    <row r="108" spans="1:8" x14ac:dyDescent="0.2">
      <c r="A108" s="3">
        <v>24</v>
      </c>
      <c r="B108" s="2">
        <v>5.7341442224152911E-2</v>
      </c>
      <c r="C108" s="2">
        <v>6.2274832732887288E-2</v>
      </c>
      <c r="D108" s="2">
        <v>8.9047619047619042E-2</v>
      </c>
      <c r="E108" s="2">
        <v>0.1319979455572676</v>
      </c>
      <c r="H108" s="2">
        <v>0.34066183956192686</v>
      </c>
    </row>
    <row r="109" spans="1:8" x14ac:dyDescent="0.2">
      <c r="A109" s="3">
        <v>25</v>
      </c>
      <c r="B109" s="2">
        <v>5.9947871416159863E-2</v>
      </c>
      <c r="C109" s="2">
        <v>6.6392177045805453E-2</v>
      </c>
      <c r="D109" s="2">
        <v>9.3288910042836751E-2</v>
      </c>
      <c r="E109" s="2">
        <v>0.1435321913762552</v>
      </c>
      <c r="H109" s="2">
        <v>0.3631611498810573</v>
      </c>
    </row>
    <row r="110" spans="1:8" x14ac:dyDescent="0.2">
      <c r="A110" s="3">
        <v>26</v>
      </c>
      <c r="B110" s="2">
        <v>6.6029539530842743E-2</v>
      </c>
      <c r="C110" s="2">
        <v>6.7421513124034993E-2</v>
      </c>
      <c r="D110" s="2">
        <v>9.9000475963826745E-2</v>
      </c>
      <c r="E110" s="2">
        <v>0.15171503957783641</v>
      </c>
      <c r="H110" s="2">
        <v>0.38416656819654088</v>
      </c>
    </row>
    <row r="111" spans="1:8" x14ac:dyDescent="0.2">
      <c r="A111" s="3">
        <v>27</v>
      </c>
      <c r="B111" s="2">
        <v>7.211120764552563E-2</v>
      </c>
      <c r="C111" s="2">
        <v>7.0509521358723626E-2</v>
      </c>
      <c r="D111" s="2">
        <v>0.1094716801523084</v>
      </c>
      <c r="E111" s="2">
        <v>0.1556363636363636</v>
      </c>
      <c r="H111" s="2">
        <v>0.4077287727929213</v>
      </c>
    </row>
    <row r="112" spans="1:8" x14ac:dyDescent="0.2">
      <c r="A112" s="3">
        <v>28</v>
      </c>
      <c r="B112" s="2">
        <v>7.2980017376194611E-2</v>
      </c>
      <c r="C112" s="2">
        <v>7.3082861554297482E-2</v>
      </c>
      <c r="D112" s="2">
        <v>0.11327939076630179</v>
      </c>
      <c r="E112" s="2">
        <v>0.16435986159169549</v>
      </c>
      <c r="H112" s="2">
        <v>0.42370213128848933</v>
      </c>
    </row>
    <row r="113" spans="1:8" x14ac:dyDescent="0.2">
      <c r="A113" s="3">
        <v>29</v>
      </c>
      <c r="B113" s="2">
        <v>7.5586446568201571E-2</v>
      </c>
      <c r="C113" s="2">
        <v>7.5141533710756561E-2</v>
      </c>
      <c r="D113" s="2">
        <v>0.11661113755354589</v>
      </c>
      <c r="E113" s="2">
        <v>0.1685267857142857</v>
      </c>
      <c r="H113" s="2">
        <v>0.43586590354678972</v>
      </c>
    </row>
    <row r="114" spans="1:8" x14ac:dyDescent="0.2">
      <c r="A114" s="3">
        <v>30</v>
      </c>
      <c r="B114" s="2">
        <v>7.993049522154648E-2</v>
      </c>
      <c r="C114" s="2">
        <v>7.9258878023674734E-2</v>
      </c>
      <c r="D114" s="2">
        <v>0.11857142857142861</v>
      </c>
      <c r="E114" s="2">
        <v>0.16840536512667659</v>
      </c>
      <c r="H114" s="2">
        <v>0.44616616694332639</v>
      </c>
    </row>
    <row r="115" spans="1:8" x14ac:dyDescent="0.2">
      <c r="A115" s="3">
        <v>31</v>
      </c>
      <c r="B115" s="2">
        <v>8.2536924413553425E-2</v>
      </c>
      <c r="C115" s="2">
        <v>8.2346886258363353E-2</v>
      </c>
      <c r="D115" s="2">
        <v>0.12279866730128509</v>
      </c>
      <c r="E115" s="2">
        <v>0.17906976744186051</v>
      </c>
      <c r="H115" s="2">
        <v>0.46675224541506233</v>
      </c>
    </row>
    <row r="116" spans="1:8" x14ac:dyDescent="0.2">
      <c r="A116" s="3">
        <v>32</v>
      </c>
      <c r="B116" s="2">
        <v>8.4274543874891403E-2</v>
      </c>
      <c r="C116" s="2">
        <v>8.6464230571281525E-2</v>
      </c>
      <c r="D116" s="2">
        <v>0.1256544502617801</v>
      </c>
      <c r="E116" s="2">
        <v>0.208695652173913</v>
      </c>
      <c r="H116" s="2">
        <v>0.50508887688186599</v>
      </c>
    </row>
    <row r="117" spans="1:8" x14ac:dyDescent="0.2">
      <c r="A117" s="3">
        <v>33</v>
      </c>
      <c r="B117" s="2">
        <v>8.5143353605560385E-2</v>
      </c>
      <c r="C117" s="2">
        <v>9.0066906845084921E-2</v>
      </c>
      <c r="D117" s="2">
        <v>0.1304140885292718</v>
      </c>
      <c r="H117" s="2">
        <v>0.30562434897991708</v>
      </c>
    </row>
    <row r="118" spans="1:8" x14ac:dyDescent="0.2">
      <c r="A118" s="3">
        <v>34</v>
      </c>
      <c r="B118" s="2">
        <v>8.6880973066898348E-2</v>
      </c>
      <c r="C118" s="2">
        <v>9.0581574884199698E-2</v>
      </c>
      <c r="D118" s="2">
        <v>0.13240597630087581</v>
      </c>
      <c r="H118" s="2">
        <v>0.30986852425197386</v>
      </c>
    </row>
    <row r="119" spans="1:8" x14ac:dyDescent="0.2">
      <c r="A119" s="3">
        <v>35</v>
      </c>
      <c r="B119" s="2">
        <v>9.1225021720243271E-2</v>
      </c>
      <c r="C119" s="2">
        <v>9.2173017507723998E-2</v>
      </c>
      <c r="D119" s="2">
        <v>0.12980209545983701</v>
      </c>
      <c r="H119" s="2">
        <v>0.31320013468780428</v>
      </c>
    </row>
    <row r="120" spans="1:8" x14ac:dyDescent="0.2">
      <c r="A120" s="3">
        <v>36</v>
      </c>
      <c r="B120" s="2">
        <v>9.3831450912250217E-2</v>
      </c>
      <c r="C120" s="2">
        <v>9.5262615859938213E-2</v>
      </c>
      <c r="D120" s="2">
        <v>0.13403416557161629</v>
      </c>
      <c r="H120" s="2">
        <v>0.32312823234380472</v>
      </c>
    </row>
    <row r="121" spans="1:8" x14ac:dyDescent="0.2">
      <c r="A121" s="3">
        <v>37</v>
      </c>
      <c r="B121" s="2">
        <v>9.556907037358818E-2</v>
      </c>
      <c r="C121" s="2">
        <v>9.8301595470921252E-2</v>
      </c>
      <c r="D121" s="2">
        <v>0.1310043668122271</v>
      </c>
      <c r="H121" s="2">
        <v>0.32487503265673656</v>
      </c>
    </row>
    <row r="122" spans="1:8" x14ac:dyDescent="0.2">
      <c r="A122" s="3">
        <v>38</v>
      </c>
      <c r="B122" s="2">
        <v>9.9044309296264121E-2</v>
      </c>
      <c r="C122" s="2">
        <v>9.9433281813498198E-2</v>
      </c>
      <c r="D122" s="2">
        <v>0.12621359223300971</v>
      </c>
      <c r="H122" s="2">
        <v>0.32469118334277203</v>
      </c>
    </row>
    <row r="123" spans="1:8" x14ac:dyDescent="0.2">
      <c r="A123" s="3">
        <v>39</v>
      </c>
      <c r="B123" s="2">
        <v>0.1007819287576021</v>
      </c>
      <c r="C123" s="2">
        <v>0.1029866117404737</v>
      </c>
      <c r="D123" s="2">
        <v>0.1253616200578592</v>
      </c>
      <c r="H123" s="2">
        <v>0.32913016055593503</v>
      </c>
    </row>
    <row r="124" spans="1:8" x14ac:dyDescent="0.2">
      <c r="A124" s="3">
        <v>40</v>
      </c>
      <c r="B124" s="2">
        <v>0.10165073848827109</v>
      </c>
      <c r="C124" s="2">
        <v>0.1040164778578785</v>
      </c>
      <c r="D124" s="2">
        <v>0.1273148148148148</v>
      </c>
      <c r="H124" s="2">
        <v>0.33298203116096436</v>
      </c>
    </row>
    <row r="125" spans="1:8" x14ac:dyDescent="0.2">
      <c r="A125" s="3">
        <v>41</v>
      </c>
      <c r="B125" s="2">
        <v>0.104257167680278</v>
      </c>
      <c r="C125" s="2">
        <v>0.104639175257732</v>
      </c>
      <c r="D125" s="2">
        <v>0.14080459770114939</v>
      </c>
      <c r="H125" s="2">
        <v>0.34970094063915941</v>
      </c>
    </row>
    <row r="126" spans="1:8" x14ac:dyDescent="0.2">
      <c r="A126" s="3">
        <v>42</v>
      </c>
      <c r="B126" s="2">
        <v>0.106863596872285</v>
      </c>
      <c r="C126" s="2">
        <v>0.1056701030927835</v>
      </c>
      <c r="D126" s="2">
        <v>0.157243816254417</v>
      </c>
      <c r="H126" s="2">
        <v>0.36977751621948551</v>
      </c>
    </row>
    <row r="127" spans="1:8" x14ac:dyDescent="0.2">
      <c r="A127" s="3">
        <v>43</v>
      </c>
      <c r="B127" s="2">
        <v>0.10860121633362289</v>
      </c>
      <c r="C127" s="2">
        <v>0.10670103092783501</v>
      </c>
      <c r="D127" s="2">
        <v>0.1625615763546798</v>
      </c>
      <c r="H127" s="2">
        <v>0.37786382361613768</v>
      </c>
    </row>
    <row r="128" spans="1:8" x14ac:dyDescent="0.2">
      <c r="A128" s="3">
        <v>44</v>
      </c>
      <c r="B128" s="2">
        <v>0.11120764552562989</v>
      </c>
      <c r="C128" s="2">
        <v>0.1081359423274974</v>
      </c>
      <c r="D128" s="2">
        <v>0.13513513513513509</v>
      </c>
      <c r="H128" s="2">
        <v>0.35447872298826238</v>
      </c>
    </row>
    <row r="129" spans="1:8" x14ac:dyDescent="0.2">
      <c r="A129" s="3">
        <v>45</v>
      </c>
      <c r="B129" s="2">
        <v>0.1122715404699739</v>
      </c>
      <c r="C129" s="2">
        <v>0.1116829644879053</v>
      </c>
      <c r="H129" s="2">
        <v>0.22395450495787919</v>
      </c>
    </row>
    <row r="130" spans="1:8" x14ac:dyDescent="0.2">
      <c r="A130" s="3">
        <v>46</v>
      </c>
      <c r="B130" s="2">
        <v>0.11304347826086961</v>
      </c>
      <c r="C130" s="2">
        <v>0.1175166297117517</v>
      </c>
      <c r="H130" s="2">
        <v>0.2305601079726213</v>
      </c>
    </row>
    <row r="131" spans="1:8" x14ac:dyDescent="0.2">
      <c r="A131" s="3">
        <v>47</v>
      </c>
      <c r="B131" s="2">
        <v>0.1147826086956522</v>
      </c>
      <c r="C131" s="2">
        <v>0.1145320197044335</v>
      </c>
      <c r="H131" s="2">
        <v>0.22931462840008571</v>
      </c>
    </row>
    <row r="132" spans="1:8" x14ac:dyDescent="0.2">
      <c r="A132" s="3">
        <v>48</v>
      </c>
      <c r="B132" s="2">
        <v>0.11488250652741511</v>
      </c>
      <c r="C132" s="2">
        <v>0.1158038147138965</v>
      </c>
      <c r="H132" s="2">
        <v>0.23068632124131161</v>
      </c>
    </row>
    <row r="133" spans="1:8" x14ac:dyDescent="0.2">
      <c r="A133" s="3">
        <v>49</v>
      </c>
      <c r="B133" s="2">
        <v>0.11662315056570929</v>
      </c>
      <c r="C133" s="2">
        <v>0.1206254653760238</v>
      </c>
      <c r="H133" s="2">
        <v>0.23724861594173308</v>
      </c>
    </row>
    <row r="134" spans="1:8" x14ac:dyDescent="0.2">
      <c r="A134" s="3">
        <v>50</v>
      </c>
      <c r="B134" s="2">
        <v>0.1190269331016507</v>
      </c>
      <c r="C134" s="2">
        <v>0.12261806130903059</v>
      </c>
      <c r="H134" s="2">
        <v>0.2416449944106813</v>
      </c>
    </row>
    <row r="135" spans="1:8" x14ac:dyDescent="0.2">
      <c r="A135" s="3">
        <v>51</v>
      </c>
      <c r="B135" s="2">
        <v>0.1159546643417611</v>
      </c>
      <c r="C135" s="2">
        <v>0.12581547064305679</v>
      </c>
      <c r="H135" s="2">
        <v>0.24177013498481789</v>
      </c>
    </row>
    <row r="136" spans="1:8" x14ac:dyDescent="0.2">
      <c r="A136" s="3">
        <v>52</v>
      </c>
      <c r="B136" s="2">
        <v>0.117595818815331</v>
      </c>
      <c r="C136" s="2">
        <v>0.13052858683926649</v>
      </c>
      <c r="H136" s="2">
        <v>0.24812440565459748</v>
      </c>
    </row>
    <row r="137" spans="1:8" x14ac:dyDescent="0.2">
      <c r="A137" s="3">
        <v>53</v>
      </c>
      <c r="B137" s="2">
        <v>0.1208695652173913</v>
      </c>
      <c r="C137" s="2">
        <v>0.14109589041095891</v>
      </c>
      <c r="H137" s="2">
        <v>0.26196545562835022</v>
      </c>
    </row>
    <row r="138" spans="1:8" x14ac:dyDescent="0.2">
      <c r="A138" s="3">
        <v>54</v>
      </c>
      <c r="B138" s="2">
        <v>0.1225021720243267</v>
      </c>
      <c r="C138" s="2">
        <v>0.13698630136986301</v>
      </c>
      <c r="H138" s="2">
        <v>0.25948847339418968</v>
      </c>
    </row>
    <row r="139" spans="1:8" x14ac:dyDescent="0.2">
      <c r="A139" s="3">
        <v>55</v>
      </c>
      <c r="B139" s="2">
        <v>0.1234782608695652</v>
      </c>
      <c r="C139" s="2">
        <v>0.13988095238095241</v>
      </c>
      <c r="H139" s="2">
        <v>0.26335921325051759</v>
      </c>
    </row>
    <row r="140" spans="1:8" x14ac:dyDescent="0.2">
      <c r="A140" s="3">
        <v>56</v>
      </c>
      <c r="B140" s="2">
        <v>0.1251086012163336</v>
      </c>
      <c r="C140" s="2">
        <v>0.15337423312883439</v>
      </c>
      <c r="H140" s="2">
        <v>0.27848283434516796</v>
      </c>
    </row>
    <row r="141" spans="1:8" x14ac:dyDescent="0.2">
      <c r="A141" s="3">
        <v>57</v>
      </c>
      <c r="B141" s="2">
        <v>0.1268462206776716</v>
      </c>
      <c r="H141" s="2">
        <v>0.1268462206776716</v>
      </c>
    </row>
    <row r="142" spans="1:8" x14ac:dyDescent="0.2">
      <c r="A142" s="3">
        <v>58</v>
      </c>
      <c r="B142" s="2">
        <v>0.12945590994371481</v>
      </c>
      <c r="H142" s="2">
        <v>0.12945590994371481</v>
      </c>
    </row>
    <row r="143" spans="1:8" x14ac:dyDescent="0.2">
      <c r="A143" s="3">
        <v>59</v>
      </c>
      <c r="B143" s="2">
        <v>0.13319011815252421</v>
      </c>
      <c r="H143" s="2">
        <v>0.13319011815252421</v>
      </c>
    </row>
    <row r="144" spans="1:8" x14ac:dyDescent="0.2">
      <c r="A144" s="3">
        <v>60</v>
      </c>
      <c r="B144" s="2">
        <v>0.14572864321608039</v>
      </c>
      <c r="H144" s="2">
        <v>0.14572864321608039</v>
      </c>
    </row>
    <row r="145" spans="1:8" x14ac:dyDescent="0.2">
      <c r="A145" s="3">
        <v>61</v>
      </c>
      <c r="B145" s="2">
        <v>0.1519536903039074</v>
      </c>
      <c r="H145" s="2">
        <v>0.1519536903039074</v>
      </c>
    </row>
    <row r="146" spans="1:8" x14ac:dyDescent="0.2">
      <c r="A146" s="3">
        <v>62</v>
      </c>
      <c r="B146" s="2">
        <v>0.154228855721393</v>
      </c>
      <c r="H146" s="2">
        <v>0.154228855721393</v>
      </c>
    </row>
    <row r="147" spans="1:8" x14ac:dyDescent="0.2">
      <c r="A147" s="3">
        <v>63</v>
      </c>
      <c r="B147" s="2">
        <v>0.1640625</v>
      </c>
      <c r="H147" s="2">
        <v>0.1640625</v>
      </c>
    </row>
    <row r="148" spans="1:8" x14ac:dyDescent="0.2">
      <c r="A148" s="3">
        <v>64</v>
      </c>
      <c r="B148" s="2">
        <v>0.15311004784688989</v>
      </c>
      <c r="H148" s="2">
        <v>0.15311004784688989</v>
      </c>
    </row>
    <row r="149" spans="1:8" x14ac:dyDescent="0.2">
      <c r="A149" s="3">
        <v>65</v>
      </c>
      <c r="B149" s="2">
        <v>0.14838709677419351</v>
      </c>
      <c r="H149" s="2">
        <v>0.14838709677419351</v>
      </c>
    </row>
    <row r="150" spans="1:8" x14ac:dyDescent="0.2">
      <c r="A150" s="3">
        <v>66</v>
      </c>
      <c r="B150" s="2">
        <v>0.14166666666666669</v>
      </c>
      <c r="H150" s="2">
        <v>0.14166666666666669</v>
      </c>
    </row>
    <row r="151" spans="1:8" x14ac:dyDescent="0.2">
      <c r="A151" s="3">
        <v>67</v>
      </c>
      <c r="B151" s="2">
        <v>0.1506024096385542</v>
      </c>
      <c r="H151" s="2">
        <v>0.1506024096385542</v>
      </c>
    </row>
    <row r="152" spans="1:8" x14ac:dyDescent="0.2">
      <c r="A152" s="3">
        <v>68</v>
      </c>
      <c r="B152" s="2">
        <v>0.12658227848101269</v>
      </c>
      <c r="H152" s="2">
        <v>0.12658227848101269</v>
      </c>
    </row>
    <row r="153" spans="1:8" x14ac:dyDescent="0.2">
      <c r="A153" s="3" t="s">
        <v>9</v>
      </c>
      <c r="B153" s="2">
        <v>5.3731676165397912</v>
      </c>
      <c r="C153" s="2">
        <v>3.9605461294590025</v>
      </c>
      <c r="D153" s="2">
        <v>3.4082157019824457</v>
      </c>
      <c r="E153" s="2">
        <v>2.6166124484542448</v>
      </c>
      <c r="F153" s="2">
        <v>1.2005944112022808</v>
      </c>
      <c r="G153" s="2">
        <v>3.3875842142697364E-2</v>
      </c>
      <c r="H153" s="2">
        <v>16.59301214978046</v>
      </c>
    </row>
    <row r="154" spans="1:8" x14ac:dyDescent="0.2">
      <c r="A154"/>
      <c r="B154"/>
      <c r="C154"/>
      <c r="D154"/>
      <c r="E154"/>
      <c r="F154"/>
      <c r="G154"/>
      <c r="H154"/>
    </row>
    <row r="160" spans="1:8" x14ac:dyDescent="0.2">
      <c r="A160" s="2" t="s">
        <v>13</v>
      </c>
      <c r="B160" s="2" t="s">
        <v>10</v>
      </c>
    </row>
    <row r="161" spans="1:8" x14ac:dyDescent="0.2">
      <c r="A161" s="2" t="s">
        <v>8</v>
      </c>
      <c r="B161" s="2">
        <v>2018</v>
      </c>
      <c r="C161" s="2">
        <v>2019</v>
      </c>
      <c r="D161" s="2">
        <v>2020</v>
      </c>
      <c r="E161" s="2">
        <v>2021</v>
      </c>
      <c r="F161" s="2">
        <v>2022</v>
      </c>
      <c r="G161" s="2">
        <v>2023</v>
      </c>
      <c r="H161" s="2" t="s">
        <v>9</v>
      </c>
    </row>
    <row r="162" spans="1:8" x14ac:dyDescent="0.2">
      <c r="A162" s="3">
        <v>0</v>
      </c>
      <c r="B162" s="2">
        <v>0.86200520049028617</v>
      </c>
      <c r="C162" s="2">
        <v>0.87949760913313124</v>
      </c>
      <c r="D162" s="2">
        <v>0.83679864914979873</v>
      </c>
      <c r="E162" s="2">
        <v>0.82594472372729422</v>
      </c>
      <c r="F162" s="2">
        <v>0.89967617871736016</v>
      </c>
      <c r="G162" s="2">
        <v>0.99363141752470396</v>
      </c>
      <c r="H162" s="2">
        <v>5.297553778742575</v>
      </c>
    </row>
    <row r="163" spans="1:8" x14ac:dyDescent="0.2">
      <c r="A163" s="3">
        <v>1</v>
      </c>
      <c r="B163" s="2">
        <v>0.84777440949177896</v>
      </c>
      <c r="C163" s="2">
        <v>0.86473422027746738</v>
      </c>
      <c r="D163" s="2">
        <v>0.82263772994122497</v>
      </c>
      <c r="E163" s="2">
        <v>0.81133376072029062</v>
      </c>
      <c r="F163" s="2">
        <v>0.8828322298814103</v>
      </c>
      <c r="G163" s="2">
        <v>0.9787492120517236</v>
      </c>
      <c r="H163" s="2">
        <v>5.2080615623638957</v>
      </c>
    </row>
    <row r="164" spans="1:8" x14ac:dyDescent="0.2">
      <c r="A164" s="3">
        <v>2</v>
      </c>
      <c r="B164" s="2">
        <v>0.82865551532341486</v>
      </c>
      <c r="C164" s="2">
        <v>0.85066756259252496</v>
      </c>
      <c r="D164" s="2">
        <v>0.8105167988893055</v>
      </c>
      <c r="E164" s="2">
        <v>0.79420228378680213</v>
      </c>
      <c r="F164" s="2">
        <v>0.86871695764928802</v>
      </c>
      <c r="G164" s="2">
        <v>0.95828286939275253</v>
      </c>
      <c r="H164" s="2">
        <v>5.1110419876340885</v>
      </c>
    </row>
    <row r="165" spans="1:8" x14ac:dyDescent="0.2">
      <c r="A165" s="3">
        <v>3</v>
      </c>
      <c r="B165" s="2">
        <v>0.80731538170675143</v>
      </c>
      <c r="C165" s="2">
        <v>0.83444988815082988</v>
      </c>
      <c r="D165" s="2">
        <v>0.79498353046435433</v>
      </c>
      <c r="E165" s="2">
        <v>0.76829999531110971</v>
      </c>
      <c r="F165" s="2">
        <v>0.84700013730396528</v>
      </c>
      <c r="G165" s="2">
        <v>0.93857891079142375</v>
      </c>
      <c r="H165" s="2">
        <v>4.9906278437284346</v>
      </c>
    </row>
    <row r="166" spans="1:8" x14ac:dyDescent="0.2">
      <c r="A166" s="3">
        <v>4</v>
      </c>
      <c r="B166" s="2">
        <v>0.78577425509065224</v>
      </c>
      <c r="C166" s="2">
        <v>0.81915735335744189</v>
      </c>
      <c r="D166" s="2">
        <v>0.77504069085233218</v>
      </c>
      <c r="E166" s="2">
        <v>0.74485835975703885</v>
      </c>
      <c r="F166" s="2">
        <v>0.8217834080142653</v>
      </c>
      <c r="G166" s="2">
        <v>0.91993947224277473</v>
      </c>
      <c r="H166" s="2">
        <v>4.8665535393145056</v>
      </c>
    </row>
    <row r="167" spans="1:8" x14ac:dyDescent="0.2">
      <c r="A167" s="3">
        <v>5</v>
      </c>
      <c r="B167" s="2">
        <v>0.76062309840755371</v>
      </c>
      <c r="C167" s="2">
        <v>0.79585376961139476</v>
      </c>
      <c r="D167" s="2">
        <v>0.7534275930704819</v>
      </c>
      <c r="E167" s="2">
        <v>0.72304125938545483</v>
      </c>
      <c r="F167" s="2">
        <v>0.79295624709355494</v>
      </c>
      <c r="G167" s="2">
        <v>0.89199665055814958</v>
      </c>
      <c r="H167" s="2">
        <v>4.7178986181265889</v>
      </c>
    </row>
    <row r="168" spans="1:8" x14ac:dyDescent="0.2">
      <c r="A168" s="3">
        <v>6</v>
      </c>
      <c r="B168" s="2">
        <v>0.7326311757818661</v>
      </c>
      <c r="C168" s="2">
        <v>0.77025922850132389</v>
      </c>
      <c r="D168" s="2">
        <v>0.72327836670985624</v>
      </c>
      <c r="E168" s="2">
        <v>0.69557087421047237</v>
      </c>
      <c r="F168" s="2">
        <v>0.77487637672563425</v>
      </c>
      <c r="G168" s="2">
        <v>0.87367359300917757</v>
      </c>
      <c r="H168" s="2">
        <v>4.5702896149383303</v>
      </c>
    </row>
    <row r="169" spans="1:8" x14ac:dyDescent="0.2">
      <c r="A169" s="3">
        <v>7</v>
      </c>
      <c r="B169" s="2">
        <v>0.70861319307578774</v>
      </c>
      <c r="C169" s="2">
        <v>0.7441748696012791</v>
      </c>
      <c r="D169" s="2">
        <v>0.69637277282548737</v>
      </c>
      <c r="E169" s="2">
        <v>0.66837005322062715</v>
      </c>
      <c r="F169" s="2">
        <v>0.75230859664868821</v>
      </c>
      <c r="G169" s="2">
        <v>0.85645357055850635</v>
      </c>
      <c r="H169" s="2">
        <v>4.4262930559303761</v>
      </c>
    </row>
    <row r="170" spans="1:8" x14ac:dyDescent="0.2">
      <c r="A170" s="3">
        <v>8</v>
      </c>
      <c r="B170" s="2">
        <v>0.67682994899384996</v>
      </c>
      <c r="C170" s="2">
        <v>0.71816653341539483</v>
      </c>
      <c r="D170" s="2">
        <v>0.66349006155499246</v>
      </c>
      <c r="E170" s="2">
        <v>0.64552001371329881</v>
      </c>
      <c r="F170" s="2">
        <v>0.73104048230229357</v>
      </c>
      <c r="G170" s="2">
        <v>0.84519445189017095</v>
      </c>
      <c r="H170" s="2">
        <v>4.2802414918700009</v>
      </c>
    </row>
    <row r="171" spans="1:8" x14ac:dyDescent="0.2">
      <c r="A171" s="3">
        <v>9</v>
      </c>
      <c r="B171" s="2">
        <v>0.65335577728618843</v>
      </c>
      <c r="C171" s="2">
        <v>0.69321773287114252</v>
      </c>
      <c r="D171" s="2">
        <v>0.63742923495885873</v>
      </c>
      <c r="E171" s="2">
        <v>0.62577361396577147</v>
      </c>
      <c r="F171" s="2">
        <v>0.70963692296476988</v>
      </c>
      <c r="H171" s="2">
        <v>3.3194132820467308</v>
      </c>
    </row>
    <row r="172" spans="1:8" x14ac:dyDescent="0.2">
      <c r="A172" s="3">
        <v>10</v>
      </c>
      <c r="B172" s="2">
        <v>0.62500383841513374</v>
      </c>
      <c r="C172" s="2">
        <v>0.6717876501857627</v>
      </c>
      <c r="D172" s="2">
        <v>0.60914181005024481</v>
      </c>
      <c r="E172" s="2">
        <v>0.60460659070847578</v>
      </c>
      <c r="F172" s="2">
        <v>0.68604035338466063</v>
      </c>
      <c r="H172" s="2">
        <v>3.196580242744278</v>
      </c>
    </row>
    <row r="173" spans="1:8" x14ac:dyDescent="0.2">
      <c r="A173" s="3">
        <v>11</v>
      </c>
      <c r="B173" s="2">
        <v>0.60185727023837965</v>
      </c>
      <c r="C173" s="2">
        <v>0.64784644360954835</v>
      </c>
      <c r="D173" s="2">
        <v>0.58934690604000162</v>
      </c>
      <c r="E173" s="2">
        <v>0.58272194551066481</v>
      </c>
      <c r="F173" s="2">
        <v>0.65903417684506116</v>
      </c>
      <c r="H173" s="2">
        <v>3.0808067422436558</v>
      </c>
    </row>
    <row r="174" spans="1:8" x14ac:dyDescent="0.2">
      <c r="A174" s="3">
        <v>12</v>
      </c>
      <c r="B174" s="2">
        <v>0.57354855610667299</v>
      </c>
      <c r="C174" s="2">
        <v>0.61713182301251046</v>
      </c>
      <c r="D174" s="2">
        <v>0.55854224231890215</v>
      </c>
      <c r="E174" s="2">
        <v>0.55343890132526607</v>
      </c>
      <c r="F174" s="2">
        <v>0.63385816519865157</v>
      </c>
      <c r="H174" s="2">
        <v>2.9365196879620035</v>
      </c>
    </row>
    <row r="175" spans="1:8" x14ac:dyDescent="0.2">
      <c r="A175" s="3">
        <v>13</v>
      </c>
      <c r="B175" s="2">
        <v>0.54515942375038029</v>
      </c>
      <c r="C175" s="2">
        <v>0.59884302424406788</v>
      </c>
      <c r="D175" s="2">
        <v>0.53447097950581079</v>
      </c>
      <c r="E175" s="2">
        <v>0.5339508840285262</v>
      </c>
      <c r="F175" s="2">
        <v>0.60731960176356681</v>
      </c>
      <c r="H175" s="2">
        <v>2.8197439132923523</v>
      </c>
    </row>
    <row r="176" spans="1:8" x14ac:dyDescent="0.2">
      <c r="A176" s="3">
        <v>14</v>
      </c>
      <c r="B176" s="2">
        <v>0.52125043854917319</v>
      </c>
      <c r="C176" s="2">
        <v>0.57153882933510991</v>
      </c>
      <c r="D176" s="2">
        <v>0.51118598707433516</v>
      </c>
      <c r="E176" s="2">
        <v>0.51426570873268063</v>
      </c>
      <c r="F176" s="2">
        <v>0.58655949772079818</v>
      </c>
      <c r="H176" s="2">
        <v>2.7048004614120971</v>
      </c>
    </row>
    <row r="177" spans="1:8" x14ac:dyDescent="0.2">
      <c r="A177" s="3">
        <v>15</v>
      </c>
      <c r="B177" s="2">
        <v>0.49146802890727709</v>
      </c>
      <c r="C177" s="2">
        <v>0.54497222325086025</v>
      </c>
      <c r="D177" s="2">
        <v>0.48579237602225339</v>
      </c>
      <c r="E177" s="2">
        <v>0.49934555168142059</v>
      </c>
      <c r="F177" s="2">
        <v>0.57172174172983437</v>
      </c>
      <c r="H177" s="2">
        <v>2.5932999215916457</v>
      </c>
    </row>
    <row r="178" spans="1:8" x14ac:dyDescent="0.2">
      <c r="A178" s="3">
        <v>16</v>
      </c>
      <c r="B178" s="2">
        <v>0.47115260409438969</v>
      </c>
      <c r="C178" s="2">
        <v>0.52349047265044213</v>
      </c>
      <c r="D178" s="2">
        <v>0.46882075134796752</v>
      </c>
      <c r="E178" s="2">
        <v>0.48280997768050088</v>
      </c>
      <c r="F178" s="2">
        <v>0.5544969812021997</v>
      </c>
      <c r="H178" s="2">
        <v>2.5007707869754996</v>
      </c>
    </row>
    <row r="179" spans="1:8" x14ac:dyDescent="0.2">
      <c r="A179" s="3">
        <v>17</v>
      </c>
      <c r="B179" s="2">
        <v>0.4516292436790848</v>
      </c>
      <c r="C179" s="2">
        <v>0.49783332795207519</v>
      </c>
      <c r="D179" s="2">
        <v>0.44907064435899818</v>
      </c>
      <c r="E179" s="2">
        <v>0.46816598853563007</v>
      </c>
      <c r="F179" s="2">
        <v>0.52719506310184727</v>
      </c>
      <c r="H179" s="2">
        <v>2.3938942676276356</v>
      </c>
    </row>
    <row r="180" spans="1:8" x14ac:dyDescent="0.2">
      <c r="A180" s="3">
        <v>18</v>
      </c>
      <c r="B180" s="2">
        <v>0.43224875572885563</v>
      </c>
      <c r="C180" s="2">
        <v>0.47268143835697918</v>
      </c>
      <c r="D180" s="2">
        <v>0.4315111541224918</v>
      </c>
      <c r="E180" s="2">
        <v>0.45327944961609917</v>
      </c>
      <c r="F180" s="2">
        <v>0.49956222039669418</v>
      </c>
      <c r="H180" s="2">
        <v>2.2892830182211199</v>
      </c>
    </row>
    <row r="181" spans="1:8" x14ac:dyDescent="0.2">
      <c r="A181" s="3">
        <v>19</v>
      </c>
      <c r="B181" s="2">
        <v>0.40705084972477801</v>
      </c>
      <c r="C181" s="2">
        <v>0.45189462316308499</v>
      </c>
      <c r="D181" s="2">
        <v>0.41744402801737768</v>
      </c>
      <c r="E181" s="2">
        <v>0.44096798571731799</v>
      </c>
      <c r="F181" s="2">
        <v>0.47767370520395391</v>
      </c>
      <c r="H181" s="2">
        <v>2.1950311918265122</v>
      </c>
    </row>
    <row r="182" spans="1:8" x14ac:dyDescent="0.2">
      <c r="A182" s="3">
        <v>20</v>
      </c>
      <c r="B182" s="2">
        <v>0.39097590195645082</v>
      </c>
      <c r="C182" s="2">
        <v>0.43236497708561089</v>
      </c>
      <c r="D182" s="2">
        <v>0.39590989232639839</v>
      </c>
      <c r="E182" s="2">
        <v>0.42735570391856409</v>
      </c>
      <c r="F182" s="2">
        <v>0.51578741556970242</v>
      </c>
      <c r="H182" s="2">
        <v>2.1623938908567268</v>
      </c>
    </row>
    <row r="183" spans="1:8" x14ac:dyDescent="0.2">
      <c r="A183" s="3">
        <v>21</v>
      </c>
      <c r="B183" s="2">
        <v>0.37542301656591592</v>
      </c>
      <c r="C183" s="2">
        <v>0.41804247441116837</v>
      </c>
      <c r="D183" s="2">
        <v>0.38057759589312778</v>
      </c>
      <c r="E183" s="2">
        <v>0.4152265879114535</v>
      </c>
      <c r="H183" s="2">
        <v>1.5892696747816655</v>
      </c>
    </row>
    <row r="184" spans="1:8" x14ac:dyDescent="0.2">
      <c r="A184" s="3">
        <v>22</v>
      </c>
      <c r="B184" s="2">
        <v>0.35930145497656329</v>
      </c>
      <c r="C184" s="2">
        <v>0.40091614113574198</v>
      </c>
      <c r="D184" s="2">
        <v>0.36788366935914291</v>
      </c>
      <c r="E184" s="2">
        <v>0.40137797380893758</v>
      </c>
      <c r="H184" s="2">
        <v>1.5294792392803858</v>
      </c>
    </row>
    <row r="185" spans="1:8" x14ac:dyDescent="0.2">
      <c r="A185" s="3">
        <v>23</v>
      </c>
      <c r="B185" s="2">
        <v>0.33807656582920642</v>
      </c>
      <c r="C185" s="2">
        <v>0.3798982217446622</v>
      </c>
      <c r="D185" s="2">
        <v>0.35697744407118709</v>
      </c>
      <c r="E185" s="2">
        <v>0.3873135090685918</v>
      </c>
      <c r="H185" s="2">
        <v>1.4622657407136475</v>
      </c>
    </row>
    <row r="186" spans="1:8" x14ac:dyDescent="0.2">
      <c r="A186" s="3">
        <v>24</v>
      </c>
      <c r="B186" s="2">
        <v>0.31915068604238228</v>
      </c>
      <c r="C186" s="2">
        <v>0.36152156632113058</v>
      </c>
      <c r="D186" s="2">
        <v>0.34009227718584828</v>
      </c>
      <c r="E186" s="2">
        <v>0.37692288261932549</v>
      </c>
      <c r="H186" s="2">
        <v>1.3976874121686866</v>
      </c>
    </row>
    <row r="187" spans="1:8" x14ac:dyDescent="0.2">
      <c r="A187" s="3">
        <v>25</v>
      </c>
      <c r="B187" s="2">
        <v>0.30516511372300309</v>
      </c>
      <c r="C187" s="2">
        <v>0.34594116869425168</v>
      </c>
      <c r="D187" s="2">
        <v>0.33122203468168721</v>
      </c>
      <c r="E187" s="2">
        <v>0.36357383097811852</v>
      </c>
      <c r="H187" s="2">
        <v>1.3459021480770605</v>
      </c>
    </row>
    <row r="188" spans="1:8" x14ac:dyDescent="0.2">
      <c r="A188" s="3">
        <v>26</v>
      </c>
      <c r="B188" s="2">
        <v>0.29262774499769179</v>
      </c>
      <c r="C188" s="2">
        <v>0.33464828820684572</v>
      </c>
      <c r="D188" s="2">
        <v>0.31759600850079361</v>
      </c>
      <c r="E188" s="2">
        <v>0.34913332380437301</v>
      </c>
      <c r="H188" s="2">
        <v>1.2940053655097041</v>
      </c>
    </row>
    <row r="189" spans="1:8" x14ac:dyDescent="0.2">
      <c r="A189" s="3">
        <v>27</v>
      </c>
      <c r="B189" s="2">
        <v>0.27891088944865711</v>
      </c>
      <c r="C189" s="2">
        <v>0.32417252016300341</v>
      </c>
      <c r="D189" s="2">
        <v>0.30826322279257751</v>
      </c>
      <c r="E189" s="2">
        <v>0.33101373430044773</v>
      </c>
      <c r="H189" s="2">
        <v>1.2423603667046859</v>
      </c>
    </row>
    <row r="190" spans="1:8" x14ac:dyDescent="0.2">
      <c r="A190" s="3">
        <v>28</v>
      </c>
      <c r="B190" s="2">
        <v>0.26751006188293092</v>
      </c>
      <c r="C190" s="2">
        <v>0.31396556875195247</v>
      </c>
      <c r="D190" s="2">
        <v>0.30006833374697789</v>
      </c>
      <c r="E190" s="2">
        <v>0.31585838352944712</v>
      </c>
      <c r="H190" s="2">
        <v>1.1974023479113083</v>
      </c>
    </row>
    <row r="191" spans="1:8" x14ac:dyDescent="0.2">
      <c r="A191" s="3">
        <v>29</v>
      </c>
      <c r="B191" s="2">
        <v>0.25513817112212139</v>
      </c>
      <c r="C191" s="2">
        <v>0.30063837827150092</v>
      </c>
      <c r="D191" s="2">
        <v>0.29211953153240972</v>
      </c>
      <c r="E191" s="2">
        <v>0.29488505224720601</v>
      </c>
      <c r="H191" s="2">
        <v>1.142781133173238</v>
      </c>
    </row>
    <row r="192" spans="1:8" x14ac:dyDescent="0.2">
      <c r="A192" s="3">
        <v>30</v>
      </c>
      <c r="B192" s="2">
        <v>0.24536029701470319</v>
      </c>
      <c r="C192" s="2">
        <v>0.29248962468081052</v>
      </c>
      <c r="D192" s="2">
        <v>0.28468171798906777</v>
      </c>
      <c r="E192" s="2">
        <v>0.27949772203564832</v>
      </c>
      <c r="H192" s="2">
        <v>1.1020293617202297</v>
      </c>
    </row>
    <row r="193" spans="1:8" x14ac:dyDescent="0.2">
      <c r="A193" s="3">
        <v>31</v>
      </c>
      <c r="B193" s="2">
        <v>0.23651575070228001</v>
      </c>
      <c r="C193" s="2">
        <v>0.27793411292474951</v>
      </c>
      <c r="D193" s="2">
        <v>0.27577126823515757</v>
      </c>
      <c r="E193" s="2">
        <v>0.2871027819065734</v>
      </c>
      <c r="H193" s="2">
        <v>1.0773239137687605</v>
      </c>
    </row>
    <row r="194" spans="1:8" x14ac:dyDescent="0.2">
      <c r="A194" s="3">
        <v>32</v>
      </c>
      <c r="B194" s="2">
        <v>0.22325843978091561</v>
      </c>
      <c r="C194" s="2">
        <v>0.26826656386171011</v>
      </c>
      <c r="D194" s="2">
        <v>0.26846079359836711</v>
      </c>
      <c r="E194" s="2">
        <v>0.26709898765805001</v>
      </c>
      <c r="H194" s="2">
        <v>1.027084784899043</v>
      </c>
    </row>
    <row r="195" spans="1:8" x14ac:dyDescent="0.2">
      <c r="A195" s="3">
        <v>33</v>
      </c>
      <c r="B195" s="2">
        <v>0.21293383361040469</v>
      </c>
      <c r="C195" s="2">
        <v>0.25579658555129642</v>
      </c>
      <c r="D195" s="2">
        <v>0.26130327660215619</v>
      </c>
      <c r="H195" s="2">
        <v>0.73003369576385735</v>
      </c>
    </row>
    <row r="196" spans="1:8" x14ac:dyDescent="0.2">
      <c r="A196" s="3">
        <v>34</v>
      </c>
      <c r="B196" s="2">
        <v>0.19994140536301361</v>
      </c>
      <c r="C196" s="2">
        <v>0.24766503677111931</v>
      </c>
      <c r="D196" s="2">
        <v>0.25111687778982611</v>
      </c>
      <c r="H196" s="2">
        <v>0.69872331992395909</v>
      </c>
    </row>
    <row r="197" spans="1:8" x14ac:dyDescent="0.2">
      <c r="A197" s="3">
        <v>35</v>
      </c>
      <c r="B197" s="2">
        <v>0.1920172946792954</v>
      </c>
      <c r="C197" s="2">
        <v>0.23660271721171799</v>
      </c>
      <c r="D197" s="2">
        <v>0.23861962899876821</v>
      </c>
      <c r="H197" s="2">
        <v>0.6672396408897816</v>
      </c>
    </row>
    <row r="198" spans="1:8" x14ac:dyDescent="0.2">
      <c r="A198" s="3">
        <v>36</v>
      </c>
      <c r="B198" s="2">
        <v>0.18488610117794971</v>
      </c>
      <c r="C198" s="2">
        <v>0.22766025573963031</v>
      </c>
      <c r="D198" s="2">
        <v>0.23296866118400211</v>
      </c>
      <c r="H198" s="2">
        <v>0.64551501810158207</v>
      </c>
    </row>
    <row r="199" spans="1:8" x14ac:dyDescent="0.2">
      <c r="A199" s="3">
        <v>37</v>
      </c>
      <c r="B199" s="2">
        <v>0.17835065578271511</v>
      </c>
      <c r="C199" s="2">
        <v>0.21999195324134671</v>
      </c>
      <c r="D199" s="2">
        <v>0.22571271828982711</v>
      </c>
      <c r="H199" s="2">
        <v>0.62405532731388891</v>
      </c>
    </row>
    <row r="200" spans="1:8" x14ac:dyDescent="0.2">
      <c r="A200" s="3">
        <v>38</v>
      </c>
      <c r="B200" s="2">
        <v>0.17131927534559449</v>
      </c>
      <c r="C200" s="2">
        <v>0.21150802938853211</v>
      </c>
      <c r="D200" s="2">
        <v>0.21822988621503561</v>
      </c>
      <c r="H200" s="2">
        <v>0.60105719094916221</v>
      </c>
    </row>
    <row r="201" spans="1:8" x14ac:dyDescent="0.2">
      <c r="A201" s="3">
        <v>39</v>
      </c>
      <c r="B201" s="2">
        <v>0.16541694758465439</v>
      </c>
      <c r="C201" s="2">
        <v>0.20301585542859321</v>
      </c>
      <c r="D201" s="2">
        <v>0.21618363658113501</v>
      </c>
      <c r="H201" s="2">
        <v>0.58461643959438259</v>
      </c>
    </row>
    <row r="202" spans="1:8" x14ac:dyDescent="0.2">
      <c r="A202" s="3">
        <v>40</v>
      </c>
      <c r="B202" s="2">
        <v>0.15772578022962611</v>
      </c>
      <c r="C202" s="2">
        <v>0.19758514756194179</v>
      </c>
      <c r="D202" s="2">
        <v>0.19883589912061031</v>
      </c>
      <c r="H202" s="2">
        <v>0.5541468269121782</v>
      </c>
    </row>
    <row r="203" spans="1:8" x14ac:dyDescent="0.2">
      <c r="A203" s="3">
        <v>41</v>
      </c>
      <c r="B203" s="2">
        <v>0.15110229419058979</v>
      </c>
      <c r="C203" s="2">
        <v>0.19037018227745051</v>
      </c>
      <c r="D203" s="2">
        <v>0.19354956626316261</v>
      </c>
      <c r="H203" s="2">
        <v>0.53502204273120291</v>
      </c>
    </row>
    <row r="204" spans="1:8" x14ac:dyDescent="0.2">
      <c r="A204" s="3">
        <v>42</v>
      </c>
      <c r="B204" s="2">
        <v>0.14563366717158821</v>
      </c>
      <c r="C204" s="2">
        <v>0.18538415183191739</v>
      </c>
      <c r="D204" s="2">
        <v>0.18882858479725709</v>
      </c>
      <c r="H204" s="2">
        <v>0.51984640380076264</v>
      </c>
    </row>
    <row r="205" spans="1:8" x14ac:dyDescent="0.2">
      <c r="A205" s="3">
        <v>43</v>
      </c>
      <c r="B205" s="2">
        <v>0.13908293920722861</v>
      </c>
      <c r="C205" s="2">
        <v>0.18160317300746359</v>
      </c>
      <c r="D205" s="2">
        <v>0.18769708864836601</v>
      </c>
      <c r="H205" s="2">
        <v>0.50838320086305822</v>
      </c>
    </row>
    <row r="206" spans="1:8" x14ac:dyDescent="0.2">
      <c r="A206" s="3">
        <v>44</v>
      </c>
      <c r="B206" s="2">
        <v>0.13260225301875039</v>
      </c>
      <c r="C206" s="2">
        <v>0.17488476490344801</v>
      </c>
      <c r="D206" s="2">
        <v>0.1895060575982786</v>
      </c>
      <c r="H206" s="2">
        <v>0.496993075520477</v>
      </c>
    </row>
    <row r="207" spans="1:8" x14ac:dyDescent="0.2">
      <c r="A207" s="3">
        <v>45</v>
      </c>
      <c r="B207" s="2">
        <v>0.12784150099773281</v>
      </c>
      <c r="C207" s="2">
        <v>0.17068562593236891</v>
      </c>
      <c r="H207" s="2">
        <v>0.29852712693010175</v>
      </c>
    </row>
    <row r="208" spans="1:8" x14ac:dyDescent="0.2">
      <c r="A208" s="3">
        <v>46</v>
      </c>
      <c r="B208" s="2">
        <v>0.1231333571662063</v>
      </c>
      <c r="C208" s="2">
        <v>0.16506441739563199</v>
      </c>
      <c r="H208" s="2">
        <v>0.28819777456183826</v>
      </c>
    </row>
    <row r="209" spans="1:8" x14ac:dyDescent="0.2">
      <c r="A209" s="3">
        <v>47</v>
      </c>
      <c r="B209" s="2">
        <v>0.1184948893617514</v>
      </c>
      <c r="C209" s="2">
        <v>0.1603585165590288</v>
      </c>
      <c r="H209" s="2">
        <v>0.27885340592078023</v>
      </c>
    </row>
    <row r="210" spans="1:8" x14ac:dyDescent="0.2">
      <c r="A210" s="3">
        <v>48</v>
      </c>
      <c r="B210" s="2">
        <v>0.1127474453830665</v>
      </c>
      <c r="C210" s="2">
        <v>0.14715087672850979</v>
      </c>
      <c r="H210" s="2">
        <v>0.25989832211157626</v>
      </c>
    </row>
    <row r="211" spans="1:8" x14ac:dyDescent="0.2">
      <c r="A211" s="3">
        <v>49</v>
      </c>
      <c r="B211" s="2">
        <v>0.1072724970421076</v>
      </c>
      <c r="C211" s="2">
        <v>0.14249645975347</v>
      </c>
      <c r="H211" s="2">
        <v>0.24976895679557759</v>
      </c>
    </row>
    <row r="212" spans="1:8" x14ac:dyDescent="0.2">
      <c r="A212" s="3">
        <v>50</v>
      </c>
      <c r="B212" s="2">
        <v>0.10361275516453949</v>
      </c>
      <c r="C212" s="2">
        <v>0.1327879925993686</v>
      </c>
      <c r="H212" s="2">
        <v>0.2364007477639081</v>
      </c>
    </row>
    <row r="213" spans="1:8" x14ac:dyDescent="0.2">
      <c r="A213" s="3">
        <v>51</v>
      </c>
      <c r="B213" s="2">
        <v>0.10021973197373869</v>
      </c>
      <c r="C213" s="2">
        <v>0.12563943707208711</v>
      </c>
      <c r="H213" s="2">
        <v>0.22585916904582581</v>
      </c>
    </row>
    <row r="214" spans="1:8" x14ac:dyDescent="0.2">
      <c r="A214" s="3">
        <v>52</v>
      </c>
      <c r="B214" s="2">
        <v>9.7650049903472771E-2</v>
      </c>
      <c r="C214" s="2">
        <v>0.1122842866916817</v>
      </c>
      <c r="H214" s="2">
        <v>0.20993433659515448</v>
      </c>
    </row>
    <row r="215" spans="1:8" x14ac:dyDescent="0.2">
      <c r="A215" s="3">
        <v>53</v>
      </c>
      <c r="B215" s="2">
        <v>9.5408165689993288E-2</v>
      </c>
      <c r="C215" s="2">
        <v>9.8692073515651652E-2</v>
      </c>
      <c r="H215" s="2">
        <v>0.19410023920564495</v>
      </c>
    </row>
    <row r="216" spans="1:8" x14ac:dyDescent="0.2">
      <c r="A216" s="3">
        <v>54</v>
      </c>
      <c r="B216" s="2">
        <v>9.2562068355222377E-2</v>
      </c>
      <c r="C216" s="2">
        <v>8.7967647119879297E-2</v>
      </c>
      <c r="H216" s="2">
        <v>0.18052971547510166</v>
      </c>
    </row>
    <row r="217" spans="1:8" x14ac:dyDescent="0.2">
      <c r="A217" s="3">
        <v>55</v>
      </c>
      <c r="B217" s="2">
        <v>8.7855762849847405E-2</v>
      </c>
      <c r="C217" s="2">
        <v>8.5377141576923193E-2</v>
      </c>
      <c r="H217" s="2">
        <v>0.17323290442677058</v>
      </c>
    </row>
    <row r="218" spans="1:8" x14ac:dyDescent="0.2">
      <c r="A218" s="3">
        <v>56</v>
      </c>
      <c r="B218" s="2">
        <v>8.5020743743943361E-2</v>
      </c>
      <c r="C218" s="2">
        <v>0.11495974769161001</v>
      </c>
      <c r="H218" s="2">
        <v>0.19998049143555335</v>
      </c>
    </row>
    <row r="219" spans="1:8" x14ac:dyDescent="0.2">
      <c r="A219" s="3">
        <v>57</v>
      </c>
      <c r="B219" s="2">
        <v>8.3595720864590994E-2</v>
      </c>
      <c r="H219" s="2">
        <v>8.3595720864590994E-2</v>
      </c>
    </row>
    <row r="220" spans="1:8" x14ac:dyDescent="0.2">
      <c r="A220" s="3">
        <v>58</v>
      </c>
      <c r="B220" s="2">
        <v>7.6410315250984989E-2</v>
      </c>
      <c r="H220" s="2">
        <v>7.6410315250984989E-2</v>
      </c>
    </row>
    <row r="221" spans="1:8" x14ac:dyDescent="0.2">
      <c r="A221" s="3">
        <v>59</v>
      </c>
      <c r="B221" s="2">
        <v>7.0929167931318496E-2</v>
      </c>
      <c r="H221" s="2">
        <v>7.0929167931318496E-2</v>
      </c>
    </row>
    <row r="222" spans="1:8" x14ac:dyDescent="0.2">
      <c r="A222" s="3">
        <v>60</v>
      </c>
      <c r="B222" s="2">
        <v>6.9329397191503786E-2</v>
      </c>
      <c r="H222" s="2">
        <v>6.9329397191503786E-2</v>
      </c>
    </row>
    <row r="223" spans="1:8" x14ac:dyDescent="0.2">
      <c r="A223" s="3">
        <v>61</v>
      </c>
      <c r="B223" s="2">
        <v>7.0074461170814922E-2</v>
      </c>
      <c r="H223" s="2">
        <v>7.0074461170814922E-2</v>
      </c>
    </row>
    <row r="224" spans="1:8" x14ac:dyDescent="0.2">
      <c r="A224" s="3">
        <v>62</v>
      </c>
      <c r="B224" s="2">
        <v>6.5948453961606215E-2</v>
      </c>
      <c r="H224" s="2">
        <v>6.5948453961606215E-2</v>
      </c>
    </row>
    <row r="225" spans="1:8" x14ac:dyDescent="0.2">
      <c r="A225" s="3">
        <v>63</v>
      </c>
      <c r="B225" s="2">
        <v>5.7185186150995951E-2</v>
      </c>
      <c r="H225" s="2">
        <v>5.7185186150995951E-2</v>
      </c>
    </row>
    <row r="226" spans="1:8" x14ac:dyDescent="0.2">
      <c r="A226" s="3">
        <v>64</v>
      </c>
      <c r="B226" s="2">
        <v>5.4145231290723003E-2</v>
      </c>
      <c r="H226" s="2">
        <v>5.4145231290723003E-2</v>
      </c>
    </row>
    <row r="227" spans="1:8" x14ac:dyDescent="0.2">
      <c r="A227" s="3">
        <v>65</v>
      </c>
      <c r="B227" s="2">
        <v>4.4486651080728232E-2</v>
      </c>
      <c r="H227" s="2">
        <v>4.4486651080728232E-2</v>
      </c>
    </row>
    <row r="228" spans="1:8" x14ac:dyDescent="0.2">
      <c r="A228" s="3">
        <v>66</v>
      </c>
      <c r="B228" s="2">
        <v>4.55992484079044E-2</v>
      </c>
      <c r="H228" s="2">
        <v>4.55992484079044E-2</v>
      </c>
    </row>
    <row r="229" spans="1:8" x14ac:dyDescent="0.2">
      <c r="A229" s="3">
        <v>67</v>
      </c>
      <c r="B229" s="2">
        <v>5.081843551242303E-2</v>
      </c>
      <c r="H229" s="2">
        <v>5.081843551242303E-2</v>
      </c>
    </row>
    <row r="230" spans="1:8" x14ac:dyDescent="0.2">
      <c r="A230" s="3">
        <v>68</v>
      </c>
      <c r="B230" s="2">
        <v>3.6362711266517862E-2</v>
      </c>
      <c r="H230" s="2">
        <v>3.6362711266517862E-2</v>
      </c>
    </row>
    <row r="231" spans="1:8" x14ac:dyDescent="0.2">
      <c r="A231" s="3" t="s">
        <v>9</v>
      </c>
      <c r="B231" s="2">
        <v>20.679077453958211</v>
      </c>
      <c r="C231" s="2">
        <v>22.094530305076184</v>
      </c>
      <c r="D231" s="2">
        <v>19.391477979276246</v>
      </c>
      <c r="E231" s="2">
        <v>16.932828395121483</v>
      </c>
      <c r="F231" s="2">
        <v>14.4000764594182</v>
      </c>
      <c r="G231" s="2">
        <v>8.2565001480193843</v>
      </c>
      <c r="H231" s="2">
        <v>101.75449074086973</v>
      </c>
    </row>
    <row r="232" spans="1:8" x14ac:dyDescent="0.2">
      <c r="A232"/>
      <c r="B232"/>
      <c r="C232"/>
      <c r="D232"/>
      <c r="E232"/>
      <c r="F232"/>
      <c r="G232"/>
      <c r="H232"/>
    </row>
    <row r="661" spans="1:8" x14ac:dyDescent="0.2">
      <c r="A661" s="2" t="s">
        <v>36</v>
      </c>
      <c r="B661" s="2" t="s">
        <v>10</v>
      </c>
    </row>
    <row r="662" spans="1:8" x14ac:dyDescent="0.2">
      <c r="A662" s="2" t="s">
        <v>8</v>
      </c>
      <c r="B662" s="2">
        <v>2018</v>
      </c>
      <c r="C662" s="2">
        <v>2019</v>
      </c>
      <c r="D662" s="2">
        <v>2020</v>
      </c>
      <c r="E662" s="2">
        <v>2021</v>
      </c>
      <c r="F662" s="2">
        <v>2022</v>
      </c>
      <c r="G662" s="2">
        <v>2023</v>
      </c>
      <c r="H662" s="2" t="s">
        <v>9</v>
      </c>
    </row>
    <row r="663" spans="1:8" x14ac:dyDescent="0.2">
      <c r="A663" s="3">
        <v>0</v>
      </c>
      <c r="B663" s="15">
        <v>0</v>
      </c>
      <c r="C663" s="15">
        <v>0</v>
      </c>
      <c r="D663" s="15">
        <v>0</v>
      </c>
      <c r="E663" s="15">
        <v>0</v>
      </c>
      <c r="F663" s="15">
        <v>0</v>
      </c>
      <c r="G663" s="15">
        <v>0</v>
      </c>
      <c r="H663" s="15">
        <v>0</v>
      </c>
    </row>
    <row r="664" spans="1:8" x14ac:dyDescent="0.2">
      <c r="A664" s="3">
        <v>1</v>
      </c>
      <c r="B664" s="15">
        <v>0</v>
      </c>
      <c r="C664" s="15">
        <v>0</v>
      </c>
      <c r="D664" s="15">
        <v>0</v>
      </c>
      <c r="E664" s="15">
        <v>0</v>
      </c>
      <c r="F664" s="15">
        <v>0</v>
      </c>
      <c r="G664" s="15">
        <v>1</v>
      </c>
      <c r="H664" s="15">
        <v>1</v>
      </c>
    </row>
    <row r="665" spans="1:8" x14ac:dyDescent="0.2">
      <c r="A665" s="3">
        <v>2</v>
      </c>
      <c r="B665" s="15">
        <v>0</v>
      </c>
      <c r="C665" s="15">
        <v>0</v>
      </c>
      <c r="D665" s="15">
        <v>0</v>
      </c>
      <c r="E665" s="15">
        <v>0</v>
      </c>
      <c r="F665" s="15">
        <v>0</v>
      </c>
      <c r="G665" s="15">
        <v>1</v>
      </c>
      <c r="H665" s="15">
        <v>1</v>
      </c>
    </row>
    <row r="666" spans="1:8" x14ac:dyDescent="0.2">
      <c r="A666" s="3">
        <v>3</v>
      </c>
      <c r="B666" s="15">
        <v>0</v>
      </c>
      <c r="C666" s="15">
        <v>0</v>
      </c>
      <c r="D666" s="15">
        <v>1</v>
      </c>
      <c r="E666" s="15">
        <v>0</v>
      </c>
      <c r="F666" s="15">
        <v>1</v>
      </c>
      <c r="G666" s="15">
        <v>3</v>
      </c>
      <c r="H666" s="15">
        <v>5</v>
      </c>
    </row>
    <row r="667" spans="1:8" x14ac:dyDescent="0.2">
      <c r="A667" s="3">
        <v>4</v>
      </c>
      <c r="B667" s="15">
        <v>0</v>
      </c>
      <c r="C667" s="15">
        <v>6</v>
      </c>
      <c r="D667" s="15">
        <v>2</v>
      </c>
      <c r="E667" s="15">
        <v>8</v>
      </c>
      <c r="F667" s="15">
        <v>21</v>
      </c>
      <c r="G667" s="15">
        <v>8</v>
      </c>
      <c r="H667" s="15">
        <v>45</v>
      </c>
    </row>
    <row r="668" spans="1:8" x14ac:dyDescent="0.2">
      <c r="A668" s="3">
        <v>5</v>
      </c>
      <c r="B668" s="15">
        <v>2</v>
      </c>
      <c r="C668" s="15">
        <v>10</v>
      </c>
      <c r="D668" s="15">
        <v>14</v>
      </c>
      <c r="E668" s="15">
        <v>20</v>
      </c>
      <c r="F668" s="15">
        <v>41</v>
      </c>
      <c r="G668" s="15">
        <v>12</v>
      </c>
      <c r="H668" s="15">
        <v>99</v>
      </c>
    </row>
    <row r="669" spans="1:8" x14ac:dyDescent="0.2">
      <c r="A669" s="3">
        <v>6</v>
      </c>
      <c r="B669" s="15">
        <v>3</v>
      </c>
      <c r="C669" s="15">
        <v>14</v>
      </c>
      <c r="D669" s="15">
        <v>21</v>
      </c>
      <c r="E669" s="15">
        <v>28</v>
      </c>
      <c r="F669" s="15">
        <v>61</v>
      </c>
      <c r="G669" s="15">
        <v>9</v>
      </c>
      <c r="H669" s="15">
        <v>136</v>
      </c>
    </row>
    <row r="670" spans="1:8" x14ac:dyDescent="0.2">
      <c r="A670" s="3">
        <v>7</v>
      </c>
      <c r="B670" s="15">
        <v>6</v>
      </c>
      <c r="C670" s="15">
        <v>27</v>
      </c>
      <c r="D670" s="15">
        <v>34</v>
      </c>
      <c r="E670" s="15">
        <v>50</v>
      </c>
      <c r="F670" s="15">
        <v>87</v>
      </c>
      <c r="G670" s="15">
        <v>7</v>
      </c>
      <c r="H670" s="15">
        <v>211</v>
      </c>
    </row>
    <row r="671" spans="1:8" x14ac:dyDescent="0.2">
      <c r="A671" s="3">
        <v>8</v>
      </c>
      <c r="B671" s="15">
        <v>15</v>
      </c>
      <c r="C671" s="15">
        <v>30</v>
      </c>
      <c r="D671" s="15">
        <v>46</v>
      </c>
      <c r="E671" s="15">
        <v>63</v>
      </c>
      <c r="F671" s="15">
        <v>130</v>
      </c>
      <c r="G671" s="15">
        <v>5</v>
      </c>
      <c r="H671" s="15">
        <v>289</v>
      </c>
    </row>
    <row r="672" spans="1:8" x14ac:dyDescent="0.2">
      <c r="A672" s="3">
        <v>9</v>
      </c>
      <c r="B672" s="15">
        <v>17</v>
      </c>
      <c r="C672" s="15">
        <v>36</v>
      </c>
      <c r="D672" s="15">
        <v>61</v>
      </c>
      <c r="E672" s="15">
        <v>88</v>
      </c>
      <c r="F672" s="15">
        <v>155</v>
      </c>
      <c r="G672" s="15"/>
      <c r="H672" s="15">
        <v>357</v>
      </c>
    </row>
    <row r="673" spans="1:8" x14ac:dyDescent="0.2">
      <c r="A673" s="3">
        <v>10</v>
      </c>
      <c r="B673" s="15">
        <v>19</v>
      </c>
      <c r="C673" s="15">
        <v>41</v>
      </c>
      <c r="D673" s="15">
        <v>70</v>
      </c>
      <c r="E673" s="15">
        <v>110</v>
      </c>
      <c r="F673" s="15">
        <v>182</v>
      </c>
      <c r="G673" s="15"/>
      <c r="H673" s="15">
        <v>422</v>
      </c>
    </row>
    <row r="674" spans="1:8" x14ac:dyDescent="0.2">
      <c r="A674" s="3">
        <v>11</v>
      </c>
      <c r="B674" s="15">
        <v>24</v>
      </c>
      <c r="C674" s="15">
        <v>55</v>
      </c>
      <c r="D674" s="15">
        <v>80</v>
      </c>
      <c r="E674" s="15">
        <v>141</v>
      </c>
      <c r="F674" s="15">
        <v>195</v>
      </c>
      <c r="G674" s="15"/>
      <c r="H674" s="15">
        <v>495</v>
      </c>
    </row>
    <row r="675" spans="1:8" x14ac:dyDescent="0.2">
      <c r="A675" s="3">
        <v>12</v>
      </c>
      <c r="B675" s="15">
        <v>27</v>
      </c>
      <c r="C675" s="15">
        <v>62</v>
      </c>
      <c r="D675" s="15">
        <v>88</v>
      </c>
      <c r="E675" s="15">
        <v>167</v>
      </c>
      <c r="F675" s="15">
        <v>225</v>
      </c>
      <c r="G675" s="15"/>
      <c r="H675" s="15">
        <v>569</v>
      </c>
    </row>
    <row r="676" spans="1:8" x14ac:dyDescent="0.2">
      <c r="A676" s="3">
        <v>13</v>
      </c>
      <c r="B676" s="15">
        <v>29</v>
      </c>
      <c r="C676" s="15">
        <v>76</v>
      </c>
      <c r="D676" s="15">
        <v>102</v>
      </c>
      <c r="E676" s="15">
        <v>187</v>
      </c>
      <c r="F676" s="15">
        <v>230</v>
      </c>
      <c r="G676" s="15"/>
      <c r="H676" s="15">
        <v>624</v>
      </c>
    </row>
    <row r="677" spans="1:8" x14ac:dyDescent="0.2">
      <c r="A677" s="3">
        <v>14</v>
      </c>
      <c r="B677" s="15">
        <v>36</v>
      </c>
      <c r="C677" s="15">
        <v>87</v>
      </c>
      <c r="D677" s="15">
        <v>109</v>
      </c>
      <c r="E677" s="15">
        <v>210</v>
      </c>
      <c r="F677" s="15">
        <v>233</v>
      </c>
      <c r="G677" s="15"/>
      <c r="H677" s="15">
        <v>675</v>
      </c>
    </row>
    <row r="678" spans="1:8" x14ac:dyDescent="0.2">
      <c r="A678" s="3">
        <v>15</v>
      </c>
      <c r="B678" s="15">
        <v>43</v>
      </c>
      <c r="C678" s="15">
        <v>94</v>
      </c>
      <c r="D678" s="15">
        <v>123</v>
      </c>
      <c r="E678" s="15">
        <v>237</v>
      </c>
      <c r="F678" s="15">
        <v>227</v>
      </c>
      <c r="G678" s="15"/>
      <c r="H678" s="15">
        <v>724</v>
      </c>
    </row>
    <row r="679" spans="1:8" x14ac:dyDescent="0.2">
      <c r="A679" s="3">
        <v>16</v>
      </c>
      <c r="B679" s="15">
        <v>47</v>
      </c>
      <c r="C679" s="15">
        <v>105</v>
      </c>
      <c r="D679" s="15">
        <v>134</v>
      </c>
      <c r="E679" s="15">
        <v>265</v>
      </c>
      <c r="F679" s="15">
        <v>194</v>
      </c>
      <c r="G679" s="15"/>
      <c r="H679" s="15">
        <v>745</v>
      </c>
    </row>
    <row r="680" spans="1:8" x14ac:dyDescent="0.2">
      <c r="A680" s="3">
        <v>17</v>
      </c>
      <c r="B680" s="15">
        <v>52</v>
      </c>
      <c r="C680" s="15">
        <v>116</v>
      </c>
      <c r="D680" s="15">
        <v>152</v>
      </c>
      <c r="E680" s="15">
        <v>291</v>
      </c>
      <c r="F680" s="15">
        <v>153</v>
      </c>
      <c r="G680" s="15"/>
      <c r="H680" s="15">
        <v>764</v>
      </c>
    </row>
    <row r="681" spans="1:8" x14ac:dyDescent="0.2">
      <c r="A681" s="3">
        <v>18</v>
      </c>
      <c r="B681" s="15">
        <v>60</v>
      </c>
      <c r="C681" s="15">
        <v>123</v>
      </c>
      <c r="D681" s="15">
        <v>163</v>
      </c>
      <c r="E681" s="15">
        <v>314</v>
      </c>
      <c r="F681" s="15">
        <v>132</v>
      </c>
      <c r="G681" s="15"/>
      <c r="H681" s="15">
        <v>792</v>
      </c>
    </row>
    <row r="682" spans="1:8" x14ac:dyDescent="0.2">
      <c r="A682" s="3">
        <v>19</v>
      </c>
      <c r="B682" s="15">
        <v>62</v>
      </c>
      <c r="C682" s="15">
        <v>131</v>
      </c>
      <c r="D682" s="15">
        <v>175</v>
      </c>
      <c r="E682" s="15">
        <v>336</v>
      </c>
      <c r="F682" s="15">
        <v>85</v>
      </c>
      <c r="G682" s="15"/>
      <c r="H682" s="15">
        <v>789</v>
      </c>
    </row>
    <row r="683" spans="1:8" x14ac:dyDescent="0.2">
      <c r="A683" s="3">
        <v>20</v>
      </c>
      <c r="B683" s="15">
        <v>67</v>
      </c>
      <c r="C683" s="15">
        <v>133</v>
      </c>
      <c r="D683" s="15">
        <v>184</v>
      </c>
      <c r="E683" s="15">
        <v>366</v>
      </c>
      <c r="F683" s="15">
        <v>28</v>
      </c>
      <c r="G683" s="15"/>
      <c r="H683" s="15">
        <v>778</v>
      </c>
    </row>
    <row r="684" spans="1:8" x14ac:dyDescent="0.2">
      <c r="A684" s="3">
        <v>21</v>
      </c>
      <c r="B684" s="15">
        <v>72</v>
      </c>
      <c r="C684" s="15">
        <v>139</v>
      </c>
      <c r="D684" s="15">
        <v>194</v>
      </c>
      <c r="E684" s="15">
        <v>391</v>
      </c>
      <c r="F684" s="15"/>
      <c r="G684" s="15"/>
      <c r="H684" s="15">
        <v>796</v>
      </c>
    </row>
    <row r="685" spans="1:8" x14ac:dyDescent="0.2">
      <c r="A685" s="3">
        <v>22</v>
      </c>
      <c r="B685" s="15">
        <v>76</v>
      </c>
      <c r="C685" s="15">
        <v>144</v>
      </c>
      <c r="D685" s="15">
        <v>209</v>
      </c>
      <c r="E685" s="15">
        <v>376</v>
      </c>
      <c r="F685" s="15"/>
      <c r="G685" s="15"/>
      <c r="H685" s="15">
        <v>805</v>
      </c>
    </row>
    <row r="686" spans="1:8" x14ac:dyDescent="0.2">
      <c r="A686" s="3">
        <v>23</v>
      </c>
      <c r="B686" s="15">
        <v>82</v>
      </c>
      <c r="C686" s="15">
        <v>148</v>
      </c>
      <c r="D686" s="15">
        <v>222</v>
      </c>
      <c r="E686" s="15">
        <v>342</v>
      </c>
      <c r="F686" s="15"/>
      <c r="G686" s="15"/>
      <c r="H686" s="15">
        <v>794</v>
      </c>
    </row>
    <row r="687" spans="1:8" x14ac:dyDescent="0.2">
      <c r="A687" s="3">
        <v>24</v>
      </c>
      <c r="B687" s="15">
        <v>86</v>
      </c>
      <c r="C687" s="15">
        <v>157</v>
      </c>
      <c r="D687" s="15">
        <v>236</v>
      </c>
      <c r="E687" s="15">
        <v>321</v>
      </c>
      <c r="F687" s="15"/>
      <c r="G687" s="15"/>
      <c r="H687" s="15">
        <v>800</v>
      </c>
    </row>
    <row r="688" spans="1:8" x14ac:dyDescent="0.2">
      <c r="A688" s="3">
        <v>25</v>
      </c>
      <c r="B688" s="15">
        <v>93</v>
      </c>
      <c r="C688" s="15">
        <v>161</v>
      </c>
      <c r="D688" s="15">
        <v>244</v>
      </c>
      <c r="E688" s="15">
        <v>295</v>
      </c>
      <c r="F688" s="15"/>
      <c r="G688" s="15"/>
      <c r="H688" s="15">
        <v>793</v>
      </c>
    </row>
    <row r="689" spans="1:8" x14ac:dyDescent="0.2">
      <c r="A689" s="3">
        <v>26</v>
      </c>
      <c r="B689" s="15">
        <v>98</v>
      </c>
      <c r="C689" s="15">
        <v>171</v>
      </c>
      <c r="D689" s="15">
        <v>262</v>
      </c>
      <c r="E689" s="15">
        <v>270</v>
      </c>
      <c r="F689" s="15"/>
      <c r="G689" s="15"/>
      <c r="H689" s="15">
        <v>801</v>
      </c>
    </row>
    <row r="690" spans="1:8" x14ac:dyDescent="0.2">
      <c r="A690" s="3">
        <v>27</v>
      </c>
      <c r="B690" s="15">
        <v>99</v>
      </c>
      <c r="C690" s="15">
        <v>175</v>
      </c>
      <c r="D690" s="15">
        <v>270</v>
      </c>
      <c r="E690" s="15">
        <v>253</v>
      </c>
      <c r="F690" s="15"/>
      <c r="G690" s="15"/>
      <c r="H690" s="15">
        <v>797</v>
      </c>
    </row>
    <row r="691" spans="1:8" x14ac:dyDescent="0.2">
      <c r="A691" s="3">
        <v>28</v>
      </c>
      <c r="B691" s="15">
        <v>102</v>
      </c>
      <c r="C691" s="15">
        <v>182</v>
      </c>
      <c r="D691" s="15">
        <v>278</v>
      </c>
      <c r="E691" s="15">
        <v>217</v>
      </c>
      <c r="F691" s="15"/>
      <c r="G691" s="15"/>
      <c r="H691" s="15">
        <v>779</v>
      </c>
    </row>
    <row r="692" spans="1:8" x14ac:dyDescent="0.2">
      <c r="A692" s="3">
        <v>29</v>
      </c>
      <c r="B692" s="15">
        <v>105</v>
      </c>
      <c r="C692" s="15">
        <v>191</v>
      </c>
      <c r="D692" s="15">
        <v>285</v>
      </c>
      <c r="E692" s="15">
        <v>176</v>
      </c>
      <c r="F692" s="15"/>
      <c r="G692" s="15"/>
      <c r="H692" s="15">
        <v>757</v>
      </c>
    </row>
    <row r="693" spans="1:8" x14ac:dyDescent="0.2">
      <c r="A693" s="3">
        <v>30</v>
      </c>
      <c r="B693" s="15">
        <v>109</v>
      </c>
      <c r="C693" s="15">
        <v>196</v>
      </c>
      <c r="D693" s="15">
        <v>293</v>
      </c>
      <c r="E693" s="15">
        <v>130</v>
      </c>
      <c r="F693" s="15"/>
      <c r="G693" s="15"/>
      <c r="H693" s="15">
        <v>728</v>
      </c>
    </row>
    <row r="694" spans="1:8" x14ac:dyDescent="0.2">
      <c r="A694" s="3">
        <v>31</v>
      </c>
      <c r="B694" s="15">
        <v>112</v>
      </c>
      <c r="C694" s="15">
        <v>205</v>
      </c>
      <c r="D694" s="15">
        <v>299</v>
      </c>
      <c r="E694" s="15">
        <v>86</v>
      </c>
      <c r="F694" s="15"/>
      <c r="G694" s="15"/>
      <c r="H694" s="15">
        <v>702</v>
      </c>
    </row>
    <row r="695" spans="1:8" x14ac:dyDescent="0.2">
      <c r="A695" s="3">
        <v>32</v>
      </c>
      <c r="B695" s="15">
        <v>115</v>
      </c>
      <c r="C695" s="15">
        <v>215</v>
      </c>
      <c r="D695" s="15">
        <v>310</v>
      </c>
      <c r="E695" s="15">
        <v>56</v>
      </c>
      <c r="F695" s="15"/>
      <c r="G695" s="15"/>
      <c r="H695" s="15">
        <v>696</v>
      </c>
    </row>
    <row r="696" spans="1:8" x14ac:dyDescent="0.2">
      <c r="A696" s="3">
        <v>33</v>
      </c>
      <c r="B696" s="15">
        <v>119</v>
      </c>
      <c r="C696" s="15">
        <v>216</v>
      </c>
      <c r="D696" s="15">
        <v>322</v>
      </c>
      <c r="E696" s="15"/>
      <c r="F696" s="15"/>
      <c r="G696" s="15"/>
      <c r="H696" s="15">
        <v>657</v>
      </c>
    </row>
    <row r="697" spans="1:8" x14ac:dyDescent="0.2">
      <c r="A697" s="3">
        <v>34</v>
      </c>
      <c r="B697" s="15">
        <v>122</v>
      </c>
      <c r="C697" s="15">
        <v>222</v>
      </c>
      <c r="D697" s="15">
        <v>298</v>
      </c>
      <c r="E697" s="15"/>
      <c r="F697" s="15"/>
      <c r="G697" s="15"/>
      <c r="H697" s="15">
        <v>642</v>
      </c>
    </row>
    <row r="698" spans="1:8" x14ac:dyDescent="0.2">
      <c r="A698" s="3">
        <v>35</v>
      </c>
      <c r="B698" s="15">
        <v>125</v>
      </c>
      <c r="C698" s="15">
        <v>225</v>
      </c>
      <c r="D698" s="15">
        <v>252</v>
      </c>
      <c r="E698" s="15"/>
      <c r="F698" s="15"/>
      <c r="G698" s="15"/>
      <c r="H698" s="15">
        <v>602</v>
      </c>
    </row>
    <row r="699" spans="1:8" x14ac:dyDescent="0.2">
      <c r="A699" s="3">
        <v>36</v>
      </c>
      <c r="B699" s="15">
        <v>127</v>
      </c>
      <c r="C699" s="15">
        <v>231</v>
      </c>
      <c r="D699" s="15">
        <v>233</v>
      </c>
      <c r="E699" s="15"/>
      <c r="F699" s="15"/>
      <c r="G699" s="15"/>
      <c r="H699" s="15">
        <v>591</v>
      </c>
    </row>
    <row r="700" spans="1:8" x14ac:dyDescent="0.2">
      <c r="A700" s="3">
        <v>37</v>
      </c>
      <c r="B700" s="15">
        <v>130</v>
      </c>
      <c r="C700" s="15">
        <v>237</v>
      </c>
      <c r="D700" s="15">
        <v>199</v>
      </c>
      <c r="E700" s="15"/>
      <c r="F700" s="15"/>
      <c r="G700" s="15"/>
      <c r="H700" s="15">
        <v>566</v>
      </c>
    </row>
    <row r="701" spans="1:8" x14ac:dyDescent="0.2">
      <c r="A701" s="3">
        <v>38</v>
      </c>
      <c r="B701" s="15">
        <v>134</v>
      </c>
      <c r="C701" s="15">
        <v>239</v>
      </c>
      <c r="D701" s="15">
        <v>173</v>
      </c>
      <c r="E701" s="15"/>
      <c r="F701" s="15"/>
      <c r="G701" s="15"/>
      <c r="H701" s="15">
        <v>546</v>
      </c>
    </row>
    <row r="702" spans="1:8" x14ac:dyDescent="0.2">
      <c r="A702" s="3">
        <v>39</v>
      </c>
      <c r="B702" s="15">
        <v>136</v>
      </c>
      <c r="C702" s="15">
        <v>245</v>
      </c>
      <c r="D702" s="15">
        <v>141</v>
      </c>
      <c r="E702" s="15"/>
      <c r="F702" s="15"/>
      <c r="G702" s="15"/>
      <c r="H702" s="15">
        <v>522</v>
      </c>
    </row>
    <row r="703" spans="1:8" x14ac:dyDescent="0.2">
      <c r="A703" s="3">
        <v>40</v>
      </c>
      <c r="B703" s="15">
        <v>142</v>
      </c>
      <c r="C703" s="15">
        <v>250</v>
      </c>
      <c r="D703" s="15">
        <v>127</v>
      </c>
      <c r="E703" s="15"/>
      <c r="F703" s="15"/>
      <c r="G703" s="15"/>
      <c r="H703" s="15">
        <v>519</v>
      </c>
    </row>
    <row r="704" spans="1:8" x14ac:dyDescent="0.2">
      <c r="A704" s="3">
        <v>41</v>
      </c>
      <c r="B704" s="15">
        <v>144</v>
      </c>
      <c r="C704" s="15">
        <v>251</v>
      </c>
      <c r="D704" s="15">
        <v>112</v>
      </c>
      <c r="E704" s="15"/>
      <c r="F704" s="15"/>
      <c r="G704" s="15"/>
      <c r="H704" s="15">
        <v>507</v>
      </c>
    </row>
    <row r="705" spans="1:8" x14ac:dyDescent="0.2">
      <c r="A705" s="3">
        <v>42</v>
      </c>
      <c r="B705" s="15">
        <v>146</v>
      </c>
      <c r="C705" s="15">
        <v>253</v>
      </c>
      <c r="D705" s="15">
        <v>96</v>
      </c>
      <c r="E705" s="15"/>
      <c r="F705" s="15"/>
      <c r="G705" s="15"/>
      <c r="H705" s="15">
        <v>495</v>
      </c>
    </row>
    <row r="706" spans="1:8" x14ac:dyDescent="0.2">
      <c r="A706" s="3">
        <v>43</v>
      </c>
      <c r="B706" s="15">
        <v>151</v>
      </c>
      <c r="C706" s="15">
        <v>254</v>
      </c>
      <c r="D706" s="15">
        <v>72</v>
      </c>
      <c r="E706" s="15"/>
      <c r="F706" s="15"/>
      <c r="G706" s="15"/>
      <c r="H706" s="15">
        <v>477</v>
      </c>
    </row>
    <row r="707" spans="1:8" x14ac:dyDescent="0.2">
      <c r="A707" s="3">
        <v>44</v>
      </c>
      <c r="B707" s="15">
        <v>152</v>
      </c>
      <c r="C707" s="15">
        <v>261</v>
      </c>
      <c r="D707" s="15">
        <v>27</v>
      </c>
      <c r="E707" s="15"/>
      <c r="F707" s="15"/>
      <c r="G707" s="15"/>
      <c r="H707" s="15">
        <v>440</v>
      </c>
    </row>
    <row r="708" spans="1:8" x14ac:dyDescent="0.2">
      <c r="A708" s="3">
        <v>45</v>
      </c>
      <c r="B708" s="15">
        <v>151</v>
      </c>
      <c r="C708" s="15">
        <v>266</v>
      </c>
      <c r="D708" s="15"/>
      <c r="E708" s="15"/>
      <c r="F708" s="15"/>
      <c r="G708" s="15"/>
      <c r="H708" s="15">
        <v>417</v>
      </c>
    </row>
    <row r="709" spans="1:8" x14ac:dyDescent="0.2">
      <c r="A709" s="3">
        <v>46</v>
      </c>
      <c r="B709" s="15">
        <v>153</v>
      </c>
      <c r="C709" s="15">
        <v>255</v>
      </c>
      <c r="D709" s="15"/>
      <c r="E709" s="15"/>
      <c r="F709" s="15"/>
      <c r="G709" s="15"/>
      <c r="H709" s="15">
        <v>408</v>
      </c>
    </row>
    <row r="710" spans="1:8" x14ac:dyDescent="0.2">
      <c r="A710" s="3">
        <v>47</v>
      </c>
      <c r="B710" s="15">
        <v>154</v>
      </c>
      <c r="C710" s="15">
        <v>221</v>
      </c>
      <c r="D710" s="15"/>
      <c r="E710" s="15"/>
      <c r="F710" s="15"/>
      <c r="G710" s="15"/>
      <c r="H710" s="15">
        <v>375</v>
      </c>
    </row>
    <row r="711" spans="1:8" x14ac:dyDescent="0.2">
      <c r="A711" s="3">
        <v>48</v>
      </c>
      <c r="B711" s="15">
        <v>155</v>
      </c>
      <c r="C711" s="15">
        <v>202</v>
      </c>
      <c r="D711" s="15"/>
      <c r="E711" s="15"/>
      <c r="F711" s="15"/>
      <c r="G711" s="15"/>
      <c r="H711" s="15">
        <v>357</v>
      </c>
    </row>
    <row r="712" spans="1:8" x14ac:dyDescent="0.2">
      <c r="A712" s="3">
        <v>49</v>
      </c>
      <c r="B712" s="15">
        <v>156</v>
      </c>
      <c r="C712" s="15">
        <v>192</v>
      </c>
      <c r="D712" s="15"/>
      <c r="E712" s="15"/>
      <c r="F712" s="15"/>
      <c r="G712" s="15"/>
      <c r="H712" s="15">
        <v>348</v>
      </c>
    </row>
    <row r="713" spans="1:8" x14ac:dyDescent="0.2">
      <c r="A713" s="3">
        <v>50</v>
      </c>
      <c r="B713" s="15">
        <v>158</v>
      </c>
      <c r="C713" s="15">
        <v>175</v>
      </c>
      <c r="D713" s="15"/>
      <c r="E713" s="15"/>
      <c r="F713" s="15"/>
      <c r="G713" s="15"/>
      <c r="H713" s="15">
        <v>333</v>
      </c>
    </row>
    <row r="714" spans="1:8" x14ac:dyDescent="0.2">
      <c r="A714" s="3">
        <v>51</v>
      </c>
      <c r="B714" s="15">
        <v>156</v>
      </c>
      <c r="C714" s="15">
        <v>159</v>
      </c>
      <c r="D714" s="15"/>
      <c r="E714" s="15"/>
      <c r="F714" s="15"/>
      <c r="G714" s="15"/>
      <c r="H714" s="15">
        <v>315</v>
      </c>
    </row>
    <row r="715" spans="1:8" x14ac:dyDescent="0.2">
      <c r="A715" s="3">
        <v>52</v>
      </c>
      <c r="B715" s="15">
        <v>157</v>
      </c>
      <c r="C715" s="15">
        <v>142</v>
      </c>
      <c r="D715" s="15"/>
      <c r="E715" s="15"/>
      <c r="F715" s="15"/>
      <c r="G715" s="15"/>
      <c r="H715" s="15">
        <v>299</v>
      </c>
    </row>
    <row r="716" spans="1:8" x14ac:dyDescent="0.2">
      <c r="A716" s="3">
        <v>53</v>
      </c>
      <c r="B716" s="15">
        <v>160</v>
      </c>
      <c r="C716" s="15">
        <v>117</v>
      </c>
      <c r="D716" s="15"/>
      <c r="E716" s="15"/>
      <c r="F716" s="15"/>
      <c r="G716" s="15"/>
      <c r="H716" s="15">
        <v>277</v>
      </c>
    </row>
    <row r="717" spans="1:8" x14ac:dyDescent="0.2">
      <c r="A717" s="3">
        <v>54</v>
      </c>
      <c r="B717" s="15">
        <v>163</v>
      </c>
      <c r="C717" s="15">
        <v>78</v>
      </c>
      <c r="D717" s="15"/>
      <c r="E717" s="15"/>
      <c r="F717" s="15"/>
      <c r="G717" s="15"/>
      <c r="H717" s="15">
        <v>241</v>
      </c>
    </row>
    <row r="718" spans="1:8" x14ac:dyDescent="0.2">
      <c r="A718" s="3">
        <v>55</v>
      </c>
      <c r="B718" s="15">
        <v>167</v>
      </c>
      <c r="C718" s="15">
        <v>56</v>
      </c>
      <c r="D718" s="15"/>
      <c r="E718" s="15"/>
      <c r="F718" s="15"/>
      <c r="G718" s="15"/>
      <c r="H718" s="15">
        <v>223</v>
      </c>
    </row>
    <row r="719" spans="1:8" x14ac:dyDescent="0.2">
      <c r="A719" s="3">
        <v>56</v>
      </c>
      <c r="B719" s="15">
        <v>170</v>
      </c>
      <c r="C719" s="15">
        <v>31</v>
      </c>
      <c r="D719" s="15"/>
      <c r="E719" s="15"/>
      <c r="F719" s="15"/>
      <c r="G719" s="15"/>
      <c r="H719" s="15">
        <v>201</v>
      </c>
    </row>
    <row r="720" spans="1:8" x14ac:dyDescent="0.2">
      <c r="A720" s="3">
        <v>57</v>
      </c>
      <c r="B720" s="15">
        <v>172</v>
      </c>
      <c r="C720" s="15"/>
      <c r="D720" s="15"/>
      <c r="E720" s="15"/>
      <c r="F720" s="15"/>
      <c r="G720" s="15"/>
      <c r="H720" s="15">
        <v>172</v>
      </c>
    </row>
    <row r="721" spans="1:8" x14ac:dyDescent="0.2">
      <c r="A721" s="3">
        <v>58</v>
      </c>
      <c r="B721" s="15">
        <v>163</v>
      </c>
      <c r="C721" s="15"/>
      <c r="D721" s="15"/>
      <c r="E721" s="15"/>
      <c r="F721" s="15"/>
      <c r="G721" s="15"/>
      <c r="H721" s="15">
        <v>163</v>
      </c>
    </row>
    <row r="722" spans="1:8" x14ac:dyDescent="0.2">
      <c r="A722" s="3">
        <v>59</v>
      </c>
      <c r="B722" s="15">
        <v>143</v>
      </c>
      <c r="C722" s="15"/>
      <c r="D722" s="15"/>
      <c r="E722" s="15"/>
      <c r="F722" s="15"/>
      <c r="G722" s="15"/>
      <c r="H722" s="15">
        <v>143</v>
      </c>
    </row>
    <row r="723" spans="1:8" x14ac:dyDescent="0.2">
      <c r="A723" s="3">
        <v>60</v>
      </c>
      <c r="B723" s="15">
        <v>133</v>
      </c>
      <c r="C723" s="15"/>
      <c r="D723" s="15"/>
      <c r="E723" s="15"/>
      <c r="F723" s="15"/>
      <c r="G723" s="15"/>
      <c r="H723" s="15">
        <v>133</v>
      </c>
    </row>
    <row r="724" spans="1:8" x14ac:dyDescent="0.2">
      <c r="A724" s="3">
        <v>61</v>
      </c>
      <c r="B724" s="15">
        <v>120</v>
      </c>
      <c r="C724" s="15"/>
      <c r="D724" s="15"/>
      <c r="E724" s="15"/>
      <c r="F724" s="15"/>
      <c r="G724" s="15"/>
      <c r="H724" s="15">
        <v>120</v>
      </c>
    </row>
    <row r="725" spans="1:8" x14ac:dyDescent="0.2">
      <c r="A725" s="3">
        <v>62</v>
      </c>
      <c r="B725" s="15">
        <v>108</v>
      </c>
      <c r="C725" s="15"/>
      <c r="D725" s="15"/>
      <c r="E725" s="15"/>
      <c r="F725" s="15"/>
      <c r="G725" s="15"/>
      <c r="H725" s="15">
        <v>108</v>
      </c>
    </row>
    <row r="726" spans="1:8" x14ac:dyDescent="0.2">
      <c r="A726" s="3">
        <v>63</v>
      </c>
      <c r="B726" s="15">
        <v>99</v>
      </c>
      <c r="C726" s="15"/>
      <c r="D726" s="15"/>
      <c r="E726" s="15"/>
      <c r="F726" s="15"/>
      <c r="G726" s="15"/>
      <c r="H726" s="15">
        <v>99</v>
      </c>
    </row>
    <row r="727" spans="1:8" x14ac:dyDescent="0.2">
      <c r="A727" s="3">
        <v>64</v>
      </c>
      <c r="B727" s="15">
        <v>78</v>
      </c>
      <c r="C727" s="15"/>
      <c r="D727" s="15"/>
      <c r="E727" s="15"/>
      <c r="F727" s="15"/>
      <c r="G727" s="15"/>
      <c r="H727" s="15">
        <v>78</v>
      </c>
    </row>
    <row r="728" spans="1:8" x14ac:dyDescent="0.2">
      <c r="A728" s="3">
        <v>65</v>
      </c>
      <c r="B728" s="15">
        <v>54</v>
      </c>
      <c r="C728" s="15"/>
      <c r="D728" s="15"/>
      <c r="E728" s="15"/>
      <c r="F728" s="15"/>
      <c r="G728" s="15"/>
      <c r="H728" s="15">
        <v>54</v>
      </c>
    </row>
    <row r="729" spans="1:8" x14ac:dyDescent="0.2">
      <c r="A729" s="3">
        <v>66</v>
      </c>
      <c r="B729" s="15">
        <v>40</v>
      </c>
      <c r="C729" s="15"/>
      <c r="D729" s="15"/>
      <c r="E729" s="15"/>
      <c r="F729" s="15"/>
      <c r="G729" s="15"/>
      <c r="H729" s="15">
        <v>40</v>
      </c>
    </row>
    <row r="730" spans="1:8" x14ac:dyDescent="0.2">
      <c r="A730" s="3">
        <v>67</v>
      </c>
      <c r="B730" s="15">
        <v>30</v>
      </c>
      <c r="C730" s="15"/>
      <c r="D730" s="15"/>
      <c r="E730" s="15"/>
      <c r="F730" s="15"/>
      <c r="G730" s="15"/>
      <c r="H730" s="15">
        <v>30</v>
      </c>
    </row>
    <row r="731" spans="1:8" x14ac:dyDescent="0.2">
      <c r="A731" s="3">
        <v>68</v>
      </c>
      <c r="B731" s="15">
        <v>12</v>
      </c>
      <c r="C731" s="15"/>
      <c r="D731" s="15"/>
      <c r="E731" s="15"/>
      <c r="F731" s="15"/>
      <c r="G731" s="15"/>
      <c r="H731" s="15">
        <v>12</v>
      </c>
    </row>
    <row r="732" spans="1:8" x14ac:dyDescent="0.2">
      <c r="A732" s="3" t="s">
        <v>9</v>
      </c>
      <c r="B732" s="15">
        <v>6338</v>
      </c>
      <c r="C732" s="15">
        <v>8008</v>
      </c>
      <c r="D732" s="15">
        <v>6713</v>
      </c>
      <c r="E732" s="15">
        <v>5794</v>
      </c>
      <c r="F732" s="15">
        <v>2380</v>
      </c>
      <c r="G732" s="15">
        <v>46</v>
      </c>
      <c r="H732" s="15">
        <v>29279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6"/>
  <sheetViews>
    <sheetView workbookViewId="0">
      <selection activeCell="Q62" sqref="Q6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-1</v>
      </c>
      <c r="B2">
        <v>2021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</row>
    <row r="3" spans="1:8" x14ac:dyDescent="0.2">
      <c r="A3">
        <v>0</v>
      </c>
      <c r="B3">
        <v>2018</v>
      </c>
      <c r="C3">
        <v>1146</v>
      </c>
      <c r="D3">
        <v>0</v>
      </c>
      <c r="E3">
        <v>0</v>
      </c>
      <c r="F3">
        <v>0.86200520049028617</v>
      </c>
      <c r="G3">
        <v>0</v>
      </c>
      <c r="H3">
        <v>0</v>
      </c>
    </row>
    <row r="4" spans="1:8" x14ac:dyDescent="0.2">
      <c r="A4">
        <v>0</v>
      </c>
      <c r="B4">
        <v>2019</v>
      </c>
      <c r="C4">
        <v>1942</v>
      </c>
      <c r="D4">
        <v>0</v>
      </c>
      <c r="E4">
        <v>0</v>
      </c>
      <c r="F4">
        <v>0.87949760913313124</v>
      </c>
      <c r="G4">
        <v>0</v>
      </c>
      <c r="H4">
        <v>0</v>
      </c>
    </row>
    <row r="5" spans="1:8" x14ac:dyDescent="0.2">
      <c r="A5">
        <v>0</v>
      </c>
      <c r="B5">
        <v>2020</v>
      </c>
      <c r="C5">
        <v>2101</v>
      </c>
      <c r="D5">
        <v>0</v>
      </c>
      <c r="E5">
        <v>0</v>
      </c>
      <c r="F5">
        <v>0.83679864914979873</v>
      </c>
      <c r="G5">
        <v>0</v>
      </c>
      <c r="H5">
        <v>0</v>
      </c>
    </row>
    <row r="6" spans="1:8" x14ac:dyDescent="0.2">
      <c r="A6">
        <v>0</v>
      </c>
      <c r="B6">
        <v>2021</v>
      </c>
      <c r="C6">
        <v>2592</v>
      </c>
      <c r="D6">
        <v>0</v>
      </c>
      <c r="E6">
        <v>0</v>
      </c>
      <c r="F6">
        <v>0.82594472372729422</v>
      </c>
      <c r="G6">
        <v>0</v>
      </c>
      <c r="H6">
        <v>0</v>
      </c>
    </row>
    <row r="7" spans="1:8" x14ac:dyDescent="0.2">
      <c r="A7">
        <v>0</v>
      </c>
      <c r="B7">
        <v>2022</v>
      </c>
      <c r="C7">
        <v>3029</v>
      </c>
      <c r="D7">
        <v>0</v>
      </c>
      <c r="E7">
        <v>0</v>
      </c>
      <c r="F7">
        <v>0.89967617871736016</v>
      </c>
      <c r="G7">
        <v>0</v>
      </c>
      <c r="H7">
        <v>0</v>
      </c>
    </row>
    <row r="8" spans="1:8" x14ac:dyDescent="0.2">
      <c r="A8">
        <v>0</v>
      </c>
      <c r="B8">
        <v>2023</v>
      </c>
      <c r="C8">
        <v>1771</v>
      </c>
      <c r="D8">
        <v>0</v>
      </c>
      <c r="E8">
        <v>0</v>
      </c>
      <c r="F8">
        <v>0.99363141752470396</v>
      </c>
      <c r="G8">
        <v>0</v>
      </c>
      <c r="H8">
        <v>0</v>
      </c>
    </row>
    <row r="9" spans="1:8" x14ac:dyDescent="0.2">
      <c r="A9">
        <v>1</v>
      </c>
      <c r="B9">
        <v>2018</v>
      </c>
      <c r="C9">
        <v>1146</v>
      </c>
      <c r="D9">
        <v>0</v>
      </c>
      <c r="E9">
        <v>0</v>
      </c>
      <c r="F9">
        <v>0.84777440949177896</v>
      </c>
      <c r="G9">
        <v>0</v>
      </c>
      <c r="H9">
        <v>0</v>
      </c>
    </row>
    <row r="10" spans="1:8" x14ac:dyDescent="0.2">
      <c r="A10">
        <v>1</v>
      </c>
      <c r="B10">
        <v>2019</v>
      </c>
      <c r="C10">
        <v>1942</v>
      </c>
      <c r="D10">
        <v>0</v>
      </c>
      <c r="E10">
        <v>0</v>
      </c>
      <c r="F10">
        <v>0.86473422027746738</v>
      </c>
      <c r="G10">
        <v>0</v>
      </c>
      <c r="H10">
        <v>0</v>
      </c>
    </row>
    <row r="11" spans="1:8" x14ac:dyDescent="0.2">
      <c r="A11">
        <v>1</v>
      </c>
      <c r="B11">
        <v>2020</v>
      </c>
      <c r="C11">
        <v>2101</v>
      </c>
      <c r="D11">
        <v>0</v>
      </c>
      <c r="E11">
        <v>0</v>
      </c>
      <c r="F11">
        <v>0.82263772994122497</v>
      </c>
      <c r="G11">
        <v>0</v>
      </c>
      <c r="H11">
        <v>0</v>
      </c>
    </row>
    <row r="12" spans="1:8" x14ac:dyDescent="0.2">
      <c r="A12">
        <v>1</v>
      </c>
      <c r="B12">
        <v>2021</v>
      </c>
      <c r="C12">
        <v>2592</v>
      </c>
      <c r="D12">
        <v>0</v>
      </c>
      <c r="E12">
        <v>0</v>
      </c>
      <c r="F12">
        <v>0.81133376072029062</v>
      </c>
      <c r="G12">
        <v>0</v>
      </c>
      <c r="H12">
        <v>0</v>
      </c>
    </row>
    <row r="13" spans="1:8" x14ac:dyDescent="0.2">
      <c r="A13">
        <v>1</v>
      </c>
      <c r="B13">
        <v>2022</v>
      </c>
      <c r="C13">
        <v>3030</v>
      </c>
      <c r="D13">
        <v>0</v>
      </c>
      <c r="E13">
        <v>0</v>
      </c>
      <c r="F13">
        <v>0.8828322298814103</v>
      </c>
      <c r="G13">
        <v>0</v>
      </c>
      <c r="H13">
        <v>0</v>
      </c>
    </row>
    <row r="14" spans="1:8" x14ac:dyDescent="0.2">
      <c r="A14">
        <v>1</v>
      </c>
      <c r="B14">
        <v>2023</v>
      </c>
      <c r="C14">
        <v>1576</v>
      </c>
      <c r="D14">
        <v>1</v>
      </c>
      <c r="E14">
        <v>1</v>
      </c>
      <c r="F14">
        <v>0.9787492120517236</v>
      </c>
      <c r="G14">
        <v>6.3451776649746188E-4</v>
      </c>
      <c r="H14">
        <v>6.3451776649746188E-4</v>
      </c>
    </row>
    <row r="15" spans="1:8" x14ac:dyDescent="0.2">
      <c r="A15">
        <v>2</v>
      </c>
      <c r="B15">
        <v>2018</v>
      </c>
      <c r="C15">
        <v>1146</v>
      </c>
      <c r="D15">
        <v>0</v>
      </c>
      <c r="E15">
        <v>0</v>
      </c>
      <c r="F15">
        <v>0.82865551532341486</v>
      </c>
      <c r="G15">
        <v>0</v>
      </c>
      <c r="H15">
        <v>0</v>
      </c>
    </row>
    <row r="16" spans="1:8" x14ac:dyDescent="0.2">
      <c r="A16">
        <v>2</v>
      </c>
      <c r="B16">
        <v>2019</v>
      </c>
      <c r="C16">
        <v>1942</v>
      </c>
      <c r="D16">
        <v>0</v>
      </c>
      <c r="E16">
        <v>0</v>
      </c>
      <c r="F16">
        <v>0.85066756259252496</v>
      </c>
      <c r="G16">
        <v>0</v>
      </c>
      <c r="H16">
        <v>0</v>
      </c>
    </row>
    <row r="17" spans="1:8" x14ac:dyDescent="0.2">
      <c r="A17">
        <v>2</v>
      </c>
      <c r="B17">
        <v>2020</v>
      </c>
      <c r="C17">
        <v>2101</v>
      </c>
      <c r="D17">
        <v>0</v>
      </c>
      <c r="E17">
        <v>0</v>
      </c>
      <c r="F17">
        <v>0.8105167988893055</v>
      </c>
      <c r="G17">
        <v>0</v>
      </c>
      <c r="H17">
        <v>0</v>
      </c>
    </row>
    <row r="18" spans="1:8" x14ac:dyDescent="0.2">
      <c r="A18">
        <v>2</v>
      </c>
      <c r="B18">
        <v>2021</v>
      </c>
      <c r="C18">
        <v>2592</v>
      </c>
      <c r="D18">
        <v>0</v>
      </c>
      <c r="E18">
        <v>0</v>
      </c>
      <c r="F18">
        <v>0.79420228378680213</v>
      </c>
      <c r="G18">
        <v>0</v>
      </c>
      <c r="H18">
        <v>0</v>
      </c>
    </row>
    <row r="19" spans="1:8" x14ac:dyDescent="0.2">
      <c r="A19">
        <v>2</v>
      </c>
      <c r="B19">
        <v>2022</v>
      </c>
      <c r="C19">
        <v>3030</v>
      </c>
      <c r="D19">
        <v>0</v>
      </c>
      <c r="E19">
        <v>0</v>
      </c>
      <c r="F19">
        <v>0.86871695764928802</v>
      </c>
      <c r="G19">
        <v>0</v>
      </c>
      <c r="H19">
        <v>0</v>
      </c>
    </row>
    <row r="20" spans="1:8" x14ac:dyDescent="0.2">
      <c r="A20">
        <v>2</v>
      </c>
      <c r="B20">
        <v>2023</v>
      </c>
      <c r="C20">
        <v>1401</v>
      </c>
      <c r="D20">
        <v>1</v>
      </c>
      <c r="E20">
        <v>1</v>
      </c>
      <c r="F20">
        <v>0.95828286939275253</v>
      </c>
      <c r="G20">
        <v>7.1377587437544611E-4</v>
      </c>
      <c r="H20">
        <v>7.1377587437544611E-4</v>
      </c>
    </row>
    <row r="21" spans="1:8" x14ac:dyDescent="0.2">
      <c r="A21">
        <v>3</v>
      </c>
      <c r="B21">
        <v>2018</v>
      </c>
      <c r="C21">
        <v>1147</v>
      </c>
      <c r="D21">
        <v>0</v>
      </c>
      <c r="E21">
        <v>0</v>
      </c>
      <c r="F21">
        <v>0.80731538170675143</v>
      </c>
      <c r="G21">
        <v>0</v>
      </c>
      <c r="H21">
        <v>0</v>
      </c>
    </row>
    <row r="22" spans="1:8" x14ac:dyDescent="0.2">
      <c r="A22">
        <v>3</v>
      </c>
      <c r="B22">
        <v>2019</v>
      </c>
      <c r="C22">
        <v>1942</v>
      </c>
      <c r="D22">
        <v>0</v>
      </c>
      <c r="E22">
        <v>0</v>
      </c>
      <c r="F22">
        <v>0.83444988815082988</v>
      </c>
      <c r="G22">
        <v>0</v>
      </c>
      <c r="H22">
        <v>0</v>
      </c>
    </row>
    <row r="23" spans="1:8" x14ac:dyDescent="0.2">
      <c r="A23">
        <v>3</v>
      </c>
      <c r="B23">
        <v>2020</v>
      </c>
      <c r="C23">
        <v>2101</v>
      </c>
      <c r="D23">
        <v>1</v>
      </c>
      <c r="E23">
        <v>0</v>
      </c>
      <c r="F23">
        <v>0.79498353046435433</v>
      </c>
      <c r="G23">
        <v>4.7596382674916699E-4</v>
      </c>
      <c r="H23">
        <v>0</v>
      </c>
    </row>
    <row r="24" spans="1:8" x14ac:dyDescent="0.2">
      <c r="A24">
        <v>3</v>
      </c>
      <c r="B24">
        <v>2021</v>
      </c>
      <c r="C24">
        <v>2592</v>
      </c>
      <c r="D24">
        <v>0</v>
      </c>
      <c r="E24">
        <v>0</v>
      </c>
      <c r="F24">
        <v>0.76829999531110971</v>
      </c>
      <c r="G24">
        <v>0</v>
      </c>
      <c r="H24">
        <v>0</v>
      </c>
    </row>
    <row r="25" spans="1:8" x14ac:dyDescent="0.2">
      <c r="A25">
        <v>3</v>
      </c>
      <c r="B25">
        <v>2022</v>
      </c>
      <c r="C25">
        <v>3030</v>
      </c>
      <c r="D25">
        <v>1</v>
      </c>
      <c r="E25">
        <v>0</v>
      </c>
      <c r="F25">
        <v>0.84700013730396528</v>
      </c>
      <c r="G25">
        <v>3.3003300330032998E-4</v>
      </c>
      <c r="H25">
        <v>0</v>
      </c>
    </row>
    <row r="26" spans="1:8" x14ac:dyDescent="0.2">
      <c r="A26">
        <v>3</v>
      </c>
      <c r="B26">
        <v>2023</v>
      </c>
      <c r="C26">
        <v>1255</v>
      </c>
      <c r="D26">
        <v>3</v>
      </c>
      <c r="E26">
        <v>1</v>
      </c>
      <c r="F26">
        <v>0.93857891079142375</v>
      </c>
      <c r="G26">
        <v>2.3904382470119521E-3</v>
      </c>
      <c r="H26">
        <v>7.9681274900398409E-4</v>
      </c>
    </row>
    <row r="27" spans="1:8" x14ac:dyDescent="0.2">
      <c r="A27">
        <v>4</v>
      </c>
      <c r="B27">
        <v>2018</v>
      </c>
      <c r="C27">
        <v>1147</v>
      </c>
      <c r="D27">
        <v>0</v>
      </c>
      <c r="E27">
        <v>0</v>
      </c>
      <c r="F27">
        <v>0.78577425509065224</v>
      </c>
      <c r="G27">
        <v>0</v>
      </c>
      <c r="H27">
        <v>0</v>
      </c>
    </row>
    <row r="28" spans="1:8" x14ac:dyDescent="0.2">
      <c r="A28">
        <v>4</v>
      </c>
      <c r="B28">
        <v>2019</v>
      </c>
      <c r="C28">
        <v>1942</v>
      </c>
      <c r="D28">
        <v>6</v>
      </c>
      <c r="E28">
        <v>0</v>
      </c>
      <c r="F28">
        <v>0.81915735335744189</v>
      </c>
      <c r="G28">
        <v>3.089598352214212E-3</v>
      </c>
      <c r="H28">
        <v>0</v>
      </c>
    </row>
    <row r="29" spans="1:8" x14ac:dyDescent="0.2">
      <c r="A29">
        <v>4</v>
      </c>
      <c r="B29">
        <v>2020</v>
      </c>
      <c r="C29">
        <v>2101</v>
      </c>
      <c r="D29">
        <v>2</v>
      </c>
      <c r="E29">
        <v>1</v>
      </c>
      <c r="F29">
        <v>0.77504069085233218</v>
      </c>
      <c r="G29">
        <v>9.519276534983341E-4</v>
      </c>
      <c r="H29">
        <v>4.7596382674916699E-4</v>
      </c>
    </row>
    <row r="30" spans="1:8" x14ac:dyDescent="0.2">
      <c r="A30">
        <v>4</v>
      </c>
      <c r="B30">
        <v>2021</v>
      </c>
      <c r="C30">
        <v>2592</v>
      </c>
      <c r="D30">
        <v>8</v>
      </c>
      <c r="E30">
        <v>1</v>
      </c>
      <c r="F30">
        <v>0.74485835975703885</v>
      </c>
      <c r="G30">
        <v>3.08641975308642E-3</v>
      </c>
      <c r="H30">
        <v>3.8580246913580239E-4</v>
      </c>
    </row>
    <row r="31" spans="1:8" x14ac:dyDescent="0.2">
      <c r="A31">
        <v>4</v>
      </c>
      <c r="B31">
        <v>2022</v>
      </c>
      <c r="C31">
        <v>3030</v>
      </c>
      <c r="D31">
        <v>21</v>
      </c>
      <c r="E31">
        <v>1</v>
      </c>
      <c r="F31">
        <v>0.8217834080142653</v>
      </c>
      <c r="G31">
        <v>6.9306930693069308E-3</v>
      </c>
      <c r="H31">
        <v>3.3003300330032998E-4</v>
      </c>
    </row>
    <row r="32" spans="1:8" x14ac:dyDescent="0.2">
      <c r="A32">
        <v>4</v>
      </c>
      <c r="B32">
        <v>2023</v>
      </c>
      <c r="C32">
        <v>1078</v>
      </c>
      <c r="D32">
        <v>8</v>
      </c>
      <c r="E32">
        <v>1</v>
      </c>
      <c r="F32">
        <v>0.91993947224277473</v>
      </c>
      <c r="G32">
        <v>7.4211502782931364E-3</v>
      </c>
      <c r="H32">
        <v>9.2764378478664194E-4</v>
      </c>
    </row>
    <row r="33" spans="1:8" x14ac:dyDescent="0.2">
      <c r="A33">
        <v>5</v>
      </c>
      <c r="B33">
        <v>2018</v>
      </c>
      <c r="C33">
        <v>1147</v>
      </c>
      <c r="D33">
        <v>2</v>
      </c>
      <c r="E33">
        <v>0</v>
      </c>
      <c r="F33">
        <v>0.76062309840755371</v>
      </c>
      <c r="G33">
        <v>1.743679163034002E-3</v>
      </c>
      <c r="H33">
        <v>0</v>
      </c>
    </row>
    <row r="34" spans="1:8" x14ac:dyDescent="0.2">
      <c r="A34">
        <v>5</v>
      </c>
      <c r="B34">
        <v>2019</v>
      </c>
      <c r="C34">
        <v>1942</v>
      </c>
      <c r="D34">
        <v>10</v>
      </c>
      <c r="E34">
        <v>1</v>
      </c>
      <c r="F34">
        <v>0.79585376961139476</v>
      </c>
      <c r="G34">
        <v>5.1493305870236872E-3</v>
      </c>
      <c r="H34">
        <v>5.1493305870236867E-4</v>
      </c>
    </row>
    <row r="35" spans="1:8" x14ac:dyDescent="0.2">
      <c r="A35">
        <v>5</v>
      </c>
      <c r="B35">
        <v>2020</v>
      </c>
      <c r="C35">
        <v>2101</v>
      </c>
      <c r="D35">
        <v>14</v>
      </c>
      <c r="E35">
        <v>1</v>
      </c>
      <c r="F35">
        <v>0.7534275930704819</v>
      </c>
      <c r="G35">
        <v>6.6634935744883392E-3</v>
      </c>
      <c r="H35">
        <v>4.7596382674916699E-4</v>
      </c>
    </row>
    <row r="36" spans="1:8" x14ac:dyDescent="0.2">
      <c r="A36">
        <v>5</v>
      </c>
      <c r="B36">
        <v>2021</v>
      </c>
      <c r="C36">
        <v>2592</v>
      </c>
      <c r="D36">
        <v>20</v>
      </c>
      <c r="E36">
        <v>5</v>
      </c>
      <c r="F36">
        <v>0.72304125938545483</v>
      </c>
      <c r="G36">
        <v>7.716049382716049E-3</v>
      </c>
      <c r="H36">
        <v>1.929012345679012E-3</v>
      </c>
    </row>
    <row r="37" spans="1:8" x14ac:dyDescent="0.2">
      <c r="A37">
        <v>5</v>
      </c>
      <c r="B37">
        <v>2022</v>
      </c>
      <c r="C37">
        <v>3030</v>
      </c>
      <c r="D37">
        <v>41</v>
      </c>
      <c r="E37">
        <v>8</v>
      </c>
      <c r="F37">
        <v>0.79295624709355494</v>
      </c>
      <c r="G37">
        <v>1.3531353135313531E-2</v>
      </c>
      <c r="H37">
        <v>2.6402640264026399E-3</v>
      </c>
    </row>
    <row r="38" spans="1:8" x14ac:dyDescent="0.2">
      <c r="A38">
        <v>5</v>
      </c>
      <c r="B38">
        <v>2023</v>
      </c>
      <c r="C38">
        <v>863</v>
      </c>
      <c r="D38">
        <v>12</v>
      </c>
      <c r="E38">
        <v>2</v>
      </c>
      <c r="F38">
        <v>0.89199665055814958</v>
      </c>
      <c r="G38">
        <v>1.390498261877173E-2</v>
      </c>
      <c r="H38">
        <v>2.3174971031286211E-3</v>
      </c>
    </row>
    <row r="39" spans="1:8" x14ac:dyDescent="0.2">
      <c r="A39">
        <v>6</v>
      </c>
      <c r="B39">
        <v>2018</v>
      </c>
      <c r="C39">
        <v>1147</v>
      </c>
      <c r="D39">
        <v>3</v>
      </c>
      <c r="E39">
        <v>0</v>
      </c>
      <c r="F39">
        <v>0.7326311757818661</v>
      </c>
      <c r="G39">
        <v>2.6155187445510032E-3</v>
      </c>
      <c r="H39">
        <v>0</v>
      </c>
    </row>
    <row r="40" spans="1:8" x14ac:dyDescent="0.2">
      <c r="A40">
        <v>6</v>
      </c>
      <c r="B40">
        <v>2019</v>
      </c>
      <c r="C40">
        <v>1942</v>
      </c>
      <c r="D40">
        <v>14</v>
      </c>
      <c r="E40">
        <v>7</v>
      </c>
      <c r="F40">
        <v>0.77025922850132389</v>
      </c>
      <c r="G40">
        <v>7.2090628218331619E-3</v>
      </c>
      <c r="H40">
        <v>3.6045314109165809E-3</v>
      </c>
    </row>
    <row r="41" spans="1:8" x14ac:dyDescent="0.2">
      <c r="A41">
        <v>6</v>
      </c>
      <c r="B41">
        <v>2020</v>
      </c>
      <c r="C41">
        <v>2101</v>
      </c>
      <c r="D41">
        <v>21</v>
      </c>
      <c r="E41">
        <v>8</v>
      </c>
      <c r="F41">
        <v>0.72327836670985624</v>
      </c>
      <c r="G41">
        <v>9.9952403617325075E-3</v>
      </c>
      <c r="H41">
        <v>3.8077106139933359E-3</v>
      </c>
    </row>
    <row r="42" spans="1:8" x14ac:dyDescent="0.2">
      <c r="A42">
        <v>6</v>
      </c>
      <c r="B42">
        <v>2021</v>
      </c>
      <c r="C42">
        <v>2592</v>
      </c>
      <c r="D42">
        <v>28</v>
      </c>
      <c r="E42">
        <v>15</v>
      </c>
      <c r="F42">
        <v>0.69557087421047237</v>
      </c>
      <c r="G42">
        <v>1.080246913580247E-2</v>
      </c>
      <c r="H42">
        <v>5.7870370370370367E-3</v>
      </c>
    </row>
    <row r="43" spans="1:8" x14ac:dyDescent="0.2">
      <c r="A43">
        <v>6</v>
      </c>
      <c r="B43">
        <v>2022</v>
      </c>
      <c r="C43">
        <v>3030</v>
      </c>
      <c r="D43">
        <v>61</v>
      </c>
      <c r="E43">
        <v>28</v>
      </c>
      <c r="F43">
        <v>0.77487637672563425</v>
      </c>
      <c r="G43">
        <v>2.0132013201320131E-2</v>
      </c>
      <c r="H43">
        <v>9.240924092409241E-3</v>
      </c>
    </row>
    <row r="44" spans="1:8" x14ac:dyDescent="0.2">
      <c r="A44">
        <v>6</v>
      </c>
      <c r="B44">
        <v>2023</v>
      </c>
      <c r="C44">
        <v>693</v>
      </c>
      <c r="D44">
        <v>9</v>
      </c>
      <c r="E44">
        <v>6</v>
      </c>
      <c r="F44">
        <v>0.87367359300917757</v>
      </c>
      <c r="G44">
        <v>1.298701298701299E-2</v>
      </c>
      <c r="H44">
        <v>8.658008658008658E-3</v>
      </c>
    </row>
    <row r="45" spans="1:8" x14ac:dyDescent="0.2">
      <c r="A45">
        <v>7</v>
      </c>
      <c r="B45">
        <v>2018</v>
      </c>
      <c r="C45">
        <v>1147</v>
      </c>
      <c r="D45">
        <v>6</v>
      </c>
      <c r="E45">
        <v>2</v>
      </c>
      <c r="F45">
        <v>0.70861319307578774</v>
      </c>
      <c r="G45">
        <v>5.2310374891020046E-3</v>
      </c>
      <c r="H45">
        <v>1.743679163034002E-3</v>
      </c>
    </row>
    <row r="46" spans="1:8" x14ac:dyDescent="0.2">
      <c r="A46">
        <v>7</v>
      </c>
      <c r="B46">
        <v>2019</v>
      </c>
      <c r="C46">
        <v>1943</v>
      </c>
      <c r="D46">
        <v>27</v>
      </c>
      <c r="E46">
        <v>12</v>
      </c>
      <c r="F46">
        <v>0.7441748696012791</v>
      </c>
      <c r="G46">
        <v>1.389603705609882E-2</v>
      </c>
      <c r="H46">
        <v>6.1760164693772518E-3</v>
      </c>
    </row>
    <row r="47" spans="1:8" x14ac:dyDescent="0.2">
      <c r="A47">
        <v>7</v>
      </c>
      <c r="B47">
        <v>2020</v>
      </c>
      <c r="C47">
        <v>2101</v>
      </c>
      <c r="D47">
        <v>34</v>
      </c>
      <c r="E47">
        <v>14</v>
      </c>
      <c r="F47">
        <v>0.69637277282548737</v>
      </c>
      <c r="G47">
        <v>1.6182770109471681E-2</v>
      </c>
      <c r="H47">
        <v>6.6634935744883392E-3</v>
      </c>
    </row>
    <row r="48" spans="1:8" x14ac:dyDescent="0.2">
      <c r="A48">
        <v>7</v>
      </c>
      <c r="B48">
        <v>2021</v>
      </c>
      <c r="C48">
        <v>2592</v>
      </c>
      <c r="D48">
        <v>50</v>
      </c>
      <c r="E48">
        <v>24</v>
      </c>
      <c r="F48">
        <v>0.66837005322062715</v>
      </c>
      <c r="G48">
        <v>1.9290123456790119E-2</v>
      </c>
      <c r="H48">
        <v>9.2592592592592587E-3</v>
      </c>
    </row>
    <row r="49" spans="1:8" x14ac:dyDescent="0.2">
      <c r="A49">
        <v>7</v>
      </c>
      <c r="B49">
        <v>2022</v>
      </c>
      <c r="C49">
        <v>3030</v>
      </c>
      <c r="D49">
        <v>87</v>
      </c>
      <c r="E49">
        <v>43</v>
      </c>
      <c r="F49">
        <v>0.75230859664868821</v>
      </c>
      <c r="G49">
        <v>2.8712871287128711E-2</v>
      </c>
      <c r="H49">
        <v>1.4191419141914191E-2</v>
      </c>
    </row>
    <row r="50" spans="1:8" x14ac:dyDescent="0.2">
      <c r="A50">
        <v>7</v>
      </c>
      <c r="B50">
        <v>2023</v>
      </c>
      <c r="C50">
        <v>435</v>
      </c>
      <c r="D50">
        <v>7</v>
      </c>
      <c r="E50">
        <v>3</v>
      </c>
      <c r="F50">
        <v>0.85645357055850635</v>
      </c>
      <c r="G50">
        <v>1.6091954022988509E-2</v>
      </c>
      <c r="H50">
        <v>6.8965517241379309E-3</v>
      </c>
    </row>
    <row r="51" spans="1:8" x14ac:dyDescent="0.2">
      <c r="A51">
        <v>8</v>
      </c>
      <c r="B51">
        <v>2018</v>
      </c>
      <c r="C51">
        <v>1147</v>
      </c>
      <c r="D51">
        <v>15</v>
      </c>
      <c r="E51">
        <v>2</v>
      </c>
      <c r="F51">
        <v>0.67682994899384996</v>
      </c>
      <c r="G51">
        <v>1.3077593722755011E-2</v>
      </c>
      <c r="H51">
        <v>1.743679163034002E-3</v>
      </c>
    </row>
    <row r="52" spans="1:8" x14ac:dyDescent="0.2">
      <c r="A52">
        <v>8</v>
      </c>
      <c r="B52">
        <v>2019</v>
      </c>
      <c r="C52">
        <v>1943</v>
      </c>
      <c r="D52">
        <v>30</v>
      </c>
      <c r="E52">
        <v>18</v>
      </c>
      <c r="F52">
        <v>0.71816653341539483</v>
      </c>
      <c r="G52">
        <v>1.5440041173443129E-2</v>
      </c>
      <c r="H52">
        <v>9.2640247040658777E-3</v>
      </c>
    </row>
    <row r="53" spans="1:8" x14ac:dyDescent="0.2">
      <c r="A53">
        <v>8</v>
      </c>
      <c r="B53">
        <v>2020</v>
      </c>
      <c r="C53">
        <v>2101</v>
      </c>
      <c r="D53">
        <v>46</v>
      </c>
      <c r="E53">
        <v>24</v>
      </c>
      <c r="F53">
        <v>0.66349006155499246</v>
      </c>
      <c r="G53">
        <v>2.1894336030461689E-2</v>
      </c>
      <c r="H53">
        <v>1.142313184198001E-2</v>
      </c>
    </row>
    <row r="54" spans="1:8" x14ac:dyDescent="0.2">
      <c r="A54">
        <v>8</v>
      </c>
      <c r="B54">
        <v>2021</v>
      </c>
      <c r="C54">
        <v>2592</v>
      </c>
      <c r="D54">
        <v>63</v>
      </c>
      <c r="E54">
        <v>42</v>
      </c>
      <c r="F54">
        <v>0.64552001371329881</v>
      </c>
      <c r="G54">
        <v>2.4305555555555559E-2</v>
      </c>
      <c r="H54">
        <v>1.6203703703703699E-2</v>
      </c>
    </row>
    <row r="55" spans="1:8" x14ac:dyDescent="0.2">
      <c r="A55">
        <v>8</v>
      </c>
      <c r="B55">
        <v>2022</v>
      </c>
      <c r="C55">
        <v>3030</v>
      </c>
      <c r="D55">
        <v>130</v>
      </c>
      <c r="E55">
        <v>71</v>
      </c>
      <c r="F55">
        <v>0.73104048230229357</v>
      </c>
      <c r="G55">
        <v>4.2904290429042903E-2</v>
      </c>
      <c r="H55">
        <v>2.343234323432343E-2</v>
      </c>
    </row>
    <row r="56" spans="1:8" x14ac:dyDescent="0.2">
      <c r="A56">
        <v>8</v>
      </c>
      <c r="B56">
        <v>2023</v>
      </c>
      <c r="C56">
        <v>232</v>
      </c>
      <c r="D56">
        <v>5</v>
      </c>
      <c r="E56">
        <v>3</v>
      </c>
      <c r="F56">
        <v>0.84519445189017095</v>
      </c>
      <c r="G56">
        <v>2.1551724137931039E-2</v>
      </c>
      <c r="H56">
        <v>1.2931034482758621E-2</v>
      </c>
    </row>
    <row r="57" spans="1:8" x14ac:dyDescent="0.2">
      <c r="A57">
        <v>9</v>
      </c>
      <c r="B57">
        <v>2018</v>
      </c>
      <c r="C57">
        <v>1147</v>
      </c>
      <c r="D57">
        <v>17</v>
      </c>
      <c r="E57">
        <v>2</v>
      </c>
      <c r="F57">
        <v>0.65335577728618843</v>
      </c>
      <c r="G57">
        <v>1.482127288578901E-2</v>
      </c>
      <c r="H57">
        <v>1.743679163034002E-3</v>
      </c>
    </row>
    <row r="58" spans="1:8" x14ac:dyDescent="0.2">
      <c r="A58">
        <v>9</v>
      </c>
      <c r="B58">
        <v>2019</v>
      </c>
      <c r="C58">
        <v>1943</v>
      </c>
      <c r="D58">
        <v>36</v>
      </c>
      <c r="E58">
        <v>24</v>
      </c>
      <c r="F58">
        <v>0.69321773287114252</v>
      </c>
      <c r="G58">
        <v>1.8528049408131759E-2</v>
      </c>
      <c r="H58">
        <v>1.23520329387545E-2</v>
      </c>
    </row>
    <row r="59" spans="1:8" x14ac:dyDescent="0.2">
      <c r="A59">
        <v>9</v>
      </c>
      <c r="B59">
        <v>2020</v>
      </c>
      <c r="C59">
        <v>2101</v>
      </c>
      <c r="D59">
        <v>61</v>
      </c>
      <c r="E59">
        <v>33</v>
      </c>
      <c r="F59">
        <v>0.63742923495885873</v>
      </c>
      <c r="G59">
        <v>2.9033793431699189E-2</v>
      </c>
      <c r="H59">
        <v>1.5706806282722509E-2</v>
      </c>
    </row>
    <row r="60" spans="1:8" x14ac:dyDescent="0.2">
      <c r="A60">
        <v>9</v>
      </c>
      <c r="B60">
        <v>2021</v>
      </c>
      <c r="C60">
        <v>2592</v>
      </c>
      <c r="D60">
        <v>88</v>
      </c>
      <c r="E60">
        <v>51</v>
      </c>
      <c r="F60">
        <v>0.62577361396577147</v>
      </c>
      <c r="G60">
        <v>3.3950617283950622E-2</v>
      </c>
      <c r="H60">
        <v>1.967592592592593E-2</v>
      </c>
    </row>
    <row r="61" spans="1:8" x14ac:dyDescent="0.2">
      <c r="A61">
        <v>9</v>
      </c>
      <c r="B61">
        <v>2022</v>
      </c>
      <c r="C61">
        <v>3030</v>
      </c>
      <c r="D61">
        <v>155</v>
      </c>
      <c r="E61">
        <v>98</v>
      </c>
      <c r="F61">
        <v>0.70963692296476988</v>
      </c>
      <c r="G61">
        <v>5.1155115511551157E-2</v>
      </c>
      <c r="H61">
        <v>3.2343234323432342E-2</v>
      </c>
    </row>
    <row r="62" spans="1:8" x14ac:dyDescent="0.2">
      <c r="A62">
        <v>10</v>
      </c>
      <c r="B62">
        <v>2018</v>
      </c>
      <c r="C62">
        <v>1147</v>
      </c>
      <c r="D62">
        <v>19</v>
      </c>
      <c r="E62">
        <v>8</v>
      </c>
      <c r="F62">
        <v>0.62500383841513374</v>
      </c>
      <c r="G62">
        <v>1.6564952048823019E-2</v>
      </c>
      <c r="H62">
        <v>6.9747166521360072E-3</v>
      </c>
    </row>
    <row r="63" spans="1:8" x14ac:dyDescent="0.2">
      <c r="A63">
        <v>10</v>
      </c>
      <c r="B63">
        <v>2019</v>
      </c>
      <c r="C63">
        <v>1943</v>
      </c>
      <c r="D63">
        <v>41</v>
      </c>
      <c r="E63">
        <v>29</v>
      </c>
      <c r="F63">
        <v>0.6717876501857627</v>
      </c>
      <c r="G63">
        <v>2.1101389603705611E-2</v>
      </c>
      <c r="H63">
        <v>1.492537313432836E-2</v>
      </c>
    </row>
    <row r="64" spans="1:8" x14ac:dyDescent="0.2">
      <c r="A64">
        <v>10</v>
      </c>
      <c r="B64">
        <v>2020</v>
      </c>
      <c r="C64">
        <v>2101</v>
      </c>
      <c r="D64">
        <v>70</v>
      </c>
      <c r="E64">
        <v>46</v>
      </c>
      <c r="F64">
        <v>0.60914181005024481</v>
      </c>
      <c r="G64">
        <v>3.3317467872441692E-2</v>
      </c>
      <c r="H64">
        <v>2.1894336030461689E-2</v>
      </c>
    </row>
    <row r="65" spans="1:8" x14ac:dyDescent="0.2">
      <c r="A65">
        <v>10</v>
      </c>
      <c r="B65">
        <v>2021</v>
      </c>
      <c r="C65">
        <v>2592</v>
      </c>
      <c r="D65">
        <v>110</v>
      </c>
      <c r="E65">
        <v>72</v>
      </c>
      <c r="F65">
        <v>0.60460659070847578</v>
      </c>
      <c r="G65">
        <v>4.2438271604938273E-2</v>
      </c>
      <c r="H65">
        <v>2.777777777777778E-2</v>
      </c>
    </row>
    <row r="66" spans="1:8" x14ac:dyDescent="0.2">
      <c r="A66">
        <v>10</v>
      </c>
      <c r="B66">
        <v>2022</v>
      </c>
      <c r="C66">
        <v>2848</v>
      </c>
      <c r="D66">
        <v>182</v>
      </c>
      <c r="E66">
        <v>115</v>
      </c>
      <c r="F66">
        <v>0.68604035338466063</v>
      </c>
      <c r="G66">
        <v>6.3904494382022475E-2</v>
      </c>
      <c r="H66">
        <v>4.0379213483146069E-2</v>
      </c>
    </row>
    <row r="67" spans="1:8" x14ac:dyDescent="0.2">
      <c r="A67">
        <v>11</v>
      </c>
      <c r="B67">
        <v>2018</v>
      </c>
      <c r="C67">
        <v>1148</v>
      </c>
      <c r="D67">
        <v>24</v>
      </c>
      <c r="E67">
        <v>10</v>
      </c>
      <c r="F67">
        <v>0.60185727023837965</v>
      </c>
      <c r="G67">
        <v>2.090592334494774E-2</v>
      </c>
      <c r="H67">
        <v>8.7108013937282226E-3</v>
      </c>
    </row>
    <row r="68" spans="1:8" x14ac:dyDescent="0.2">
      <c r="A68">
        <v>11</v>
      </c>
      <c r="B68">
        <v>2019</v>
      </c>
      <c r="C68">
        <v>1943</v>
      </c>
      <c r="D68">
        <v>55</v>
      </c>
      <c r="E68">
        <v>31</v>
      </c>
      <c r="F68">
        <v>0.64784644360954835</v>
      </c>
      <c r="G68">
        <v>2.8306742151312399E-2</v>
      </c>
      <c r="H68">
        <v>1.5954709212557899E-2</v>
      </c>
    </row>
    <row r="69" spans="1:8" x14ac:dyDescent="0.2">
      <c r="A69">
        <v>11</v>
      </c>
      <c r="B69">
        <v>2020</v>
      </c>
      <c r="C69">
        <v>2101</v>
      </c>
      <c r="D69">
        <v>80</v>
      </c>
      <c r="E69">
        <v>53</v>
      </c>
      <c r="F69">
        <v>0.58934690604000162</v>
      </c>
      <c r="G69">
        <v>3.8077106139933363E-2</v>
      </c>
      <c r="H69">
        <v>2.5226082817705851E-2</v>
      </c>
    </row>
    <row r="70" spans="1:8" x14ac:dyDescent="0.2">
      <c r="A70">
        <v>11</v>
      </c>
      <c r="B70">
        <v>2021</v>
      </c>
      <c r="C70">
        <v>2592</v>
      </c>
      <c r="D70">
        <v>141</v>
      </c>
      <c r="E70">
        <v>84</v>
      </c>
      <c r="F70">
        <v>0.58272194551066481</v>
      </c>
      <c r="G70">
        <v>5.4398148148148147E-2</v>
      </c>
      <c r="H70">
        <v>3.2407407407407413E-2</v>
      </c>
    </row>
    <row r="71" spans="1:8" x14ac:dyDescent="0.2">
      <c r="A71">
        <v>11</v>
      </c>
      <c r="B71">
        <v>2022</v>
      </c>
      <c r="C71">
        <v>2600</v>
      </c>
      <c r="D71">
        <v>195</v>
      </c>
      <c r="E71">
        <v>133</v>
      </c>
      <c r="F71">
        <v>0.65903417684506116</v>
      </c>
      <c r="G71">
        <v>7.4999999999999997E-2</v>
      </c>
      <c r="H71">
        <v>5.1153846153846147E-2</v>
      </c>
    </row>
    <row r="72" spans="1:8" x14ac:dyDescent="0.2">
      <c r="A72">
        <v>12</v>
      </c>
      <c r="B72">
        <v>2018</v>
      </c>
      <c r="C72">
        <v>1149</v>
      </c>
      <c r="D72">
        <v>27</v>
      </c>
      <c r="E72">
        <v>14</v>
      </c>
      <c r="F72">
        <v>0.57354855610667299</v>
      </c>
      <c r="G72">
        <v>2.3498694516971279E-2</v>
      </c>
      <c r="H72">
        <v>1.2184508268059179E-2</v>
      </c>
    </row>
    <row r="73" spans="1:8" x14ac:dyDescent="0.2">
      <c r="A73">
        <v>12</v>
      </c>
      <c r="B73">
        <v>2019</v>
      </c>
      <c r="C73">
        <v>1943</v>
      </c>
      <c r="D73">
        <v>62</v>
      </c>
      <c r="E73">
        <v>45</v>
      </c>
      <c r="F73">
        <v>0.61713182301251046</v>
      </c>
      <c r="G73">
        <v>3.1909418425115799E-2</v>
      </c>
      <c r="H73">
        <v>2.3160061760164691E-2</v>
      </c>
    </row>
    <row r="74" spans="1:8" x14ac:dyDescent="0.2">
      <c r="A74">
        <v>12</v>
      </c>
      <c r="B74">
        <v>2020</v>
      </c>
      <c r="C74">
        <v>2101</v>
      </c>
      <c r="D74">
        <v>88</v>
      </c>
      <c r="E74">
        <v>67</v>
      </c>
      <c r="F74">
        <v>0.55854224231890215</v>
      </c>
      <c r="G74">
        <v>4.1884816753926697E-2</v>
      </c>
      <c r="H74">
        <v>3.1889576392194197E-2</v>
      </c>
    </row>
    <row r="75" spans="1:8" x14ac:dyDescent="0.2">
      <c r="A75">
        <v>12</v>
      </c>
      <c r="B75">
        <v>2021</v>
      </c>
      <c r="C75">
        <v>2592</v>
      </c>
      <c r="D75">
        <v>167</v>
      </c>
      <c r="E75">
        <v>98</v>
      </c>
      <c r="F75">
        <v>0.55343890132526607</v>
      </c>
      <c r="G75">
        <v>6.4429012345679007E-2</v>
      </c>
      <c r="H75">
        <v>3.7808641975308643E-2</v>
      </c>
    </row>
    <row r="76" spans="1:8" x14ac:dyDescent="0.2">
      <c r="A76">
        <v>12</v>
      </c>
      <c r="B76">
        <v>2022</v>
      </c>
      <c r="C76">
        <v>2340</v>
      </c>
      <c r="D76">
        <v>225</v>
      </c>
      <c r="E76">
        <v>147</v>
      </c>
      <c r="F76">
        <v>0.63385816519865157</v>
      </c>
      <c r="G76">
        <v>9.6153846153846159E-2</v>
      </c>
      <c r="H76">
        <v>6.2820512820512819E-2</v>
      </c>
    </row>
    <row r="77" spans="1:8" x14ac:dyDescent="0.2">
      <c r="A77">
        <v>13</v>
      </c>
      <c r="B77">
        <v>2018</v>
      </c>
      <c r="C77">
        <v>1149</v>
      </c>
      <c r="D77">
        <v>29</v>
      </c>
      <c r="E77">
        <v>16</v>
      </c>
      <c r="F77">
        <v>0.54515942375038029</v>
      </c>
      <c r="G77">
        <v>2.5239338555265452E-2</v>
      </c>
      <c r="H77">
        <v>1.392515230635335E-2</v>
      </c>
    </row>
    <row r="78" spans="1:8" x14ac:dyDescent="0.2">
      <c r="A78">
        <v>13</v>
      </c>
      <c r="B78">
        <v>2019</v>
      </c>
      <c r="C78">
        <v>1943</v>
      </c>
      <c r="D78">
        <v>76</v>
      </c>
      <c r="E78">
        <v>49</v>
      </c>
      <c r="F78">
        <v>0.59884302424406788</v>
      </c>
      <c r="G78">
        <v>3.9114770972722597E-2</v>
      </c>
      <c r="H78">
        <v>2.521873391662378E-2</v>
      </c>
    </row>
    <row r="79" spans="1:8" x14ac:dyDescent="0.2">
      <c r="A79">
        <v>13</v>
      </c>
      <c r="B79">
        <v>2020</v>
      </c>
      <c r="C79">
        <v>2101</v>
      </c>
      <c r="D79">
        <v>102</v>
      </c>
      <c r="E79">
        <v>75</v>
      </c>
      <c r="F79">
        <v>0.53447097950581079</v>
      </c>
      <c r="G79">
        <v>4.8548310328415042E-2</v>
      </c>
      <c r="H79">
        <v>3.5697287006187531E-2</v>
      </c>
    </row>
    <row r="80" spans="1:8" x14ac:dyDescent="0.2">
      <c r="A80">
        <v>13</v>
      </c>
      <c r="B80">
        <v>2021</v>
      </c>
      <c r="C80">
        <v>2592</v>
      </c>
      <c r="D80">
        <v>187</v>
      </c>
      <c r="E80">
        <v>123</v>
      </c>
      <c r="F80">
        <v>0.5339508840285262</v>
      </c>
      <c r="G80">
        <v>7.2145061728395063E-2</v>
      </c>
      <c r="H80">
        <v>4.7453703703703713E-2</v>
      </c>
    </row>
    <row r="81" spans="1:8" x14ac:dyDescent="0.2">
      <c r="A81">
        <v>13</v>
      </c>
      <c r="B81">
        <v>2022</v>
      </c>
      <c r="C81">
        <v>2088</v>
      </c>
      <c r="D81">
        <v>230</v>
      </c>
      <c r="E81">
        <v>178</v>
      </c>
      <c r="F81">
        <v>0.60731960176356681</v>
      </c>
      <c r="G81">
        <v>0.1101532567049808</v>
      </c>
      <c r="H81">
        <v>8.5249042145593867E-2</v>
      </c>
    </row>
    <row r="82" spans="1:8" x14ac:dyDescent="0.2">
      <c r="A82">
        <v>14</v>
      </c>
      <c r="B82">
        <v>2018</v>
      </c>
      <c r="C82">
        <v>1151</v>
      </c>
      <c r="D82">
        <v>36</v>
      </c>
      <c r="E82">
        <v>20</v>
      </c>
      <c r="F82">
        <v>0.52125043854917319</v>
      </c>
      <c r="G82">
        <v>3.1277150304083408E-2</v>
      </c>
      <c r="H82">
        <v>1.7376194613379671E-2</v>
      </c>
    </row>
    <row r="83" spans="1:8" x14ac:dyDescent="0.2">
      <c r="A83">
        <v>14</v>
      </c>
      <c r="B83">
        <v>2019</v>
      </c>
      <c r="C83">
        <v>1943</v>
      </c>
      <c r="D83">
        <v>87</v>
      </c>
      <c r="E83">
        <v>57</v>
      </c>
      <c r="F83">
        <v>0.57153882933510991</v>
      </c>
      <c r="G83">
        <v>4.4776119402985072E-2</v>
      </c>
      <c r="H83">
        <v>2.9336078229541949E-2</v>
      </c>
    </row>
    <row r="84" spans="1:8" x14ac:dyDescent="0.2">
      <c r="A84">
        <v>14</v>
      </c>
      <c r="B84">
        <v>2020</v>
      </c>
      <c r="C84">
        <v>2101</v>
      </c>
      <c r="D84">
        <v>109</v>
      </c>
      <c r="E84">
        <v>89</v>
      </c>
      <c r="F84">
        <v>0.51118598707433516</v>
      </c>
      <c r="G84">
        <v>5.1880057115659212E-2</v>
      </c>
      <c r="H84">
        <v>4.2360780580675869E-2</v>
      </c>
    </row>
    <row r="85" spans="1:8" x14ac:dyDescent="0.2">
      <c r="A85">
        <v>14</v>
      </c>
      <c r="B85">
        <v>2021</v>
      </c>
      <c r="C85">
        <v>2591</v>
      </c>
      <c r="D85">
        <v>210</v>
      </c>
      <c r="E85">
        <v>143</v>
      </c>
      <c r="F85">
        <v>0.51426570873268063</v>
      </c>
      <c r="G85">
        <v>8.1049787726746425E-2</v>
      </c>
      <c r="H85">
        <v>5.5191045928213042E-2</v>
      </c>
    </row>
    <row r="86" spans="1:8" x14ac:dyDescent="0.2">
      <c r="A86">
        <v>14</v>
      </c>
      <c r="B86">
        <v>2022</v>
      </c>
      <c r="C86">
        <v>1801</v>
      </c>
      <c r="D86">
        <v>233</v>
      </c>
      <c r="E86">
        <v>180</v>
      </c>
      <c r="F86">
        <v>0.58655949772079818</v>
      </c>
      <c r="G86">
        <v>0.1293725707940033</v>
      </c>
      <c r="H86">
        <v>9.9944475291504714E-2</v>
      </c>
    </row>
    <row r="87" spans="1:8" x14ac:dyDescent="0.2">
      <c r="A87">
        <v>15</v>
      </c>
      <c r="B87">
        <v>2018</v>
      </c>
      <c r="C87">
        <v>1151</v>
      </c>
      <c r="D87">
        <v>43</v>
      </c>
      <c r="E87">
        <v>22</v>
      </c>
      <c r="F87">
        <v>0.49146802890727709</v>
      </c>
      <c r="G87">
        <v>3.7358818418766288E-2</v>
      </c>
      <c r="H87">
        <v>1.9113814074717642E-2</v>
      </c>
    </row>
    <row r="88" spans="1:8" x14ac:dyDescent="0.2">
      <c r="A88">
        <v>15</v>
      </c>
      <c r="B88">
        <v>2019</v>
      </c>
      <c r="C88">
        <v>1943</v>
      </c>
      <c r="D88">
        <v>94</v>
      </c>
      <c r="E88">
        <v>64</v>
      </c>
      <c r="F88">
        <v>0.54497222325086025</v>
      </c>
      <c r="G88">
        <v>4.8378795676788468E-2</v>
      </c>
      <c r="H88">
        <v>3.2938754503345352E-2</v>
      </c>
    </row>
    <row r="89" spans="1:8" x14ac:dyDescent="0.2">
      <c r="A89">
        <v>15</v>
      </c>
      <c r="B89">
        <v>2020</v>
      </c>
      <c r="C89">
        <v>2101</v>
      </c>
      <c r="D89">
        <v>123</v>
      </c>
      <c r="E89">
        <v>94</v>
      </c>
      <c r="F89">
        <v>0.48579237602225339</v>
      </c>
      <c r="G89">
        <v>5.854355069014755E-2</v>
      </c>
      <c r="H89">
        <v>4.4740599714421701E-2</v>
      </c>
    </row>
    <row r="90" spans="1:8" x14ac:dyDescent="0.2">
      <c r="A90">
        <v>15</v>
      </c>
      <c r="B90">
        <v>2021</v>
      </c>
      <c r="C90">
        <v>2591</v>
      </c>
      <c r="D90">
        <v>237</v>
      </c>
      <c r="E90">
        <v>170</v>
      </c>
      <c r="F90">
        <v>0.49934555168142059</v>
      </c>
      <c r="G90">
        <v>9.1470474720185255E-2</v>
      </c>
      <c r="H90">
        <v>6.5611732921651872E-2</v>
      </c>
    </row>
    <row r="91" spans="1:8" x14ac:dyDescent="0.2">
      <c r="A91">
        <v>15</v>
      </c>
      <c r="B91">
        <v>2022</v>
      </c>
      <c r="C91">
        <v>1577</v>
      </c>
      <c r="D91">
        <v>227</v>
      </c>
      <c r="E91">
        <v>180</v>
      </c>
      <c r="F91">
        <v>0.57172174172983437</v>
      </c>
      <c r="G91">
        <v>0.14394419784400761</v>
      </c>
      <c r="H91">
        <v>0.114140773620799</v>
      </c>
    </row>
    <row r="92" spans="1:8" x14ac:dyDescent="0.2">
      <c r="A92">
        <v>16</v>
      </c>
      <c r="B92">
        <v>2018</v>
      </c>
      <c r="C92">
        <v>1151</v>
      </c>
      <c r="D92">
        <v>47</v>
      </c>
      <c r="E92">
        <v>27</v>
      </c>
      <c r="F92">
        <v>0.47115260409438969</v>
      </c>
      <c r="G92">
        <v>4.0834057341442222E-2</v>
      </c>
      <c r="H92">
        <v>2.3457862728062551E-2</v>
      </c>
    </row>
    <row r="93" spans="1:8" x14ac:dyDescent="0.2">
      <c r="A93">
        <v>16</v>
      </c>
      <c r="B93">
        <v>2019</v>
      </c>
      <c r="C93">
        <v>1943</v>
      </c>
      <c r="D93">
        <v>105</v>
      </c>
      <c r="E93">
        <v>69</v>
      </c>
      <c r="F93">
        <v>0.52349047265044213</v>
      </c>
      <c r="G93">
        <v>5.404014410705095E-2</v>
      </c>
      <c r="H93">
        <v>3.5512094698919187E-2</v>
      </c>
    </row>
    <row r="94" spans="1:8" x14ac:dyDescent="0.2">
      <c r="A94">
        <v>16</v>
      </c>
      <c r="B94">
        <v>2020</v>
      </c>
      <c r="C94">
        <v>2101</v>
      </c>
      <c r="D94">
        <v>134</v>
      </c>
      <c r="E94">
        <v>108</v>
      </c>
      <c r="F94">
        <v>0.46882075134796752</v>
      </c>
      <c r="G94">
        <v>6.3779152784388393E-2</v>
      </c>
      <c r="H94">
        <v>5.140409328891004E-2</v>
      </c>
    </row>
    <row r="95" spans="1:8" x14ac:dyDescent="0.2">
      <c r="A95">
        <v>16</v>
      </c>
      <c r="B95">
        <v>2021</v>
      </c>
      <c r="C95">
        <v>2592</v>
      </c>
      <c r="D95">
        <v>265</v>
      </c>
      <c r="E95">
        <v>196</v>
      </c>
      <c r="F95">
        <v>0.48280997768050088</v>
      </c>
      <c r="G95">
        <v>0.10223765432098771</v>
      </c>
      <c r="H95">
        <v>7.5617283950617287E-2</v>
      </c>
    </row>
    <row r="96" spans="1:8" x14ac:dyDescent="0.2">
      <c r="A96">
        <v>16</v>
      </c>
      <c r="B96">
        <v>2022</v>
      </c>
      <c r="C96">
        <v>1290</v>
      </c>
      <c r="D96">
        <v>194</v>
      </c>
      <c r="E96">
        <v>160</v>
      </c>
      <c r="F96">
        <v>0.5544969812021997</v>
      </c>
      <c r="G96">
        <v>0.15038759689922479</v>
      </c>
      <c r="H96">
        <v>0.124031007751938</v>
      </c>
    </row>
    <row r="97" spans="1:8" x14ac:dyDescent="0.2">
      <c r="A97">
        <v>17</v>
      </c>
      <c r="B97">
        <v>2018</v>
      </c>
      <c r="C97">
        <v>1151</v>
      </c>
      <c r="D97">
        <v>52</v>
      </c>
      <c r="E97">
        <v>30</v>
      </c>
      <c r="F97">
        <v>0.4516292436790848</v>
      </c>
      <c r="G97">
        <v>4.5178105994787138E-2</v>
      </c>
      <c r="H97">
        <v>2.60642919200695E-2</v>
      </c>
    </row>
    <row r="98" spans="1:8" x14ac:dyDescent="0.2">
      <c r="A98">
        <v>17</v>
      </c>
      <c r="B98">
        <v>2019</v>
      </c>
      <c r="C98">
        <v>1943</v>
      </c>
      <c r="D98">
        <v>116</v>
      </c>
      <c r="E98">
        <v>81</v>
      </c>
      <c r="F98">
        <v>0.49783332795207519</v>
      </c>
      <c r="G98">
        <v>5.9701492537313432E-2</v>
      </c>
      <c r="H98">
        <v>4.1688111168296453E-2</v>
      </c>
    </row>
    <row r="99" spans="1:8" x14ac:dyDescent="0.2">
      <c r="A99">
        <v>17</v>
      </c>
      <c r="B99">
        <v>2020</v>
      </c>
      <c r="C99">
        <v>2101</v>
      </c>
      <c r="D99">
        <v>152</v>
      </c>
      <c r="E99">
        <v>116</v>
      </c>
      <c r="F99">
        <v>0.44907064435899818</v>
      </c>
      <c r="G99">
        <v>7.2346501665873392E-2</v>
      </c>
      <c r="H99">
        <v>5.5211803902903381E-2</v>
      </c>
    </row>
    <row r="100" spans="1:8" x14ac:dyDescent="0.2">
      <c r="A100">
        <v>17</v>
      </c>
      <c r="B100">
        <v>2021</v>
      </c>
      <c r="C100">
        <v>2592</v>
      </c>
      <c r="D100">
        <v>291</v>
      </c>
      <c r="E100">
        <v>215</v>
      </c>
      <c r="F100">
        <v>0.46816598853563007</v>
      </c>
      <c r="G100">
        <v>0.1122685185185185</v>
      </c>
      <c r="H100">
        <v>8.2947530864197525E-2</v>
      </c>
    </row>
    <row r="101" spans="1:8" x14ac:dyDescent="0.2">
      <c r="A101">
        <v>17</v>
      </c>
      <c r="B101">
        <v>2022</v>
      </c>
      <c r="C101">
        <v>966</v>
      </c>
      <c r="D101">
        <v>153</v>
      </c>
      <c r="E101">
        <v>125</v>
      </c>
      <c r="F101">
        <v>0.52719506310184727</v>
      </c>
      <c r="G101">
        <v>0.15838509316770191</v>
      </c>
      <c r="H101">
        <v>0.12939958592132511</v>
      </c>
    </row>
    <row r="102" spans="1:8" x14ac:dyDescent="0.2">
      <c r="A102">
        <v>18</v>
      </c>
      <c r="B102">
        <v>2018</v>
      </c>
      <c r="C102">
        <v>1151</v>
      </c>
      <c r="D102">
        <v>60</v>
      </c>
      <c r="E102">
        <v>39</v>
      </c>
      <c r="F102">
        <v>0.43224875572885563</v>
      </c>
      <c r="G102">
        <v>5.2128583840139013E-2</v>
      </c>
      <c r="H102">
        <v>3.3883579496090353E-2</v>
      </c>
    </row>
    <row r="103" spans="1:8" x14ac:dyDescent="0.2">
      <c r="A103">
        <v>18</v>
      </c>
      <c r="B103">
        <v>2019</v>
      </c>
      <c r="C103">
        <v>1943</v>
      </c>
      <c r="D103">
        <v>123</v>
      </c>
      <c r="E103">
        <v>88</v>
      </c>
      <c r="F103">
        <v>0.47268143835697918</v>
      </c>
      <c r="G103">
        <v>6.3304168811116834E-2</v>
      </c>
      <c r="H103">
        <v>4.5290787442099849E-2</v>
      </c>
    </row>
    <row r="104" spans="1:8" x14ac:dyDescent="0.2">
      <c r="A104">
        <v>18</v>
      </c>
      <c r="B104">
        <v>2020</v>
      </c>
      <c r="C104">
        <v>2101</v>
      </c>
      <c r="D104">
        <v>163</v>
      </c>
      <c r="E104">
        <v>131</v>
      </c>
      <c r="F104">
        <v>0.4315111541224918</v>
      </c>
      <c r="G104">
        <v>7.7582103760114235E-2</v>
      </c>
      <c r="H104">
        <v>6.2351261304140877E-2</v>
      </c>
    </row>
    <row r="105" spans="1:8" x14ac:dyDescent="0.2">
      <c r="A105">
        <v>18</v>
      </c>
      <c r="B105">
        <v>2021</v>
      </c>
      <c r="C105">
        <v>2592</v>
      </c>
      <c r="D105">
        <v>314</v>
      </c>
      <c r="E105">
        <v>235</v>
      </c>
      <c r="F105">
        <v>0.45327944961609917</v>
      </c>
      <c r="G105">
        <v>0.121141975308642</v>
      </c>
      <c r="H105">
        <v>9.066358024691358E-2</v>
      </c>
    </row>
    <row r="106" spans="1:8" x14ac:dyDescent="0.2">
      <c r="A106">
        <v>18</v>
      </c>
      <c r="B106">
        <v>2022</v>
      </c>
      <c r="C106">
        <v>775</v>
      </c>
      <c r="D106">
        <v>132</v>
      </c>
      <c r="E106">
        <v>108</v>
      </c>
      <c r="F106">
        <v>0.49956222039669418</v>
      </c>
      <c r="G106">
        <v>0.17032258064516129</v>
      </c>
      <c r="H106">
        <v>0.13935483870967741</v>
      </c>
    </row>
    <row r="107" spans="1:8" x14ac:dyDescent="0.2">
      <c r="A107">
        <v>19</v>
      </c>
      <c r="B107">
        <v>2018</v>
      </c>
      <c r="C107">
        <v>1151</v>
      </c>
      <c r="D107">
        <v>62</v>
      </c>
      <c r="E107">
        <v>45</v>
      </c>
      <c r="F107">
        <v>0.40705084972477801</v>
      </c>
      <c r="G107">
        <v>5.3866203301476977E-2</v>
      </c>
      <c r="H107">
        <v>3.9096437880104258E-2</v>
      </c>
    </row>
    <row r="108" spans="1:8" x14ac:dyDescent="0.2">
      <c r="A108">
        <v>19</v>
      </c>
      <c r="B108">
        <v>2019</v>
      </c>
      <c r="C108">
        <v>1943</v>
      </c>
      <c r="D108">
        <v>131</v>
      </c>
      <c r="E108">
        <v>92</v>
      </c>
      <c r="F108">
        <v>0.45189462316308499</v>
      </c>
      <c r="G108">
        <v>6.7421513124034993E-2</v>
      </c>
      <c r="H108">
        <v>4.7349459598558928E-2</v>
      </c>
    </row>
    <row r="109" spans="1:8" x14ac:dyDescent="0.2">
      <c r="A109">
        <v>19</v>
      </c>
      <c r="B109">
        <v>2020</v>
      </c>
      <c r="C109">
        <v>2101</v>
      </c>
      <c r="D109">
        <v>175</v>
      </c>
      <c r="E109">
        <v>143</v>
      </c>
      <c r="F109">
        <v>0.41744402801737768</v>
      </c>
      <c r="G109">
        <v>8.3293669681104229E-2</v>
      </c>
      <c r="H109">
        <v>6.8062827225130892E-2</v>
      </c>
    </row>
    <row r="110" spans="1:8" x14ac:dyDescent="0.2">
      <c r="A110">
        <v>19</v>
      </c>
      <c r="B110">
        <v>2021</v>
      </c>
      <c r="C110">
        <v>2592</v>
      </c>
      <c r="D110">
        <v>336</v>
      </c>
      <c r="E110">
        <v>255</v>
      </c>
      <c r="F110">
        <v>0.44096798571731799</v>
      </c>
      <c r="G110">
        <v>0.12962962962962959</v>
      </c>
      <c r="H110">
        <v>9.8379629629629636E-2</v>
      </c>
    </row>
    <row r="111" spans="1:8" x14ac:dyDescent="0.2">
      <c r="A111">
        <v>19</v>
      </c>
      <c r="B111">
        <v>2022</v>
      </c>
      <c r="C111">
        <v>488</v>
      </c>
      <c r="D111">
        <v>85</v>
      </c>
      <c r="E111">
        <v>72</v>
      </c>
      <c r="F111">
        <v>0.47767370520395391</v>
      </c>
      <c r="G111">
        <v>0.17418032786885251</v>
      </c>
      <c r="H111">
        <v>0.1475409836065574</v>
      </c>
    </row>
    <row r="112" spans="1:8" x14ac:dyDescent="0.2">
      <c r="A112">
        <v>20</v>
      </c>
      <c r="B112">
        <v>2018</v>
      </c>
      <c r="C112">
        <v>1151</v>
      </c>
      <c r="D112">
        <v>67</v>
      </c>
      <c r="E112">
        <v>48</v>
      </c>
      <c r="F112">
        <v>0.39097590195645082</v>
      </c>
      <c r="G112">
        <v>5.8210251954821893E-2</v>
      </c>
      <c r="H112">
        <v>4.170286707211121E-2</v>
      </c>
    </row>
    <row r="113" spans="1:8" x14ac:dyDescent="0.2">
      <c r="A113">
        <v>20</v>
      </c>
      <c r="B113">
        <v>2019</v>
      </c>
      <c r="C113">
        <v>1943</v>
      </c>
      <c r="D113">
        <v>133</v>
      </c>
      <c r="E113">
        <v>101</v>
      </c>
      <c r="F113">
        <v>0.43236497708561089</v>
      </c>
      <c r="G113">
        <v>6.8450849202264533E-2</v>
      </c>
      <c r="H113">
        <v>5.198147195059187E-2</v>
      </c>
    </row>
    <row r="114" spans="1:8" x14ac:dyDescent="0.2">
      <c r="A114">
        <v>20</v>
      </c>
      <c r="B114">
        <v>2020</v>
      </c>
      <c r="C114">
        <v>2101</v>
      </c>
      <c r="D114">
        <v>184</v>
      </c>
      <c r="E114">
        <v>152</v>
      </c>
      <c r="F114">
        <v>0.39590989232639839</v>
      </c>
      <c r="G114">
        <v>8.7577344121846742E-2</v>
      </c>
      <c r="H114">
        <v>7.2346501665873392E-2</v>
      </c>
    </row>
    <row r="115" spans="1:8" x14ac:dyDescent="0.2">
      <c r="A115">
        <v>20</v>
      </c>
      <c r="B115">
        <v>2021</v>
      </c>
      <c r="C115">
        <v>2592</v>
      </c>
      <c r="D115">
        <v>366</v>
      </c>
      <c r="E115">
        <v>275</v>
      </c>
      <c r="F115">
        <v>0.42735570391856409</v>
      </c>
      <c r="G115">
        <v>0.14120370370370369</v>
      </c>
      <c r="H115">
        <v>0.10609567901234571</v>
      </c>
    </row>
    <row r="116" spans="1:8" x14ac:dyDescent="0.2">
      <c r="A116">
        <v>20</v>
      </c>
      <c r="B116">
        <v>2022</v>
      </c>
      <c r="C116">
        <v>209</v>
      </c>
      <c r="D116">
        <v>28</v>
      </c>
      <c r="E116">
        <v>26</v>
      </c>
      <c r="F116">
        <v>0.51578741556970242</v>
      </c>
      <c r="G116">
        <v>0.13397129186602871</v>
      </c>
      <c r="H116">
        <v>0.1244019138755981</v>
      </c>
    </row>
    <row r="117" spans="1:8" x14ac:dyDescent="0.2">
      <c r="A117">
        <v>21</v>
      </c>
      <c r="B117">
        <v>2018</v>
      </c>
      <c r="C117">
        <v>1151</v>
      </c>
      <c r="D117">
        <v>72</v>
      </c>
      <c r="E117">
        <v>52</v>
      </c>
      <c r="F117">
        <v>0.37542301656591592</v>
      </c>
      <c r="G117">
        <v>6.2554300608166816E-2</v>
      </c>
      <c r="H117">
        <v>4.5178105994787138E-2</v>
      </c>
    </row>
    <row r="118" spans="1:8" x14ac:dyDescent="0.2">
      <c r="A118">
        <v>21</v>
      </c>
      <c r="B118">
        <v>2019</v>
      </c>
      <c r="C118">
        <v>1943</v>
      </c>
      <c r="D118">
        <v>139</v>
      </c>
      <c r="E118">
        <v>108</v>
      </c>
      <c r="F118">
        <v>0.41804247441116837</v>
      </c>
      <c r="G118">
        <v>7.1538857436953165E-2</v>
      </c>
      <c r="H118">
        <v>5.5584148224395273E-2</v>
      </c>
    </row>
    <row r="119" spans="1:8" x14ac:dyDescent="0.2">
      <c r="A119">
        <v>21</v>
      </c>
      <c r="B119">
        <v>2020</v>
      </c>
      <c r="C119">
        <v>2101</v>
      </c>
      <c r="D119">
        <v>194</v>
      </c>
      <c r="E119">
        <v>159</v>
      </c>
      <c r="F119">
        <v>0.38057759589312778</v>
      </c>
      <c r="G119">
        <v>9.2336982389338407E-2</v>
      </c>
      <c r="H119">
        <v>7.5678248453117561E-2</v>
      </c>
    </row>
    <row r="120" spans="1:8" x14ac:dyDescent="0.2">
      <c r="A120">
        <v>21</v>
      </c>
      <c r="B120">
        <v>2021</v>
      </c>
      <c r="C120">
        <v>2592</v>
      </c>
      <c r="D120">
        <v>391</v>
      </c>
      <c r="E120">
        <v>309</v>
      </c>
      <c r="F120">
        <v>0.4152265879114535</v>
      </c>
      <c r="G120">
        <v>0.1508487654320988</v>
      </c>
      <c r="H120">
        <v>0.11921296296296301</v>
      </c>
    </row>
    <row r="121" spans="1:8" x14ac:dyDescent="0.2">
      <c r="A121">
        <v>22</v>
      </c>
      <c r="B121">
        <v>2018</v>
      </c>
      <c r="C121">
        <v>1151</v>
      </c>
      <c r="D121">
        <v>76</v>
      </c>
      <c r="E121">
        <v>57</v>
      </c>
      <c r="F121">
        <v>0.35930145497656329</v>
      </c>
      <c r="G121">
        <v>6.6029539530842743E-2</v>
      </c>
      <c r="H121">
        <v>4.9522154648132061E-2</v>
      </c>
    </row>
    <row r="122" spans="1:8" x14ac:dyDescent="0.2">
      <c r="A122">
        <v>22</v>
      </c>
      <c r="B122">
        <v>2019</v>
      </c>
      <c r="C122">
        <v>1943</v>
      </c>
      <c r="D122">
        <v>144</v>
      </c>
      <c r="E122">
        <v>112</v>
      </c>
      <c r="F122">
        <v>0.40091614113574198</v>
      </c>
      <c r="G122">
        <v>7.4112197632527022E-2</v>
      </c>
      <c r="H122">
        <v>5.7642820380854352E-2</v>
      </c>
    </row>
    <row r="123" spans="1:8" x14ac:dyDescent="0.2">
      <c r="A123">
        <v>22</v>
      </c>
      <c r="B123">
        <v>2020</v>
      </c>
      <c r="C123">
        <v>2101</v>
      </c>
      <c r="D123">
        <v>209</v>
      </c>
      <c r="E123">
        <v>166</v>
      </c>
      <c r="F123">
        <v>0.36788366935914291</v>
      </c>
      <c r="G123">
        <v>9.947643979057591E-2</v>
      </c>
      <c r="H123">
        <v>7.900999524036173E-2</v>
      </c>
    </row>
    <row r="124" spans="1:8" x14ac:dyDescent="0.2">
      <c r="A124">
        <v>22</v>
      </c>
      <c r="B124">
        <v>2021</v>
      </c>
      <c r="C124">
        <v>2416</v>
      </c>
      <c r="D124">
        <v>376</v>
      </c>
      <c r="E124">
        <v>303</v>
      </c>
      <c r="F124">
        <v>0.40137797380893758</v>
      </c>
      <c r="G124">
        <v>0.1556291390728477</v>
      </c>
      <c r="H124">
        <v>0.1254139072847682</v>
      </c>
    </row>
    <row r="125" spans="1:8" x14ac:dyDescent="0.2">
      <c r="A125">
        <v>23</v>
      </c>
      <c r="B125">
        <v>2018</v>
      </c>
      <c r="C125">
        <v>1151</v>
      </c>
      <c r="D125">
        <v>82</v>
      </c>
      <c r="E125">
        <v>61</v>
      </c>
      <c r="F125">
        <v>0.33807656582920642</v>
      </c>
      <c r="G125">
        <v>7.1242397914856648E-2</v>
      </c>
      <c r="H125">
        <v>5.2997393570807988E-2</v>
      </c>
    </row>
    <row r="126" spans="1:8" x14ac:dyDescent="0.2">
      <c r="A126">
        <v>23</v>
      </c>
      <c r="B126">
        <v>2019</v>
      </c>
      <c r="C126">
        <v>1943</v>
      </c>
      <c r="D126">
        <v>148</v>
      </c>
      <c r="E126">
        <v>118</v>
      </c>
      <c r="F126">
        <v>0.3798982217446622</v>
      </c>
      <c r="G126">
        <v>7.6170869788986101E-2</v>
      </c>
      <c r="H126">
        <v>6.0730828615542971E-2</v>
      </c>
    </row>
    <row r="127" spans="1:8" x14ac:dyDescent="0.2">
      <c r="A127">
        <v>23</v>
      </c>
      <c r="B127">
        <v>2020</v>
      </c>
      <c r="C127">
        <v>2101</v>
      </c>
      <c r="D127">
        <v>222</v>
      </c>
      <c r="E127">
        <v>176</v>
      </c>
      <c r="F127">
        <v>0.35697744407118709</v>
      </c>
      <c r="G127">
        <v>0.1056639695383151</v>
      </c>
      <c r="H127">
        <v>8.3769633507853408E-2</v>
      </c>
    </row>
    <row r="128" spans="1:8" x14ac:dyDescent="0.2">
      <c r="A128">
        <v>23</v>
      </c>
      <c r="B128">
        <v>2021</v>
      </c>
      <c r="C128">
        <v>2160</v>
      </c>
      <c r="D128">
        <v>342</v>
      </c>
      <c r="E128">
        <v>274</v>
      </c>
      <c r="F128">
        <v>0.3873135090685918</v>
      </c>
      <c r="G128">
        <v>0.1583333333333333</v>
      </c>
      <c r="H128">
        <v>0.12685185185185191</v>
      </c>
    </row>
    <row r="129" spans="1:8" x14ac:dyDescent="0.2">
      <c r="A129">
        <v>24</v>
      </c>
      <c r="B129">
        <v>2018</v>
      </c>
      <c r="C129">
        <v>1151</v>
      </c>
      <c r="D129">
        <v>86</v>
      </c>
      <c r="E129">
        <v>66</v>
      </c>
      <c r="F129">
        <v>0.31915068604238228</v>
      </c>
      <c r="G129">
        <v>7.4717636837532575E-2</v>
      </c>
      <c r="H129">
        <v>5.7341442224152911E-2</v>
      </c>
    </row>
    <row r="130" spans="1:8" x14ac:dyDescent="0.2">
      <c r="A130">
        <v>24</v>
      </c>
      <c r="B130">
        <v>2019</v>
      </c>
      <c r="C130">
        <v>1943</v>
      </c>
      <c r="D130">
        <v>157</v>
      </c>
      <c r="E130">
        <v>121</v>
      </c>
      <c r="F130">
        <v>0.36152156632113058</v>
      </c>
      <c r="G130">
        <v>8.0802882141019036E-2</v>
      </c>
      <c r="H130">
        <v>6.2274832732887288E-2</v>
      </c>
    </row>
    <row r="131" spans="1:8" x14ac:dyDescent="0.2">
      <c r="A131">
        <v>24</v>
      </c>
      <c r="B131">
        <v>2020</v>
      </c>
      <c r="C131">
        <v>2100</v>
      </c>
      <c r="D131">
        <v>236</v>
      </c>
      <c r="E131">
        <v>187</v>
      </c>
      <c r="F131">
        <v>0.34009227718584828</v>
      </c>
      <c r="G131">
        <v>0.1123809523809524</v>
      </c>
      <c r="H131">
        <v>8.9047619047619042E-2</v>
      </c>
    </row>
    <row r="132" spans="1:8" x14ac:dyDescent="0.2">
      <c r="A132">
        <v>24</v>
      </c>
      <c r="B132">
        <v>2021</v>
      </c>
      <c r="C132">
        <v>1947</v>
      </c>
      <c r="D132">
        <v>321</v>
      </c>
      <c r="E132">
        <v>257</v>
      </c>
      <c r="F132">
        <v>0.37692288261932549</v>
      </c>
      <c r="G132">
        <v>0.1648690292758089</v>
      </c>
      <c r="H132">
        <v>0.1319979455572676</v>
      </c>
    </row>
    <row r="133" spans="1:8" x14ac:dyDescent="0.2">
      <c r="A133">
        <v>25</v>
      </c>
      <c r="B133">
        <v>2018</v>
      </c>
      <c r="C133">
        <v>1151</v>
      </c>
      <c r="D133">
        <v>93</v>
      </c>
      <c r="E133">
        <v>69</v>
      </c>
      <c r="F133">
        <v>0.30516511372300309</v>
      </c>
      <c r="G133">
        <v>8.0799304952215462E-2</v>
      </c>
      <c r="H133">
        <v>5.9947871416159863E-2</v>
      </c>
    </row>
    <row r="134" spans="1:8" x14ac:dyDescent="0.2">
      <c r="A134">
        <v>25</v>
      </c>
      <c r="B134">
        <v>2019</v>
      </c>
      <c r="C134">
        <v>1943</v>
      </c>
      <c r="D134">
        <v>161</v>
      </c>
      <c r="E134">
        <v>129</v>
      </c>
      <c r="F134">
        <v>0.34594116869425168</v>
      </c>
      <c r="G134">
        <v>8.2861554297478129E-2</v>
      </c>
      <c r="H134">
        <v>6.6392177045805453E-2</v>
      </c>
    </row>
    <row r="135" spans="1:8" x14ac:dyDescent="0.2">
      <c r="A135">
        <v>25</v>
      </c>
      <c r="B135">
        <v>2020</v>
      </c>
      <c r="C135">
        <v>2101</v>
      </c>
      <c r="D135">
        <v>244</v>
      </c>
      <c r="E135">
        <v>196</v>
      </c>
      <c r="F135">
        <v>0.33122203468168721</v>
      </c>
      <c r="G135">
        <v>0.1161351737267968</v>
      </c>
      <c r="H135">
        <v>9.3288910042836751E-2</v>
      </c>
    </row>
    <row r="136" spans="1:8" x14ac:dyDescent="0.2">
      <c r="A136">
        <v>25</v>
      </c>
      <c r="B136">
        <v>2021</v>
      </c>
      <c r="C136">
        <v>1693</v>
      </c>
      <c r="D136">
        <v>295</v>
      </c>
      <c r="E136">
        <v>243</v>
      </c>
      <c r="F136">
        <v>0.36357383097811852</v>
      </c>
      <c r="G136">
        <v>0.17424689899586529</v>
      </c>
      <c r="H136">
        <v>0.1435321913762552</v>
      </c>
    </row>
    <row r="137" spans="1:8" x14ac:dyDescent="0.2">
      <c r="A137">
        <v>26</v>
      </c>
      <c r="B137">
        <v>2018</v>
      </c>
      <c r="C137">
        <v>1151</v>
      </c>
      <c r="D137">
        <v>98</v>
      </c>
      <c r="E137">
        <v>76</v>
      </c>
      <c r="F137">
        <v>0.29262774499769179</v>
      </c>
      <c r="G137">
        <v>8.5143353605560385E-2</v>
      </c>
      <c r="H137">
        <v>6.6029539530842743E-2</v>
      </c>
    </row>
    <row r="138" spans="1:8" x14ac:dyDescent="0.2">
      <c r="A138">
        <v>26</v>
      </c>
      <c r="B138">
        <v>2019</v>
      </c>
      <c r="C138">
        <v>1943</v>
      </c>
      <c r="D138">
        <v>171</v>
      </c>
      <c r="E138">
        <v>131</v>
      </c>
      <c r="F138">
        <v>0.33464828820684572</v>
      </c>
      <c r="G138">
        <v>8.8008234688625842E-2</v>
      </c>
      <c r="H138">
        <v>6.7421513124034993E-2</v>
      </c>
    </row>
    <row r="139" spans="1:8" x14ac:dyDescent="0.2">
      <c r="A139">
        <v>26</v>
      </c>
      <c r="B139">
        <v>2020</v>
      </c>
      <c r="C139">
        <v>2101</v>
      </c>
      <c r="D139">
        <v>262</v>
      </c>
      <c r="E139">
        <v>208</v>
      </c>
      <c r="F139">
        <v>0.31759600850079361</v>
      </c>
      <c r="G139">
        <v>0.1247025226082818</v>
      </c>
      <c r="H139">
        <v>9.9000475963826745E-2</v>
      </c>
    </row>
    <row r="140" spans="1:8" x14ac:dyDescent="0.2">
      <c r="A140">
        <v>26</v>
      </c>
      <c r="B140">
        <v>2021</v>
      </c>
      <c r="C140">
        <v>1516</v>
      </c>
      <c r="D140">
        <v>270</v>
      </c>
      <c r="E140">
        <v>230</v>
      </c>
      <c r="F140">
        <v>0.34913332380437301</v>
      </c>
      <c r="G140">
        <v>0.17810026385224281</v>
      </c>
      <c r="H140">
        <v>0.15171503957783641</v>
      </c>
    </row>
    <row r="141" spans="1:8" x14ac:dyDescent="0.2">
      <c r="A141">
        <v>27</v>
      </c>
      <c r="B141">
        <v>2018</v>
      </c>
      <c r="C141">
        <v>1151</v>
      </c>
      <c r="D141">
        <v>99</v>
      </c>
      <c r="E141">
        <v>83</v>
      </c>
      <c r="F141">
        <v>0.27891088944865711</v>
      </c>
      <c r="G141">
        <v>8.6012163336229366E-2</v>
      </c>
      <c r="H141">
        <v>7.211120764552563E-2</v>
      </c>
    </row>
    <row r="142" spans="1:8" x14ac:dyDescent="0.2">
      <c r="A142">
        <v>27</v>
      </c>
      <c r="B142">
        <v>2019</v>
      </c>
      <c r="C142">
        <v>1943</v>
      </c>
      <c r="D142">
        <v>175</v>
      </c>
      <c r="E142">
        <v>137</v>
      </c>
      <c r="F142">
        <v>0.32417252016300341</v>
      </c>
      <c r="G142">
        <v>9.0066906845084921E-2</v>
      </c>
      <c r="H142">
        <v>7.0509521358723626E-2</v>
      </c>
    </row>
    <row r="143" spans="1:8" x14ac:dyDescent="0.2">
      <c r="A143">
        <v>27</v>
      </c>
      <c r="B143">
        <v>2020</v>
      </c>
      <c r="C143">
        <v>2101</v>
      </c>
      <c r="D143">
        <v>270</v>
      </c>
      <c r="E143">
        <v>230</v>
      </c>
      <c r="F143">
        <v>0.30826322279257751</v>
      </c>
      <c r="G143">
        <v>0.12851023322227509</v>
      </c>
      <c r="H143">
        <v>0.1094716801523084</v>
      </c>
    </row>
    <row r="144" spans="1:8" x14ac:dyDescent="0.2">
      <c r="A144">
        <v>27</v>
      </c>
      <c r="B144">
        <v>2021</v>
      </c>
      <c r="C144">
        <v>1375</v>
      </c>
      <c r="D144">
        <v>253</v>
      </c>
      <c r="E144">
        <v>214</v>
      </c>
      <c r="F144">
        <v>0.33101373430044773</v>
      </c>
      <c r="G144">
        <v>0.184</v>
      </c>
      <c r="H144">
        <v>0.1556363636363636</v>
      </c>
    </row>
    <row r="145" spans="1:8" x14ac:dyDescent="0.2">
      <c r="A145">
        <v>28</v>
      </c>
      <c r="B145">
        <v>2018</v>
      </c>
      <c r="C145">
        <v>1151</v>
      </c>
      <c r="D145">
        <v>102</v>
      </c>
      <c r="E145">
        <v>84</v>
      </c>
      <c r="F145">
        <v>0.26751006188293092</v>
      </c>
      <c r="G145">
        <v>8.8618592528236312E-2</v>
      </c>
      <c r="H145">
        <v>7.2980017376194611E-2</v>
      </c>
    </row>
    <row r="146" spans="1:8" x14ac:dyDescent="0.2">
      <c r="A146">
        <v>28</v>
      </c>
      <c r="B146">
        <v>2019</v>
      </c>
      <c r="C146">
        <v>1943</v>
      </c>
      <c r="D146">
        <v>182</v>
      </c>
      <c r="E146">
        <v>142</v>
      </c>
      <c r="F146">
        <v>0.31396556875195247</v>
      </c>
      <c r="G146">
        <v>9.3669583118888317E-2</v>
      </c>
      <c r="H146">
        <v>7.3082861554297482E-2</v>
      </c>
    </row>
    <row r="147" spans="1:8" x14ac:dyDescent="0.2">
      <c r="A147">
        <v>28</v>
      </c>
      <c r="B147">
        <v>2020</v>
      </c>
      <c r="C147">
        <v>2101</v>
      </c>
      <c r="D147">
        <v>278</v>
      </c>
      <c r="E147">
        <v>238</v>
      </c>
      <c r="F147">
        <v>0.30006833374697789</v>
      </c>
      <c r="G147">
        <v>0.13231794383626841</v>
      </c>
      <c r="H147">
        <v>0.11327939076630179</v>
      </c>
    </row>
    <row r="148" spans="1:8" x14ac:dyDescent="0.2">
      <c r="A148">
        <v>28</v>
      </c>
      <c r="B148">
        <v>2021</v>
      </c>
      <c r="C148">
        <v>1156</v>
      </c>
      <c r="D148">
        <v>217</v>
      </c>
      <c r="E148">
        <v>190</v>
      </c>
      <c r="F148">
        <v>0.31585838352944712</v>
      </c>
      <c r="G148">
        <v>0.18771626297577851</v>
      </c>
      <c r="H148">
        <v>0.16435986159169549</v>
      </c>
    </row>
    <row r="149" spans="1:8" x14ac:dyDescent="0.2">
      <c r="A149">
        <v>29</v>
      </c>
      <c r="B149">
        <v>2018</v>
      </c>
      <c r="C149">
        <v>1151</v>
      </c>
      <c r="D149">
        <v>105</v>
      </c>
      <c r="E149">
        <v>87</v>
      </c>
      <c r="F149">
        <v>0.25513817112212139</v>
      </c>
      <c r="G149">
        <v>9.1225021720243271E-2</v>
      </c>
      <c r="H149">
        <v>7.5586446568201571E-2</v>
      </c>
    </row>
    <row r="150" spans="1:8" x14ac:dyDescent="0.2">
      <c r="A150">
        <v>29</v>
      </c>
      <c r="B150">
        <v>2019</v>
      </c>
      <c r="C150">
        <v>1943</v>
      </c>
      <c r="D150">
        <v>191</v>
      </c>
      <c r="E150">
        <v>146</v>
      </c>
      <c r="F150">
        <v>0.30063837827150092</v>
      </c>
      <c r="G150">
        <v>9.8301595470921252E-2</v>
      </c>
      <c r="H150">
        <v>7.5141533710756561E-2</v>
      </c>
    </row>
    <row r="151" spans="1:8" x14ac:dyDescent="0.2">
      <c r="A151">
        <v>29</v>
      </c>
      <c r="B151">
        <v>2020</v>
      </c>
      <c r="C151">
        <v>2101</v>
      </c>
      <c r="D151">
        <v>285</v>
      </c>
      <c r="E151">
        <v>245</v>
      </c>
      <c r="F151">
        <v>0.29211953153240972</v>
      </c>
      <c r="G151">
        <v>0.13564969062351259</v>
      </c>
      <c r="H151">
        <v>0.11661113755354589</v>
      </c>
    </row>
    <row r="152" spans="1:8" x14ac:dyDescent="0.2">
      <c r="A152">
        <v>29</v>
      </c>
      <c r="B152">
        <v>2021</v>
      </c>
      <c r="C152">
        <v>896</v>
      </c>
      <c r="D152">
        <v>176</v>
      </c>
      <c r="E152">
        <v>151</v>
      </c>
      <c r="F152">
        <v>0.29488505224720601</v>
      </c>
      <c r="G152">
        <v>0.1964285714285714</v>
      </c>
      <c r="H152">
        <v>0.1685267857142857</v>
      </c>
    </row>
    <row r="153" spans="1:8" x14ac:dyDescent="0.2">
      <c r="A153">
        <v>30</v>
      </c>
      <c r="B153">
        <v>2018</v>
      </c>
      <c r="C153">
        <v>1151</v>
      </c>
      <c r="D153">
        <v>109</v>
      </c>
      <c r="E153">
        <v>92</v>
      </c>
      <c r="F153">
        <v>0.24536029701470319</v>
      </c>
      <c r="G153">
        <v>9.4700260642919198E-2</v>
      </c>
      <c r="H153">
        <v>7.993049522154648E-2</v>
      </c>
    </row>
    <row r="154" spans="1:8" x14ac:dyDescent="0.2">
      <c r="A154">
        <v>30</v>
      </c>
      <c r="B154">
        <v>2019</v>
      </c>
      <c r="C154">
        <v>1943</v>
      </c>
      <c r="D154">
        <v>196</v>
      </c>
      <c r="E154">
        <v>154</v>
      </c>
      <c r="F154">
        <v>0.29248962468081052</v>
      </c>
      <c r="G154">
        <v>0.10087493566649509</v>
      </c>
      <c r="H154">
        <v>7.9258878023674734E-2</v>
      </c>
    </row>
    <row r="155" spans="1:8" x14ac:dyDescent="0.2">
      <c r="A155">
        <v>30</v>
      </c>
      <c r="B155">
        <v>2020</v>
      </c>
      <c r="C155">
        <v>2100</v>
      </c>
      <c r="D155">
        <v>293</v>
      </c>
      <c r="E155">
        <v>249</v>
      </c>
      <c r="F155">
        <v>0.28468171798906777</v>
      </c>
      <c r="G155">
        <v>0.13952380952380949</v>
      </c>
      <c r="H155">
        <v>0.11857142857142861</v>
      </c>
    </row>
    <row r="156" spans="1:8" x14ac:dyDescent="0.2">
      <c r="A156">
        <v>30</v>
      </c>
      <c r="B156">
        <v>2021</v>
      </c>
      <c r="C156">
        <v>671</v>
      </c>
      <c r="D156">
        <v>130</v>
      </c>
      <c r="E156">
        <v>113</v>
      </c>
      <c r="F156">
        <v>0.27949772203564832</v>
      </c>
      <c r="G156">
        <v>0.1937406855439642</v>
      </c>
      <c r="H156">
        <v>0.16840536512667659</v>
      </c>
    </row>
    <row r="157" spans="1:8" x14ac:dyDescent="0.2">
      <c r="A157">
        <v>31</v>
      </c>
      <c r="B157">
        <v>2018</v>
      </c>
      <c r="C157">
        <v>1151</v>
      </c>
      <c r="D157">
        <v>112</v>
      </c>
      <c r="E157">
        <v>95</v>
      </c>
      <c r="F157">
        <v>0.23651575070228001</v>
      </c>
      <c r="G157">
        <v>9.7306689834926158E-2</v>
      </c>
      <c r="H157">
        <v>8.2536924413553425E-2</v>
      </c>
    </row>
    <row r="158" spans="1:8" x14ac:dyDescent="0.2">
      <c r="A158">
        <v>31</v>
      </c>
      <c r="B158">
        <v>2019</v>
      </c>
      <c r="C158">
        <v>1943</v>
      </c>
      <c r="D158">
        <v>205</v>
      </c>
      <c r="E158">
        <v>160</v>
      </c>
      <c r="F158">
        <v>0.27793411292474951</v>
      </c>
      <c r="G158">
        <v>0.105506948018528</v>
      </c>
      <c r="H158">
        <v>8.2346886258363353E-2</v>
      </c>
    </row>
    <row r="159" spans="1:8" x14ac:dyDescent="0.2">
      <c r="A159">
        <v>31</v>
      </c>
      <c r="B159">
        <v>2020</v>
      </c>
      <c r="C159">
        <v>2101</v>
      </c>
      <c r="D159">
        <v>299</v>
      </c>
      <c r="E159">
        <v>258</v>
      </c>
      <c r="F159">
        <v>0.27577126823515757</v>
      </c>
      <c r="G159">
        <v>0.14231318419800101</v>
      </c>
      <c r="H159">
        <v>0.12279866730128509</v>
      </c>
    </row>
    <row r="160" spans="1:8" x14ac:dyDescent="0.2">
      <c r="A160">
        <v>31</v>
      </c>
      <c r="B160">
        <v>2021</v>
      </c>
      <c r="C160">
        <v>430</v>
      </c>
      <c r="D160">
        <v>86</v>
      </c>
      <c r="E160">
        <v>77</v>
      </c>
      <c r="F160">
        <v>0.2871027819065734</v>
      </c>
      <c r="G160">
        <v>0.2</v>
      </c>
      <c r="H160">
        <v>0.17906976744186051</v>
      </c>
    </row>
    <row r="161" spans="1:8" x14ac:dyDescent="0.2">
      <c r="A161">
        <v>32</v>
      </c>
      <c r="B161">
        <v>2018</v>
      </c>
      <c r="C161">
        <v>1151</v>
      </c>
      <c r="D161">
        <v>115</v>
      </c>
      <c r="E161">
        <v>97</v>
      </c>
      <c r="F161">
        <v>0.22325843978091561</v>
      </c>
      <c r="G161">
        <v>9.9913119026933103E-2</v>
      </c>
      <c r="H161">
        <v>8.4274543874891403E-2</v>
      </c>
    </row>
    <row r="162" spans="1:8" x14ac:dyDescent="0.2">
      <c r="A162">
        <v>32</v>
      </c>
      <c r="B162">
        <v>2019</v>
      </c>
      <c r="C162">
        <v>1943</v>
      </c>
      <c r="D162">
        <v>215</v>
      </c>
      <c r="E162">
        <v>168</v>
      </c>
      <c r="F162">
        <v>0.26826656386171011</v>
      </c>
      <c r="G162">
        <v>0.1106536284096758</v>
      </c>
      <c r="H162">
        <v>8.6464230571281525E-2</v>
      </c>
    </row>
    <row r="163" spans="1:8" x14ac:dyDescent="0.2">
      <c r="A163">
        <v>32</v>
      </c>
      <c r="B163">
        <v>2020</v>
      </c>
      <c r="C163">
        <v>2101</v>
      </c>
      <c r="D163">
        <v>310</v>
      </c>
      <c r="E163">
        <v>264</v>
      </c>
      <c r="F163">
        <v>0.26846079359836711</v>
      </c>
      <c r="G163">
        <v>0.1475487862922418</v>
      </c>
      <c r="H163">
        <v>0.1256544502617801</v>
      </c>
    </row>
    <row r="164" spans="1:8" x14ac:dyDescent="0.2">
      <c r="A164">
        <v>32</v>
      </c>
      <c r="B164">
        <v>2021</v>
      </c>
      <c r="C164">
        <v>230</v>
      </c>
      <c r="D164">
        <v>56</v>
      </c>
      <c r="E164">
        <v>48</v>
      </c>
      <c r="F164">
        <v>0.26709898765805001</v>
      </c>
      <c r="G164">
        <v>0.2434782608695652</v>
      </c>
      <c r="H164">
        <v>0.208695652173913</v>
      </c>
    </row>
    <row r="165" spans="1:8" x14ac:dyDescent="0.2">
      <c r="A165">
        <v>33</v>
      </c>
      <c r="B165">
        <v>2018</v>
      </c>
      <c r="C165">
        <v>1151</v>
      </c>
      <c r="D165">
        <v>119</v>
      </c>
      <c r="E165">
        <v>98</v>
      </c>
      <c r="F165">
        <v>0.21293383361040469</v>
      </c>
      <c r="G165">
        <v>0.103388357949609</v>
      </c>
      <c r="H165">
        <v>8.5143353605560385E-2</v>
      </c>
    </row>
    <row r="166" spans="1:8" x14ac:dyDescent="0.2">
      <c r="A166">
        <v>33</v>
      </c>
      <c r="B166">
        <v>2019</v>
      </c>
      <c r="C166">
        <v>1943</v>
      </c>
      <c r="D166">
        <v>216</v>
      </c>
      <c r="E166">
        <v>175</v>
      </c>
      <c r="F166">
        <v>0.25579658555129642</v>
      </c>
      <c r="G166">
        <v>0.1111682964487905</v>
      </c>
      <c r="H166">
        <v>9.0066906845084921E-2</v>
      </c>
    </row>
    <row r="167" spans="1:8" x14ac:dyDescent="0.2">
      <c r="A167">
        <v>33</v>
      </c>
      <c r="B167">
        <v>2020</v>
      </c>
      <c r="C167">
        <v>2101</v>
      </c>
      <c r="D167">
        <v>322</v>
      </c>
      <c r="E167">
        <v>274</v>
      </c>
      <c r="F167">
        <v>0.26130327660215619</v>
      </c>
      <c r="G167">
        <v>0.15326035221323181</v>
      </c>
      <c r="H167">
        <v>0.1304140885292718</v>
      </c>
    </row>
    <row r="168" spans="1:8" x14ac:dyDescent="0.2">
      <c r="A168">
        <v>34</v>
      </c>
      <c r="B168">
        <v>2018</v>
      </c>
      <c r="C168">
        <v>1151</v>
      </c>
      <c r="D168">
        <v>122</v>
      </c>
      <c r="E168">
        <v>100</v>
      </c>
      <c r="F168">
        <v>0.19994140536301361</v>
      </c>
      <c r="G168">
        <v>0.105994787141616</v>
      </c>
      <c r="H168">
        <v>8.6880973066898348E-2</v>
      </c>
    </row>
    <row r="169" spans="1:8" x14ac:dyDescent="0.2">
      <c r="A169">
        <v>34</v>
      </c>
      <c r="B169">
        <v>2019</v>
      </c>
      <c r="C169">
        <v>1943</v>
      </c>
      <c r="D169">
        <v>222</v>
      </c>
      <c r="E169">
        <v>176</v>
      </c>
      <c r="F169">
        <v>0.24766503677111931</v>
      </c>
      <c r="G169">
        <v>0.11425630468347921</v>
      </c>
      <c r="H169">
        <v>9.0581574884199698E-2</v>
      </c>
    </row>
    <row r="170" spans="1:8" x14ac:dyDescent="0.2">
      <c r="A170">
        <v>34</v>
      </c>
      <c r="B170">
        <v>2020</v>
      </c>
      <c r="C170">
        <v>1941</v>
      </c>
      <c r="D170">
        <v>298</v>
      </c>
      <c r="E170">
        <v>257</v>
      </c>
      <c r="F170">
        <v>0.25111687778982611</v>
      </c>
      <c r="G170">
        <v>0.1535291087068521</v>
      </c>
      <c r="H170">
        <v>0.13240597630087581</v>
      </c>
    </row>
    <row r="171" spans="1:8" x14ac:dyDescent="0.2">
      <c r="A171">
        <v>35</v>
      </c>
      <c r="B171">
        <v>2018</v>
      </c>
      <c r="C171">
        <v>1151</v>
      </c>
      <c r="D171">
        <v>125</v>
      </c>
      <c r="E171">
        <v>105</v>
      </c>
      <c r="F171">
        <v>0.1920172946792954</v>
      </c>
      <c r="G171">
        <v>0.10860121633362289</v>
      </c>
      <c r="H171">
        <v>9.1225021720243271E-2</v>
      </c>
    </row>
    <row r="172" spans="1:8" x14ac:dyDescent="0.2">
      <c r="A172">
        <v>35</v>
      </c>
      <c r="B172">
        <v>2019</v>
      </c>
      <c r="C172">
        <v>1942</v>
      </c>
      <c r="D172">
        <v>225</v>
      </c>
      <c r="E172">
        <v>179</v>
      </c>
      <c r="F172">
        <v>0.23660271721171799</v>
      </c>
      <c r="G172">
        <v>0.115859938208033</v>
      </c>
      <c r="H172">
        <v>9.2173017507723998E-2</v>
      </c>
    </row>
    <row r="173" spans="1:8" x14ac:dyDescent="0.2">
      <c r="A173">
        <v>35</v>
      </c>
      <c r="B173">
        <v>2020</v>
      </c>
      <c r="C173">
        <v>1718</v>
      </c>
      <c r="D173">
        <v>252</v>
      </c>
      <c r="E173">
        <v>223</v>
      </c>
      <c r="F173">
        <v>0.23861962899876821</v>
      </c>
      <c r="G173">
        <v>0.14668218859138529</v>
      </c>
      <c r="H173">
        <v>0.12980209545983701</v>
      </c>
    </row>
    <row r="174" spans="1:8" x14ac:dyDescent="0.2">
      <c r="A174">
        <v>36</v>
      </c>
      <c r="B174">
        <v>2018</v>
      </c>
      <c r="C174">
        <v>1151</v>
      </c>
      <c r="D174">
        <v>127</v>
      </c>
      <c r="E174">
        <v>108</v>
      </c>
      <c r="F174">
        <v>0.18488610117794971</v>
      </c>
      <c r="G174">
        <v>0.1103388357949609</v>
      </c>
      <c r="H174">
        <v>9.3831450912250217E-2</v>
      </c>
    </row>
    <row r="175" spans="1:8" x14ac:dyDescent="0.2">
      <c r="A175">
        <v>36</v>
      </c>
      <c r="B175">
        <v>2019</v>
      </c>
      <c r="C175">
        <v>1942</v>
      </c>
      <c r="D175">
        <v>231</v>
      </c>
      <c r="E175">
        <v>185</v>
      </c>
      <c r="F175">
        <v>0.22766025573963031</v>
      </c>
      <c r="G175">
        <v>0.1189495365602472</v>
      </c>
      <c r="H175">
        <v>9.5262615859938213E-2</v>
      </c>
    </row>
    <row r="176" spans="1:8" x14ac:dyDescent="0.2">
      <c r="A176">
        <v>36</v>
      </c>
      <c r="B176">
        <v>2020</v>
      </c>
      <c r="C176">
        <v>1522</v>
      </c>
      <c r="D176">
        <v>233</v>
      </c>
      <c r="E176">
        <v>204</v>
      </c>
      <c r="F176">
        <v>0.23296866118400211</v>
      </c>
      <c r="G176">
        <v>0.15308804204993429</v>
      </c>
      <c r="H176">
        <v>0.13403416557161629</v>
      </c>
    </row>
    <row r="177" spans="1:8" x14ac:dyDescent="0.2">
      <c r="A177">
        <v>37</v>
      </c>
      <c r="B177">
        <v>2018</v>
      </c>
      <c r="C177">
        <v>1151</v>
      </c>
      <c r="D177">
        <v>130</v>
      </c>
      <c r="E177">
        <v>110</v>
      </c>
      <c r="F177">
        <v>0.17835065578271511</v>
      </c>
      <c r="G177">
        <v>0.1129452649869679</v>
      </c>
      <c r="H177">
        <v>9.556907037358818E-2</v>
      </c>
    </row>
    <row r="178" spans="1:8" x14ac:dyDescent="0.2">
      <c r="A178">
        <v>37</v>
      </c>
      <c r="B178">
        <v>2019</v>
      </c>
      <c r="C178">
        <v>1943</v>
      </c>
      <c r="D178">
        <v>237</v>
      </c>
      <c r="E178">
        <v>191</v>
      </c>
      <c r="F178">
        <v>0.21999195324134671</v>
      </c>
      <c r="G178">
        <v>0.12197632527020071</v>
      </c>
      <c r="H178">
        <v>9.8301595470921252E-2</v>
      </c>
    </row>
    <row r="179" spans="1:8" x14ac:dyDescent="0.2">
      <c r="A179">
        <v>37</v>
      </c>
      <c r="B179">
        <v>2020</v>
      </c>
      <c r="C179">
        <v>1374</v>
      </c>
      <c r="D179">
        <v>199</v>
      </c>
      <c r="E179">
        <v>180</v>
      </c>
      <c r="F179">
        <v>0.22571271828982711</v>
      </c>
      <c r="G179">
        <v>0.14483260553129551</v>
      </c>
      <c r="H179">
        <v>0.1310043668122271</v>
      </c>
    </row>
    <row r="180" spans="1:8" x14ac:dyDescent="0.2">
      <c r="A180">
        <v>38</v>
      </c>
      <c r="B180">
        <v>2018</v>
      </c>
      <c r="C180">
        <v>1151</v>
      </c>
      <c r="D180">
        <v>134</v>
      </c>
      <c r="E180">
        <v>114</v>
      </c>
      <c r="F180">
        <v>0.17131927534559449</v>
      </c>
      <c r="G180">
        <v>0.1164205039096438</v>
      </c>
      <c r="H180">
        <v>9.9044309296264121E-2</v>
      </c>
    </row>
    <row r="181" spans="1:8" x14ac:dyDescent="0.2">
      <c r="A181">
        <v>38</v>
      </c>
      <c r="B181">
        <v>2019</v>
      </c>
      <c r="C181">
        <v>1941</v>
      </c>
      <c r="D181">
        <v>239</v>
      </c>
      <c r="E181">
        <v>193</v>
      </c>
      <c r="F181">
        <v>0.21150802938853211</v>
      </c>
      <c r="G181">
        <v>0.1231324059763009</v>
      </c>
      <c r="H181">
        <v>9.9433281813498198E-2</v>
      </c>
    </row>
    <row r="182" spans="1:8" x14ac:dyDescent="0.2">
      <c r="A182">
        <v>38</v>
      </c>
      <c r="B182">
        <v>2020</v>
      </c>
      <c r="C182">
        <v>1236</v>
      </c>
      <c r="D182">
        <v>173</v>
      </c>
      <c r="E182">
        <v>156</v>
      </c>
      <c r="F182">
        <v>0.21822988621503561</v>
      </c>
      <c r="G182">
        <v>0.1399676375404531</v>
      </c>
      <c r="H182">
        <v>0.12621359223300971</v>
      </c>
    </row>
    <row r="183" spans="1:8" x14ac:dyDescent="0.2">
      <c r="A183">
        <v>39</v>
      </c>
      <c r="B183">
        <v>2018</v>
      </c>
      <c r="C183">
        <v>1151</v>
      </c>
      <c r="D183">
        <v>136</v>
      </c>
      <c r="E183">
        <v>116</v>
      </c>
      <c r="F183">
        <v>0.16541694758465439</v>
      </c>
      <c r="G183">
        <v>0.11815812337098169</v>
      </c>
      <c r="H183">
        <v>0.1007819287576021</v>
      </c>
    </row>
    <row r="184" spans="1:8" x14ac:dyDescent="0.2">
      <c r="A184">
        <v>39</v>
      </c>
      <c r="B184">
        <v>2019</v>
      </c>
      <c r="C184">
        <v>1942</v>
      </c>
      <c r="D184">
        <v>245</v>
      </c>
      <c r="E184">
        <v>200</v>
      </c>
      <c r="F184">
        <v>0.20301585542859321</v>
      </c>
      <c r="G184">
        <v>0.12615859938208029</v>
      </c>
      <c r="H184">
        <v>0.1029866117404737</v>
      </c>
    </row>
    <row r="185" spans="1:8" x14ac:dyDescent="0.2">
      <c r="A185">
        <v>39</v>
      </c>
      <c r="B185">
        <v>2020</v>
      </c>
      <c r="C185">
        <v>1037</v>
      </c>
      <c r="D185">
        <v>141</v>
      </c>
      <c r="E185">
        <v>130</v>
      </c>
      <c r="F185">
        <v>0.21618363658113501</v>
      </c>
      <c r="G185">
        <v>0.13596914175506269</v>
      </c>
      <c r="H185">
        <v>0.1253616200578592</v>
      </c>
    </row>
    <row r="186" spans="1:8" x14ac:dyDescent="0.2">
      <c r="A186">
        <v>40</v>
      </c>
      <c r="B186">
        <v>2018</v>
      </c>
      <c r="C186">
        <v>1151</v>
      </c>
      <c r="D186">
        <v>142</v>
      </c>
      <c r="E186">
        <v>117</v>
      </c>
      <c r="F186">
        <v>0.15772578022962611</v>
      </c>
      <c r="G186">
        <v>0.1233709817549957</v>
      </c>
      <c r="H186">
        <v>0.10165073848827109</v>
      </c>
    </row>
    <row r="187" spans="1:8" x14ac:dyDescent="0.2">
      <c r="A187">
        <v>40</v>
      </c>
      <c r="B187">
        <v>2019</v>
      </c>
      <c r="C187">
        <v>1942</v>
      </c>
      <c r="D187">
        <v>250</v>
      </c>
      <c r="E187">
        <v>202</v>
      </c>
      <c r="F187">
        <v>0.19758514756194179</v>
      </c>
      <c r="G187">
        <v>0.12873326467559221</v>
      </c>
      <c r="H187">
        <v>0.1040164778578785</v>
      </c>
    </row>
    <row r="188" spans="1:8" x14ac:dyDescent="0.2">
      <c r="A188">
        <v>40</v>
      </c>
      <c r="B188">
        <v>2020</v>
      </c>
      <c r="C188">
        <v>864</v>
      </c>
      <c r="D188">
        <v>127</v>
      </c>
      <c r="E188">
        <v>110</v>
      </c>
      <c r="F188">
        <v>0.19883589912061031</v>
      </c>
      <c r="G188">
        <v>0.1469907407407407</v>
      </c>
      <c r="H188">
        <v>0.1273148148148148</v>
      </c>
    </row>
    <row r="189" spans="1:8" x14ac:dyDescent="0.2">
      <c r="A189">
        <v>41</v>
      </c>
      <c r="B189">
        <v>2018</v>
      </c>
      <c r="C189">
        <v>1151</v>
      </c>
      <c r="D189">
        <v>144</v>
      </c>
      <c r="E189">
        <v>120</v>
      </c>
      <c r="F189">
        <v>0.15110229419058979</v>
      </c>
      <c r="G189">
        <v>0.1251086012163336</v>
      </c>
      <c r="H189">
        <v>0.104257167680278</v>
      </c>
    </row>
    <row r="190" spans="1:8" x14ac:dyDescent="0.2">
      <c r="A190">
        <v>41</v>
      </c>
      <c r="B190">
        <v>2019</v>
      </c>
      <c r="C190">
        <v>1940</v>
      </c>
      <c r="D190">
        <v>251</v>
      </c>
      <c r="E190">
        <v>203</v>
      </c>
      <c r="F190">
        <v>0.19037018227745051</v>
      </c>
      <c r="G190">
        <v>0.12938144329896911</v>
      </c>
      <c r="H190">
        <v>0.104639175257732</v>
      </c>
    </row>
    <row r="191" spans="1:8" x14ac:dyDescent="0.2">
      <c r="A191">
        <v>41</v>
      </c>
      <c r="B191">
        <v>2020</v>
      </c>
      <c r="C191">
        <v>696</v>
      </c>
      <c r="D191">
        <v>112</v>
      </c>
      <c r="E191">
        <v>98</v>
      </c>
      <c r="F191">
        <v>0.19354956626316261</v>
      </c>
      <c r="G191">
        <v>0.16091954022988511</v>
      </c>
      <c r="H191">
        <v>0.14080459770114939</v>
      </c>
    </row>
    <row r="192" spans="1:8" x14ac:dyDescent="0.2">
      <c r="A192">
        <v>42</v>
      </c>
      <c r="B192">
        <v>2018</v>
      </c>
      <c r="C192">
        <v>1151</v>
      </c>
      <c r="D192">
        <v>146</v>
      </c>
      <c r="E192">
        <v>123</v>
      </c>
      <c r="F192">
        <v>0.14563366717158821</v>
      </c>
      <c r="G192">
        <v>0.1268462206776716</v>
      </c>
      <c r="H192">
        <v>0.106863596872285</v>
      </c>
    </row>
    <row r="193" spans="1:8" x14ac:dyDescent="0.2">
      <c r="A193">
        <v>42</v>
      </c>
      <c r="B193">
        <v>2019</v>
      </c>
      <c r="C193">
        <v>1940</v>
      </c>
      <c r="D193">
        <v>253</v>
      </c>
      <c r="E193">
        <v>205</v>
      </c>
      <c r="F193">
        <v>0.18538415183191739</v>
      </c>
      <c r="G193">
        <v>0.1304123711340206</v>
      </c>
      <c r="H193">
        <v>0.1056701030927835</v>
      </c>
    </row>
    <row r="194" spans="1:8" x14ac:dyDescent="0.2">
      <c r="A194">
        <v>42</v>
      </c>
      <c r="B194">
        <v>2020</v>
      </c>
      <c r="C194">
        <v>566</v>
      </c>
      <c r="D194">
        <v>96</v>
      </c>
      <c r="E194">
        <v>89</v>
      </c>
      <c r="F194">
        <v>0.18882858479725709</v>
      </c>
      <c r="G194">
        <v>0.16961130742049471</v>
      </c>
      <c r="H194">
        <v>0.157243816254417</v>
      </c>
    </row>
    <row r="195" spans="1:8" x14ac:dyDescent="0.2">
      <c r="A195">
        <v>43</v>
      </c>
      <c r="B195">
        <v>2018</v>
      </c>
      <c r="C195">
        <v>1151</v>
      </c>
      <c r="D195">
        <v>151</v>
      </c>
      <c r="E195">
        <v>125</v>
      </c>
      <c r="F195">
        <v>0.13908293920722861</v>
      </c>
      <c r="G195">
        <v>0.13119026933101649</v>
      </c>
      <c r="H195">
        <v>0.10860121633362289</v>
      </c>
    </row>
    <row r="196" spans="1:8" x14ac:dyDescent="0.2">
      <c r="A196">
        <v>43</v>
      </c>
      <c r="B196">
        <v>2019</v>
      </c>
      <c r="C196">
        <v>1940</v>
      </c>
      <c r="D196">
        <v>254</v>
      </c>
      <c r="E196">
        <v>207</v>
      </c>
      <c r="F196">
        <v>0.18160317300746359</v>
      </c>
      <c r="G196">
        <v>0.1309278350515464</v>
      </c>
      <c r="H196">
        <v>0.10670103092783501</v>
      </c>
    </row>
    <row r="197" spans="1:8" x14ac:dyDescent="0.2">
      <c r="A197">
        <v>43</v>
      </c>
      <c r="B197">
        <v>2020</v>
      </c>
      <c r="C197">
        <v>406</v>
      </c>
      <c r="D197">
        <v>72</v>
      </c>
      <c r="E197">
        <v>66</v>
      </c>
      <c r="F197">
        <v>0.18769708864836601</v>
      </c>
      <c r="G197">
        <v>0.17733990147783249</v>
      </c>
      <c r="H197">
        <v>0.1625615763546798</v>
      </c>
    </row>
    <row r="198" spans="1:8" x14ac:dyDescent="0.2">
      <c r="A198">
        <v>44</v>
      </c>
      <c r="B198">
        <v>2018</v>
      </c>
      <c r="C198">
        <v>1151</v>
      </c>
      <c r="D198">
        <v>152</v>
      </c>
      <c r="E198">
        <v>128</v>
      </c>
      <c r="F198">
        <v>0.13260225301875039</v>
      </c>
      <c r="G198">
        <v>0.13205907906168551</v>
      </c>
      <c r="H198">
        <v>0.11120764552562989</v>
      </c>
    </row>
    <row r="199" spans="1:8" x14ac:dyDescent="0.2">
      <c r="A199">
        <v>44</v>
      </c>
      <c r="B199">
        <v>2019</v>
      </c>
      <c r="C199">
        <v>1942</v>
      </c>
      <c r="D199">
        <v>261</v>
      </c>
      <c r="E199">
        <v>210</v>
      </c>
      <c r="F199">
        <v>0.17488476490344801</v>
      </c>
      <c r="G199">
        <v>0.13439752832131821</v>
      </c>
      <c r="H199">
        <v>0.1081359423274974</v>
      </c>
    </row>
    <row r="200" spans="1:8" x14ac:dyDescent="0.2">
      <c r="A200">
        <v>44</v>
      </c>
      <c r="B200">
        <v>2020</v>
      </c>
      <c r="C200">
        <v>185</v>
      </c>
      <c r="D200">
        <v>27</v>
      </c>
      <c r="E200">
        <v>25</v>
      </c>
      <c r="F200">
        <v>0.1895060575982786</v>
      </c>
      <c r="G200">
        <v>0.14594594594594601</v>
      </c>
      <c r="H200">
        <v>0.13513513513513509</v>
      </c>
    </row>
    <row r="201" spans="1:8" x14ac:dyDescent="0.2">
      <c r="A201">
        <v>45</v>
      </c>
      <c r="B201">
        <v>2018</v>
      </c>
      <c r="C201">
        <v>1149</v>
      </c>
      <c r="D201">
        <v>151</v>
      </c>
      <c r="E201">
        <v>129</v>
      </c>
      <c r="F201">
        <v>0.12784150099773281</v>
      </c>
      <c r="G201">
        <v>0.13141862489120981</v>
      </c>
      <c r="H201">
        <v>0.1122715404699739</v>
      </c>
    </row>
    <row r="202" spans="1:8" x14ac:dyDescent="0.2">
      <c r="A202">
        <v>45</v>
      </c>
      <c r="B202">
        <v>2019</v>
      </c>
      <c r="C202">
        <v>1943</v>
      </c>
      <c r="D202">
        <v>266</v>
      </c>
      <c r="E202">
        <v>217</v>
      </c>
      <c r="F202">
        <v>0.17068562593236891</v>
      </c>
      <c r="G202">
        <v>0.13690169840452909</v>
      </c>
      <c r="H202">
        <v>0.1116829644879053</v>
      </c>
    </row>
    <row r="203" spans="1:8" x14ac:dyDescent="0.2">
      <c r="A203">
        <v>46</v>
      </c>
      <c r="B203">
        <v>2018</v>
      </c>
      <c r="C203">
        <v>1150</v>
      </c>
      <c r="D203">
        <v>153</v>
      </c>
      <c r="E203">
        <v>130</v>
      </c>
      <c r="F203">
        <v>0.1231333571662063</v>
      </c>
      <c r="G203">
        <v>0.1330434782608696</v>
      </c>
      <c r="H203">
        <v>0.11304347826086961</v>
      </c>
    </row>
    <row r="204" spans="1:8" x14ac:dyDescent="0.2">
      <c r="A204">
        <v>46</v>
      </c>
      <c r="B204">
        <v>2019</v>
      </c>
      <c r="C204">
        <v>1804</v>
      </c>
      <c r="D204">
        <v>255</v>
      </c>
      <c r="E204">
        <v>212</v>
      </c>
      <c r="F204">
        <v>0.16506441739563199</v>
      </c>
      <c r="G204">
        <v>0.14135254988913529</v>
      </c>
      <c r="H204">
        <v>0.1175166297117517</v>
      </c>
    </row>
    <row r="205" spans="1:8" x14ac:dyDescent="0.2">
      <c r="A205">
        <v>47</v>
      </c>
      <c r="B205">
        <v>2018</v>
      </c>
      <c r="C205">
        <v>1150</v>
      </c>
      <c r="D205">
        <v>154</v>
      </c>
      <c r="E205">
        <v>132</v>
      </c>
      <c r="F205">
        <v>0.1184948893617514</v>
      </c>
      <c r="G205">
        <v>0.13391304347826091</v>
      </c>
      <c r="H205">
        <v>0.1147826086956522</v>
      </c>
    </row>
    <row r="206" spans="1:8" x14ac:dyDescent="0.2">
      <c r="A206">
        <v>47</v>
      </c>
      <c r="B206">
        <v>2019</v>
      </c>
      <c r="C206">
        <v>1624</v>
      </c>
      <c r="D206">
        <v>221</v>
      </c>
      <c r="E206">
        <v>186</v>
      </c>
      <c r="F206">
        <v>0.1603585165590288</v>
      </c>
      <c r="G206">
        <v>0.13608374384236449</v>
      </c>
      <c r="H206">
        <v>0.1145320197044335</v>
      </c>
    </row>
    <row r="207" spans="1:8" x14ac:dyDescent="0.2">
      <c r="A207">
        <v>48</v>
      </c>
      <c r="B207">
        <v>2018</v>
      </c>
      <c r="C207">
        <v>1149</v>
      </c>
      <c r="D207">
        <v>155</v>
      </c>
      <c r="E207">
        <v>132</v>
      </c>
      <c r="F207">
        <v>0.1127474453830665</v>
      </c>
      <c r="G207">
        <v>0.1348999129677981</v>
      </c>
      <c r="H207">
        <v>0.11488250652741511</v>
      </c>
    </row>
    <row r="208" spans="1:8" x14ac:dyDescent="0.2">
      <c r="A208">
        <v>48</v>
      </c>
      <c r="B208">
        <v>2019</v>
      </c>
      <c r="C208">
        <v>1468</v>
      </c>
      <c r="D208">
        <v>202</v>
      </c>
      <c r="E208">
        <v>170</v>
      </c>
      <c r="F208">
        <v>0.14715087672850979</v>
      </c>
      <c r="G208">
        <v>0.1376021798365123</v>
      </c>
      <c r="H208">
        <v>0.1158038147138965</v>
      </c>
    </row>
    <row r="209" spans="1:8" x14ac:dyDescent="0.2">
      <c r="A209">
        <v>49</v>
      </c>
      <c r="B209">
        <v>2018</v>
      </c>
      <c r="C209">
        <v>1149</v>
      </c>
      <c r="D209">
        <v>156</v>
      </c>
      <c r="E209">
        <v>134</v>
      </c>
      <c r="F209">
        <v>0.1072724970421076</v>
      </c>
      <c r="G209">
        <v>0.13577023498694521</v>
      </c>
      <c r="H209">
        <v>0.11662315056570929</v>
      </c>
    </row>
    <row r="210" spans="1:8" x14ac:dyDescent="0.2">
      <c r="A210">
        <v>49</v>
      </c>
      <c r="B210">
        <v>2019</v>
      </c>
      <c r="C210">
        <v>1343</v>
      </c>
      <c r="D210">
        <v>192</v>
      </c>
      <c r="E210">
        <v>162</v>
      </c>
      <c r="F210">
        <v>0.14249645975347</v>
      </c>
      <c r="G210">
        <v>0.14296351451973191</v>
      </c>
      <c r="H210">
        <v>0.1206254653760238</v>
      </c>
    </row>
    <row r="211" spans="1:8" x14ac:dyDescent="0.2">
      <c r="A211">
        <v>50</v>
      </c>
      <c r="B211">
        <v>2018</v>
      </c>
      <c r="C211">
        <v>1151</v>
      </c>
      <c r="D211">
        <v>158</v>
      </c>
      <c r="E211">
        <v>137</v>
      </c>
      <c r="F211">
        <v>0.10361275516453949</v>
      </c>
      <c r="G211">
        <v>0.1372719374456994</v>
      </c>
      <c r="H211">
        <v>0.1190269331016507</v>
      </c>
    </row>
    <row r="212" spans="1:8" x14ac:dyDescent="0.2">
      <c r="A212">
        <v>50</v>
      </c>
      <c r="B212">
        <v>2019</v>
      </c>
      <c r="C212">
        <v>1207</v>
      </c>
      <c r="D212">
        <v>175</v>
      </c>
      <c r="E212">
        <v>148</v>
      </c>
      <c r="F212">
        <v>0.1327879925993686</v>
      </c>
      <c r="G212">
        <v>0.14498757249378619</v>
      </c>
      <c r="H212">
        <v>0.12261806130903059</v>
      </c>
    </row>
    <row r="213" spans="1:8" x14ac:dyDescent="0.2">
      <c r="A213">
        <v>51</v>
      </c>
      <c r="B213">
        <v>2018</v>
      </c>
      <c r="C213">
        <v>1147</v>
      </c>
      <c r="D213">
        <v>156</v>
      </c>
      <c r="E213">
        <v>133</v>
      </c>
      <c r="F213">
        <v>0.10021973197373869</v>
      </c>
      <c r="G213">
        <v>0.1360069747166521</v>
      </c>
      <c r="H213">
        <v>0.1159546643417611</v>
      </c>
    </row>
    <row r="214" spans="1:8" x14ac:dyDescent="0.2">
      <c r="A214">
        <v>51</v>
      </c>
      <c r="B214">
        <v>2019</v>
      </c>
      <c r="C214">
        <v>1073</v>
      </c>
      <c r="D214">
        <v>159</v>
      </c>
      <c r="E214">
        <v>135</v>
      </c>
      <c r="F214">
        <v>0.12563943707208711</v>
      </c>
      <c r="G214">
        <v>0.14818266542404471</v>
      </c>
      <c r="H214">
        <v>0.12581547064305679</v>
      </c>
    </row>
    <row r="215" spans="1:8" x14ac:dyDescent="0.2">
      <c r="A215">
        <v>52</v>
      </c>
      <c r="B215">
        <v>2018</v>
      </c>
      <c r="C215">
        <v>1148</v>
      </c>
      <c r="D215">
        <v>157</v>
      </c>
      <c r="E215">
        <v>135</v>
      </c>
      <c r="F215">
        <v>9.7650049903472771E-2</v>
      </c>
      <c r="G215">
        <v>0.13675958188153309</v>
      </c>
      <c r="H215">
        <v>0.117595818815331</v>
      </c>
    </row>
    <row r="216" spans="1:8" x14ac:dyDescent="0.2">
      <c r="A216">
        <v>52</v>
      </c>
      <c r="B216">
        <v>2019</v>
      </c>
      <c r="C216">
        <v>927</v>
      </c>
      <c r="D216">
        <v>142</v>
      </c>
      <c r="E216">
        <v>121</v>
      </c>
      <c r="F216">
        <v>0.1122842866916817</v>
      </c>
      <c r="G216">
        <v>0.15318230852211431</v>
      </c>
      <c r="H216">
        <v>0.13052858683926649</v>
      </c>
    </row>
    <row r="217" spans="1:8" x14ac:dyDescent="0.2">
      <c r="A217">
        <v>53</v>
      </c>
      <c r="B217">
        <v>2018</v>
      </c>
      <c r="C217">
        <v>1150</v>
      </c>
      <c r="D217">
        <v>160</v>
      </c>
      <c r="E217">
        <v>139</v>
      </c>
      <c r="F217">
        <v>9.5408165689993288E-2</v>
      </c>
      <c r="G217">
        <v>0.1391304347826087</v>
      </c>
      <c r="H217">
        <v>0.1208695652173913</v>
      </c>
    </row>
    <row r="218" spans="1:8" x14ac:dyDescent="0.2">
      <c r="A218">
        <v>53</v>
      </c>
      <c r="B218">
        <v>2019</v>
      </c>
      <c r="C218">
        <v>730</v>
      </c>
      <c r="D218">
        <v>117</v>
      </c>
      <c r="E218">
        <v>103</v>
      </c>
      <c r="F218">
        <v>9.8692073515651652E-2</v>
      </c>
      <c r="G218">
        <v>0.16027397260273971</v>
      </c>
      <c r="H218">
        <v>0.14109589041095891</v>
      </c>
    </row>
    <row r="219" spans="1:8" x14ac:dyDescent="0.2">
      <c r="A219">
        <v>54</v>
      </c>
      <c r="B219">
        <v>2018</v>
      </c>
      <c r="C219">
        <v>1151</v>
      </c>
      <c r="D219">
        <v>163</v>
      </c>
      <c r="E219">
        <v>141</v>
      </c>
      <c r="F219">
        <v>9.2562068355222377E-2</v>
      </c>
      <c r="G219">
        <v>0.1416159860990443</v>
      </c>
      <c r="H219">
        <v>0.1225021720243267</v>
      </c>
    </row>
    <row r="220" spans="1:8" x14ac:dyDescent="0.2">
      <c r="A220">
        <v>54</v>
      </c>
      <c r="B220">
        <v>2019</v>
      </c>
      <c r="C220">
        <v>511</v>
      </c>
      <c r="D220">
        <v>78</v>
      </c>
      <c r="E220">
        <v>70</v>
      </c>
      <c r="F220">
        <v>8.7967647119879297E-2</v>
      </c>
      <c r="G220">
        <v>0.15264187866927589</v>
      </c>
      <c r="H220">
        <v>0.13698630136986301</v>
      </c>
    </row>
    <row r="221" spans="1:8" x14ac:dyDescent="0.2">
      <c r="A221">
        <v>55</v>
      </c>
      <c r="B221">
        <v>2018</v>
      </c>
      <c r="C221">
        <v>1150</v>
      </c>
      <c r="D221">
        <v>167</v>
      </c>
      <c r="E221">
        <v>142</v>
      </c>
      <c r="F221">
        <v>8.7855762849847405E-2</v>
      </c>
      <c r="G221">
        <v>0.1452173913043478</v>
      </c>
      <c r="H221">
        <v>0.1234782608695652</v>
      </c>
    </row>
    <row r="222" spans="1:8" x14ac:dyDescent="0.2">
      <c r="A222">
        <v>55</v>
      </c>
      <c r="B222">
        <v>2019</v>
      </c>
      <c r="C222">
        <v>336</v>
      </c>
      <c r="D222">
        <v>56</v>
      </c>
      <c r="E222">
        <v>47</v>
      </c>
      <c r="F222">
        <v>8.5377141576923193E-2</v>
      </c>
      <c r="G222">
        <v>0.16666666666666671</v>
      </c>
      <c r="H222">
        <v>0.13988095238095241</v>
      </c>
    </row>
    <row r="223" spans="1:8" x14ac:dyDescent="0.2">
      <c r="A223">
        <v>56</v>
      </c>
      <c r="B223">
        <v>2018</v>
      </c>
      <c r="C223">
        <v>1151</v>
      </c>
      <c r="D223">
        <v>170</v>
      </c>
      <c r="E223">
        <v>144</v>
      </c>
      <c r="F223">
        <v>8.5020743743943361E-2</v>
      </c>
      <c r="G223">
        <v>0.14769765421372719</v>
      </c>
      <c r="H223">
        <v>0.1251086012163336</v>
      </c>
    </row>
    <row r="224" spans="1:8" x14ac:dyDescent="0.2">
      <c r="A224">
        <v>56</v>
      </c>
      <c r="B224">
        <v>2019</v>
      </c>
      <c r="C224">
        <v>163</v>
      </c>
      <c r="D224">
        <v>31</v>
      </c>
      <c r="E224">
        <v>25</v>
      </c>
      <c r="F224">
        <v>0.11495974769161001</v>
      </c>
      <c r="G224">
        <v>0.19018404907975461</v>
      </c>
      <c r="H224">
        <v>0.15337423312883439</v>
      </c>
    </row>
    <row r="225" spans="1:8" x14ac:dyDescent="0.2">
      <c r="A225">
        <v>57</v>
      </c>
      <c r="B225">
        <v>2018</v>
      </c>
      <c r="C225">
        <v>1151</v>
      </c>
      <c r="D225">
        <v>172</v>
      </c>
      <c r="E225">
        <v>146</v>
      </c>
      <c r="F225">
        <v>8.3595720864590994E-2</v>
      </c>
      <c r="G225">
        <v>0.14943527367506521</v>
      </c>
      <c r="H225">
        <v>0.1268462206776716</v>
      </c>
    </row>
    <row r="226" spans="1:8" x14ac:dyDescent="0.2">
      <c r="A226">
        <v>58</v>
      </c>
      <c r="B226">
        <v>2018</v>
      </c>
      <c r="C226">
        <v>1066</v>
      </c>
      <c r="D226">
        <v>163</v>
      </c>
      <c r="E226">
        <v>138</v>
      </c>
      <c r="F226">
        <v>7.6410315250984989E-2</v>
      </c>
      <c r="G226">
        <v>0.15290806754221389</v>
      </c>
      <c r="H226">
        <v>0.12945590994371481</v>
      </c>
    </row>
    <row r="227" spans="1:8" x14ac:dyDescent="0.2">
      <c r="A227">
        <v>59</v>
      </c>
      <c r="B227">
        <v>2018</v>
      </c>
      <c r="C227">
        <v>931</v>
      </c>
      <c r="D227">
        <v>143</v>
      </c>
      <c r="E227">
        <v>124</v>
      </c>
      <c r="F227">
        <v>7.0929167931318496E-2</v>
      </c>
      <c r="G227">
        <v>0.1535982814178303</v>
      </c>
      <c r="H227">
        <v>0.13319011815252421</v>
      </c>
    </row>
    <row r="228" spans="1:8" x14ac:dyDescent="0.2">
      <c r="A228">
        <v>60</v>
      </c>
      <c r="B228">
        <v>2018</v>
      </c>
      <c r="C228">
        <v>796</v>
      </c>
      <c r="D228">
        <v>133</v>
      </c>
      <c r="E228">
        <v>116</v>
      </c>
      <c r="F228">
        <v>6.9329397191503786E-2</v>
      </c>
      <c r="G228">
        <v>0.16708542713567839</v>
      </c>
      <c r="H228">
        <v>0.14572864321608039</v>
      </c>
    </row>
    <row r="229" spans="1:8" x14ac:dyDescent="0.2">
      <c r="A229">
        <v>61</v>
      </c>
      <c r="B229">
        <v>2018</v>
      </c>
      <c r="C229">
        <v>691</v>
      </c>
      <c r="D229">
        <v>120</v>
      </c>
      <c r="E229">
        <v>105</v>
      </c>
      <c r="F229">
        <v>7.0074461170814922E-2</v>
      </c>
      <c r="G229">
        <v>0.17366136034732271</v>
      </c>
      <c r="H229">
        <v>0.1519536903039074</v>
      </c>
    </row>
    <row r="230" spans="1:8" x14ac:dyDescent="0.2">
      <c r="A230">
        <v>62</v>
      </c>
      <c r="B230">
        <v>2018</v>
      </c>
      <c r="C230">
        <v>603</v>
      </c>
      <c r="D230">
        <v>108</v>
      </c>
      <c r="E230">
        <v>93</v>
      </c>
      <c r="F230">
        <v>6.5948453961606215E-2</v>
      </c>
      <c r="G230">
        <v>0.17910447761194029</v>
      </c>
      <c r="H230">
        <v>0.154228855721393</v>
      </c>
    </row>
    <row r="231" spans="1:8" x14ac:dyDescent="0.2">
      <c r="A231">
        <v>63</v>
      </c>
      <c r="B231">
        <v>2018</v>
      </c>
      <c r="C231">
        <v>512</v>
      </c>
      <c r="D231">
        <v>99</v>
      </c>
      <c r="E231">
        <v>84</v>
      </c>
      <c r="F231">
        <v>5.7185186150995951E-2</v>
      </c>
      <c r="G231">
        <v>0.193359375</v>
      </c>
      <c r="H231">
        <v>0.1640625</v>
      </c>
    </row>
    <row r="232" spans="1:8" x14ac:dyDescent="0.2">
      <c r="A232">
        <v>64</v>
      </c>
      <c r="B232">
        <v>2018</v>
      </c>
      <c r="C232">
        <v>418</v>
      </c>
      <c r="D232">
        <v>78</v>
      </c>
      <c r="E232">
        <v>64</v>
      </c>
      <c r="F232">
        <v>5.4145231290723003E-2</v>
      </c>
      <c r="G232">
        <v>0.1866028708133971</v>
      </c>
      <c r="H232">
        <v>0.15311004784688989</v>
      </c>
    </row>
    <row r="233" spans="1:8" x14ac:dyDescent="0.2">
      <c r="A233">
        <v>65</v>
      </c>
      <c r="B233">
        <v>2018</v>
      </c>
      <c r="C233">
        <v>310</v>
      </c>
      <c r="D233">
        <v>54</v>
      </c>
      <c r="E233">
        <v>46</v>
      </c>
      <c r="F233">
        <v>4.4486651080728232E-2</v>
      </c>
      <c r="G233">
        <v>0.1741935483870968</v>
      </c>
      <c r="H233">
        <v>0.14838709677419351</v>
      </c>
    </row>
    <row r="234" spans="1:8" x14ac:dyDescent="0.2">
      <c r="A234">
        <v>66</v>
      </c>
      <c r="B234">
        <v>2018</v>
      </c>
      <c r="C234">
        <v>240</v>
      </c>
      <c r="D234">
        <v>40</v>
      </c>
      <c r="E234">
        <v>34</v>
      </c>
      <c r="F234">
        <v>4.55992484079044E-2</v>
      </c>
      <c r="G234">
        <v>0.16666666666666671</v>
      </c>
      <c r="H234">
        <v>0.14166666666666669</v>
      </c>
    </row>
    <row r="235" spans="1:8" x14ac:dyDescent="0.2">
      <c r="A235">
        <v>67</v>
      </c>
      <c r="B235">
        <v>2018</v>
      </c>
      <c r="C235">
        <v>166</v>
      </c>
      <c r="D235">
        <v>30</v>
      </c>
      <c r="E235">
        <v>25</v>
      </c>
      <c r="F235">
        <v>5.081843551242303E-2</v>
      </c>
      <c r="G235">
        <v>0.18072289156626509</v>
      </c>
      <c r="H235">
        <v>0.1506024096385542</v>
      </c>
    </row>
    <row r="236" spans="1:8" x14ac:dyDescent="0.2">
      <c r="A236">
        <v>68</v>
      </c>
      <c r="B236">
        <v>2018</v>
      </c>
      <c r="C236">
        <v>79</v>
      </c>
      <c r="D236">
        <v>12</v>
      </c>
      <c r="E236">
        <v>10</v>
      </c>
      <c r="F236">
        <v>3.6362711266517862E-2</v>
      </c>
      <c r="G236">
        <v>0.15189873417721519</v>
      </c>
      <c r="H236">
        <v>0.12658227848101269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Model GWO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Andreas Nilsson</cp:lastModifiedBy>
  <dcterms:created xsi:type="dcterms:W3CDTF">2023-10-27T13:09:30Z</dcterms:created>
  <dcterms:modified xsi:type="dcterms:W3CDTF">2023-12-06T10:10:44Z</dcterms:modified>
</cp:coreProperties>
</file>