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Behaviour-ScoreCard-DATA-223-/"/>
    </mc:Choice>
  </mc:AlternateContent>
  <xr:revisionPtr revIDLastSave="68" documentId="8_{3D728354-AE29-FA47-8CB0-83BE594EE56A}" xr6:coauthVersionLast="47" xr6:coauthVersionMax="47" xr10:uidLastSave="{25A1EF8A-7257-1D4F-89BC-3951892BCDCD}"/>
  <bookViews>
    <workbookView xWindow="0" yWindow="760" windowWidth="30240" windowHeight="17540" xr2:uid="{875DB27F-9336-4D4A-B5FF-3E5292D8457A}"/>
  </bookViews>
  <sheets>
    <sheet name="Blad1" sheetId="1" r:id="rId1"/>
  </sheets>
  <definedNames>
    <definedName name="_xlchart.v1.0" hidden="1">Blad1!$AI$47:$AI$83</definedName>
    <definedName name="_xlchart.v1.1" hidden="1">Blad1!$AI$84</definedName>
    <definedName name="_xlchart.v1.2" hidden="1">Blad1!$AI$48:$AI$84</definedName>
    <definedName name="_xlchart.v1.3" hidden="1">Blad1!$AI$48:$AI$84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G42" i="1"/>
  <c r="W88" i="1" l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58" i="1"/>
  <c r="O55" i="1"/>
  <c r="Y78" i="1"/>
  <c r="Y79" i="1"/>
  <c r="Y80" i="1"/>
  <c r="Y81" i="1"/>
  <c r="Y82" i="1"/>
  <c r="Y83" i="1"/>
  <c r="Y84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49" i="1"/>
  <c r="Y50" i="1"/>
  <c r="Y51" i="1"/>
  <c r="Y52" i="1"/>
  <c r="Y53" i="1"/>
  <c r="Y54" i="1"/>
  <c r="Y55" i="1"/>
  <c r="Y56" i="1"/>
  <c r="Y57" i="1"/>
  <c r="Y48" i="1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</calcChain>
</file>

<file path=xl/sharedStrings.xml><?xml version="1.0" encoding="utf-8"?>
<sst xmlns="http://schemas.openxmlformats.org/spreadsheetml/2006/main" count="81" uniqueCount="66">
  <si>
    <t>P_calibrated</t>
  </si>
  <si>
    <t>CoappFlag</t>
  </si>
  <si>
    <t>Ever30In6Months</t>
  </si>
  <si>
    <t>WorstDelinquency6M</t>
  </si>
  <si>
    <t>CurrentDelinquencyStatus</t>
  </si>
  <si>
    <t>Counts</t>
  </si>
  <si>
    <t>Counts%</t>
  </si>
  <si>
    <t>s1</t>
  </si>
  <si>
    <t>s3</t>
  </si>
  <si>
    <t>s2</t>
  </si>
  <si>
    <t>Låter dessa ligga kvar i S1 för att det inte ska hoppa så mycket mellan månaderna</t>
  </si>
  <si>
    <t>Hur ska vi planera kalibreringen för ECL</t>
  </si>
  <si>
    <t xml:space="preserve">Nu får jag drygt 33 % högre på totalen än vad som ligger </t>
  </si>
  <si>
    <t>MOB</t>
  </si>
  <si>
    <t xml:space="preserve">Mean Ever 90 + </t>
  </si>
  <si>
    <t>Capar LT vid 36 med argument att churn är typ helt 0 då</t>
  </si>
  <si>
    <t xml:space="preserve">Kollar jag på äldre konton tidigare än 19 för att återspegla det allmänna portfoliot mer som var i testningen för att ta fram taget variabel </t>
  </si>
  <si>
    <t>Så landar jag på en average mob på 25,4</t>
  </si>
  <si>
    <t>från 2020 är samma 22,51</t>
  </si>
  <si>
    <t>Med andra ord den ökningen vi kan vänta oss från den punkten vi utgick ifrån</t>
  </si>
  <si>
    <t>Detta är almänna vintageutväckling på portfoliot 90+</t>
  </si>
  <si>
    <t>2359r75237249</t>
  </si>
  <si>
    <t>2359r75237250</t>
  </si>
  <si>
    <t>2359r75237251</t>
  </si>
  <si>
    <t>s4</t>
  </si>
  <si>
    <t>2359r75237252</t>
  </si>
  <si>
    <t>s5</t>
  </si>
  <si>
    <t>BehaviourModel</t>
  </si>
  <si>
    <t>min - max i stage1</t>
  </si>
  <si>
    <t>0.008711</t>
  </si>
  <si>
    <t>0.020187</t>
  </si>
  <si>
    <t>0.025065</t>
  </si>
  <si>
    <t>0.057309</t>
  </si>
  <si>
    <t>0.071093</t>
  </si>
  <si>
    <t>0.099436</t>
  </si>
  <si>
    <t>0.144000</t>
  </si>
  <si>
    <t>0.168458</t>
  </si>
  <si>
    <t>0.216872</t>
  </si>
  <si>
    <t>0.248860</t>
  </si>
  <si>
    <t>0.250913</t>
  </si>
  <si>
    <t>0.281614</t>
  </si>
  <si>
    <t>0.370648</t>
  </si>
  <si>
    <t>0.400923</t>
  </si>
  <si>
    <t>0.402944</t>
  </si>
  <si>
    <t>0.480827</t>
  </si>
  <si>
    <t>0.482581</t>
  </si>
  <si>
    <t>0.507537</t>
  </si>
  <si>
    <t>0.509171</t>
  </si>
  <si>
    <t>0.569626</t>
  </si>
  <si>
    <t>0.588201</t>
  </si>
  <si>
    <t>0.589405</t>
  </si>
  <si>
    <t>0.634000</t>
  </si>
  <si>
    <t>0.647043</t>
  </si>
  <si>
    <t>0.678160</t>
  </si>
  <si>
    <t>0.687770</t>
  </si>
  <si>
    <t>0.709092</t>
  </si>
  <si>
    <t>0.715268</t>
  </si>
  <si>
    <t>0.730263</t>
  </si>
  <si>
    <t>0.734497</t>
  </si>
  <si>
    <t>0.744587</t>
  </si>
  <si>
    <t>0.747710</t>
  </si>
  <si>
    <t>0.754670</t>
  </si>
  <si>
    <t>0.756698</t>
  </si>
  <si>
    <t>0.763058</t>
  </si>
  <si>
    <t>0.777071</t>
  </si>
  <si>
    <t>0.777314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</si>
</sst>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9" fontId="3" fillId="0" borderId="0" xfId="1" applyFont="1"/>
    <xf numFmtId="9" fontId="0" fillId="0" borderId="0" xfId="1" applyFont="1" applyBorder="1"/>
    <xf numFmtId="9" fontId="3" fillId="0" borderId="0" xfId="1" applyFont="1" applyBorder="1"/>
    <xf numFmtId="9" fontId="3" fillId="0" borderId="1" xfId="1" applyFont="1" applyBorder="1"/>
    <xf numFmtId="9" fontId="0" fillId="0" borderId="1" xfId="1" applyFont="1" applyBorder="1"/>
    <xf numFmtId="0" fontId="3" fillId="0" borderId="2" xfId="0" applyFont="1" applyBorder="1"/>
    <xf numFmtId="0" fontId="3" fillId="0" borderId="3" xfId="0" applyFont="1" applyBorder="1"/>
    <xf numFmtId="9" fontId="3" fillId="0" borderId="3" xfId="1" applyFont="1" applyBorder="1"/>
    <xf numFmtId="9" fontId="0" fillId="0" borderId="4" xfId="1" applyFont="1" applyBorder="1"/>
    <xf numFmtId="0" fontId="3" fillId="0" borderId="5" xfId="0" applyFont="1" applyBorder="1"/>
    <xf numFmtId="0" fontId="3" fillId="0" borderId="6" xfId="0" applyFont="1" applyBorder="1"/>
    <xf numFmtId="9" fontId="3" fillId="0" borderId="6" xfId="1" applyFont="1" applyBorder="1"/>
    <xf numFmtId="9" fontId="0" fillId="0" borderId="7" xfId="1" applyFont="1" applyBorder="1"/>
    <xf numFmtId="0" fontId="0" fillId="0" borderId="1" xfId="0" applyBorder="1"/>
    <xf numFmtId="0" fontId="5" fillId="2" borderId="0" xfId="2"/>
    <xf numFmtId="9" fontId="5" fillId="2" borderId="0" xfId="2" applyNumberFormat="1" applyBorder="1"/>
  </cellXfs>
  <cellStyles count="3">
    <cellStyle name="Neutral" xfId="2" builtinId="28"/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Blad1!$AI$48:$AI$88</c:f>
              <c:numCache>
                <c:formatCode>General</c:formatCode>
                <c:ptCount val="41"/>
                <c:pt idx="0">
                  <c:v>9.6846000000000002E-2</c:v>
                </c:pt>
                <c:pt idx="1">
                  <c:v>9.1335E-2</c:v>
                </c:pt>
                <c:pt idx="2">
                  <c:v>0.29264899999999999</c:v>
                </c:pt>
                <c:pt idx="3">
                  <c:v>0.23144600000000001</c:v>
                </c:pt>
                <c:pt idx="4">
                  <c:v>4.2209999999999999E-3</c:v>
                </c:pt>
                <c:pt idx="5">
                  <c:v>1.7469999999999999E-2</c:v>
                </c:pt>
                <c:pt idx="6">
                  <c:v>1.2899999999999999E-3</c:v>
                </c:pt>
                <c:pt idx="7">
                  <c:v>9.4970000000000002E-3</c:v>
                </c:pt>
                <c:pt idx="8">
                  <c:v>4.6313E-2</c:v>
                </c:pt>
                <c:pt idx="9">
                  <c:v>4.104E-3</c:v>
                </c:pt>
                <c:pt idx="10">
                  <c:v>8.2100000000000001E-4</c:v>
                </c:pt>
                <c:pt idx="11">
                  <c:v>3.2829999999999999E-3</c:v>
                </c:pt>
                <c:pt idx="12">
                  <c:v>9.3800000000000003E-4</c:v>
                </c:pt>
                <c:pt idx="13">
                  <c:v>1.2897E-2</c:v>
                </c:pt>
                <c:pt idx="14">
                  <c:v>2.3449999999999999E-3</c:v>
                </c:pt>
                <c:pt idx="15">
                  <c:v>4.2209999999999999E-3</c:v>
                </c:pt>
                <c:pt idx="16">
                  <c:v>9.3800000000000003E-4</c:v>
                </c:pt>
                <c:pt idx="17">
                  <c:v>3.869E-3</c:v>
                </c:pt>
                <c:pt idx="18">
                  <c:v>2.34E-4</c:v>
                </c:pt>
                <c:pt idx="19">
                  <c:v>2.3449999999999999E-3</c:v>
                </c:pt>
                <c:pt idx="20">
                  <c:v>1.7586999999999998E-2</c:v>
                </c:pt>
                <c:pt idx="21">
                  <c:v>2.1099999999999999E-3</c:v>
                </c:pt>
                <c:pt idx="22">
                  <c:v>2.34E-4</c:v>
                </c:pt>
                <c:pt idx="23">
                  <c:v>6.6829999999999997E-3</c:v>
                </c:pt>
                <c:pt idx="24">
                  <c:v>2.6970000000000002E-3</c:v>
                </c:pt>
                <c:pt idx="25">
                  <c:v>9.3800000000000003E-4</c:v>
                </c:pt>
                <c:pt idx="26">
                  <c:v>1.524E-3</c:v>
                </c:pt>
                <c:pt idx="27">
                  <c:v>1.2663000000000001E-2</c:v>
                </c:pt>
                <c:pt idx="28">
                  <c:v>1.17E-4</c:v>
                </c:pt>
                <c:pt idx="29">
                  <c:v>3.6350000000000002E-3</c:v>
                </c:pt>
                <c:pt idx="30">
                  <c:v>2.4620000000000002E-3</c:v>
                </c:pt>
                <c:pt idx="31">
                  <c:v>1.17E-4</c:v>
                </c:pt>
                <c:pt idx="32">
                  <c:v>5.8600000000000004E-4</c:v>
                </c:pt>
                <c:pt idx="33">
                  <c:v>1.149E-2</c:v>
                </c:pt>
                <c:pt idx="34">
                  <c:v>1.0549999999999999E-3</c:v>
                </c:pt>
                <c:pt idx="35">
                  <c:v>1.7000999999999999E-2</c:v>
                </c:pt>
                <c:pt idx="36">
                  <c:v>9.2030000000000001E-2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B-804E-A9D4-11AA1635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36144"/>
        <c:axId val="887161888"/>
      </c:barChart>
      <c:catAx>
        <c:axId val="88723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7161888"/>
        <c:crosses val="autoZero"/>
        <c:auto val="1"/>
        <c:lblAlgn val="ctr"/>
        <c:lblOffset val="100"/>
        <c:noMultiLvlLbl val="0"/>
      </c:catAx>
      <c:valAx>
        <c:axId val="8871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72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990600</xdr:colOff>
      <xdr:row>79</xdr:row>
      <xdr:rowOff>190500</xdr:rowOff>
    </xdr:from>
    <xdr:to>
      <xdr:col>33</xdr:col>
      <xdr:colOff>1460500</xdr:colOff>
      <xdr:row>105</xdr:row>
      <xdr:rowOff>88900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C6231F1-A99A-5E5A-9236-D28A0BF5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1839-751C-B641-A8CA-06FB692B1FD4}">
  <dimension ref="C3:AJ88"/>
  <sheetViews>
    <sheetView tabSelected="1" topLeftCell="Y42" workbookViewId="0">
      <selection activeCell="AG45" sqref="AG45"/>
    </sheetView>
  </sheetViews>
  <sheetFormatPr baseColWidth="10" defaultRowHeight="16" x14ac:dyDescent="0.2"/>
  <cols>
    <col min="5" max="5" width="13.1640625" bestFit="1" customWidth="1"/>
    <col min="6" max="6" width="11.33203125" bestFit="1" customWidth="1"/>
    <col min="7" max="7" width="18" bestFit="1" customWidth="1"/>
    <col min="8" max="8" width="21.83203125" bestFit="1" customWidth="1"/>
    <col min="9" max="9" width="27" bestFit="1" customWidth="1"/>
    <col min="10" max="10" width="8" bestFit="1" customWidth="1"/>
    <col min="11" max="11" width="10.5" bestFit="1" customWidth="1"/>
    <col min="12" max="12" width="9.1640625" bestFit="1" customWidth="1"/>
    <col min="15" max="15" width="16.6640625" bestFit="1" customWidth="1"/>
    <col min="21" max="21" width="27" bestFit="1" customWidth="1"/>
    <col min="29" max="31" width="20" customWidth="1"/>
    <col min="32" max="32" width="25.6640625" customWidth="1"/>
    <col min="33" max="33" width="27" bestFit="1" customWidth="1"/>
    <col min="34" max="35" width="20" customWidth="1"/>
  </cols>
  <sheetData>
    <row r="3" spans="3:30" x14ac:dyDescent="0.2">
      <c r="E3" s="1"/>
      <c r="F3" s="1"/>
      <c r="G3" s="1"/>
      <c r="H3" s="1"/>
      <c r="I3" s="1"/>
      <c r="J3" s="1"/>
      <c r="K3" s="1"/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AD3" t="s">
        <v>11</v>
      </c>
    </row>
    <row r="4" spans="3:30" x14ac:dyDescent="0.2">
      <c r="C4" s="2"/>
      <c r="D4" s="2"/>
      <c r="E4" s="2"/>
      <c r="F4" s="2"/>
      <c r="G4" s="2"/>
      <c r="H4" s="2"/>
      <c r="I4" s="2"/>
      <c r="J4" s="2"/>
      <c r="K4" s="2"/>
      <c r="P4" s="2"/>
      <c r="Q4" s="2">
        <v>2.0445000000000001E-2</v>
      </c>
      <c r="R4" s="2">
        <v>1</v>
      </c>
      <c r="S4" s="2">
        <v>0</v>
      </c>
      <c r="T4" s="2">
        <v>0</v>
      </c>
      <c r="U4" s="2">
        <v>0</v>
      </c>
      <c r="V4" s="2">
        <v>826</v>
      </c>
      <c r="W4" s="4">
        <v>9.6846000000000002E-2</v>
      </c>
      <c r="X4" s="5">
        <f>SUM($W$4:W4)</f>
        <v>9.6846000000000002E-2</v>
      </c>
      <c r="AD4" t="s">
        <v>12</v>
      </c>
    </row>
    <row r="5" spans="3:30" x14ac:dyDescent="0.2">
      <c r="C5" s="2"/>
      <c r="D5" s="2" t="s">
        <v>13</v>
      </c>
      <c r="E5" s="2" t="s">
        <v>14</v>
      </c>
      <c r="F5" s="2"/>
      <c r="G5" s="2" t="s">
        <v>15</v>
      </c>
      <c r="H5" s="2"/>
      <c r="I5" s="2"/>
      <c r="J5" s="2"/>
      <c r="K5" s="2"/>
      <c r="P5" s="2"/>
      <c r="Q5" s="2">
        <v>4.8295999999999999E-2</v>
      </c>
      <c r="R5" s="2">
        <v>1</v>
      </c>
      <c r="S5" s="2">
        <v>0</v>
      </c>
      <c r="T5" s="2">
        <v>1</v>
      </c>
      <c r="U5" s="2">
        <v>0</v>
      </c>
      <c r="V5" s="2">
        <v>779</v>
      </c>
      <c r="W5" s="4">
        <v>9.1335E-2</v>
      </c>
      <c r="X5" s="5">
        <f>SUM($W$4:W5)</f>
        <v>0.18818099999999999</v>
      </c>
    </row>
    <row r="6" spans="3:30" x14ac:dyDescent="0.2">
      <c r="C6" s="2"/>
      <c r="D6" s="2">
        <v>0</v>
      </c>
      <c r="E6" s="2">
        <v>0</v>
      </c>
      <c r="F6" s="2"/>
      <c r="G6" s="2"/>
      <c r="H6" s="2"/>
      <c r="I6" s="2"/>
      <c r="J6" s="2"/>
      <c r="K6" s="2"/>
      <c r="P6" s="2"/>
      <c r="Q6" s="2">
        <v>6.0083999999999999E-2</v>
      </c>
      <c r="R6" s="2">
        <v>0</v>
      </c>
      <c r="S6" s="2">
        <v>0</v>
      </c>
      <c r="T6" s="2">
        <v>0</v>
      </c>
      <c r="U6" s="2">
        <v>0</v>
      </c>
      <c r="V6" s="2">
        <v>2496</v>
      </c>
      <c r="W6" s="4">
        <v>0.29264899999999999</v>
      </c>
      <c r="X6" s="5">
        <f>SUM($W$4:W6)</f>
        <v>0.48082999999999998</v>
      </c>
    </row>
    <row r="7" spans="3:30" x14ac:dyDescent="0.2">
      <c r="C7" s="2"/>
      <c r="D7" s="2">
        <v>1</v>
      </c>
      <c r="E7" s="2">
        <v>0</v>
      </c>
      <c r="F7" s="2"/>
      <c r="G7" s="2"/>
      <c r="H7" s="2"/>
      <c r="I7" s="2"/>
      <c r="J7" s="2"/>
      <c r="K7" s="2"/>
      <c r="P7" s="2"/>
      <c r="Q7" s="2">
        <v>0.13555200000000001</v>
      </c>
      <c r="R7" s="2">
        <v>0</v>
      </c>
      <c r="S7" s="2">
        <v>0</v>
      </c>
      <c r="T7" s="2">
        <v>1</v>
      </c>
      <c r="U7" s="2">
        <v>0</v>
      </c>
      <c r="V7" s="2">
        <v>1974</v>
      </c>
      <c r="W7" s="4">
        <v>0.23144600000000001</v>
      </c>
      <c r="X7" s="5">
        <f>SUM($W$4:W7)</f>
        <v>0.71227600000000002</v>
      </c>
    </row>
    <row r="8" spans="3:30" x14ac:dyDescent="0.2">
      <c r="C8" s="2"/>
      <c r="D8" s="2">
        <v>2</v>
      </c>
      <c r="E8" s="2">
        <v>0</v>
      </c>
      <c r="F8" s="2"/>
      <c r="G8" s="2" t="s">
        <v>16</v>
      </c>
      <c r="H8" s="2"/>
      <c r="I8" s="2"/>
      <c r="J8" s="2"/>
      <c r="K8" s="2"/>
      <c r="P8" s="2"/>
      <c r="Q8" s="2">
        <v>0.16622000000000001</v>
      </c>
      <c r="R8" s="2">
        <v>1</v>
      </c>
      <c r="S8" s="2">
        <v>1</v>
      </c>
      <c r="T8" s="2">
        <v>2</v>
      </c>
      <c r="U8" s="2">
        <v>0</v>
      </c>
      <c r="V8" s="2">
        <v>36</v>
      </c>
      <c r="W8" s="4">
        <v>4.2209999999999999E-3</v>
      </c>
      <c r="X8" s="5">
        <f>SUM($W$4:W8)</f>
        <v>0.71649700000000005</v>
      </c>
    </row>
    <row r="9" spans="3:30" x14ac:dyDescent="0.2">
      <c r="C9" s="2"/>
      <c r="D9" s="2">
        <v>3</v>
      </c>
      <c r="E9" s="2">
        <v>1.6119936600989942E-4</v>
      </c>
      <c r="F9" s="2"/>
      <c r="G9" s="2" t="s">
        <v>17</v>
      </c>
      <c r="H9" s="2"/>
      <c r="I9" s="2"/>
      <c r="J9" s="2"/>
      <c r="K9" s="2"/>
      <c r="P9" s="2"/>
      <c r="Q9" s="2">
        <v>0.22609199999999999</v>
      </c>
      <c r="R9" s="2">
        <v>1</v>
      </c>
      <c r="S9" s="2">
        <v>0</v>
      </c>
      <c r="T9" s="2">
        <v>1</v>
      </c>
      <c r="U9" s="2">
        <v>1</v>
      </c>
      <c r="V9" s="2">
        <v>149</v>
      </c>
      <c r="W9" s="4">
        <v>1.7469999999999999E-2</v>
      </c>
      <c r="X9" s="5">
        <f>SUM($W$4:W9)</f>
        <v>0.73396700000000004</v>
      </c>
    </row>
    <row r="10" spans="3:30" x14ac:dyDescent="0.2">
      <c r="C10" s="2"/>
      <c r="D10" s="2">
        <v>4</v>
      </c>
      <c r="E10" s="2">
        <v>2.8117277656211797E-3</v>
      </c>
      <c r="F10" s="2"/>
      <c r="G10" s="2"/>
      <c r="H10" s="2"/>
      <c r="I10" s="2"/>
      <c r="J10" s="2"/>
      <c r="K10" s="2"/>
      <c r="P10" s="2"/>
      <c r="Q10" s="2">
        <v>0.31184499999999998</v>
      </c>
      <c r="R10" s="2">
        <v>1</v>
      </c>
      <c r="S10" s="2">
        <v>1</v>
      </c>
      <c r="T10" s="2">
        <v>3</v>
      </c>
      <c r="U10" s="2">
        <v>0</v>
      </c>
      <c r="V10" s="2">
        <v>11</v>
      </c>
      <c r="W10" s="4">
        <v>1.2899999999999999E-3</v>
      </c>
      <c r="X10" s="5">
        <f>SUM($W$4:W10)</f>
        <v>0.73525700000000005</v>
      </c>
    </row>
    <row r="11" spans="3:30" ht="17" thickBot="1" x14ac:dyDescent="0.25">
      <c r="C11" s="2"/>
      <c r="D11" s="2">
        <v>5</v>
      </c>
      <c r="E11" s="2">
        <v>6.9607811685151203E-3</v>
      </c>
      <c r="F11" s="2"/>
      <c r="G11" s="2" t="s">
        <v>18</v>
      </c>
      <c r="H11" s="2"/>
      <c r="I11" s="2"/>
      <c r="J11" s="2"/>
      <c r="K11" s="2"/>
      <c r="P11" s="2"/>
      <c r="Q11" s="2">
        <v>0.35486499999999999</v>
      </c>
      <c r="R11" s="2">
        <v>0</v>
      </c>
      <c r="S11" s="2">
        <v>1</v>
      </c>
      <c r="T11" s="2">
        <v>2</v>
      </c>
      <c r="U11" s="2">
        <v>0</v>
      </c>
      <c r="V11" s="2">
        <v>81</v>
      </c>
      <c r="W11" s="4">
        <v>9.4970000000000002E-3</v>
      </c>
      <c r="X11" s="5">
        <f>SUM($W$4:W11)</f>
        <v>0.74475400000000003</v>
      </c>
    </row>
    <row r="12" spans="3:30" x14ac:dyDescent="0.2">
      <c r="C12" s="2"/>
      <c r="D12" s="2">
        <v>6</v>
      </c>
      <c r="E12" s="2">
        <v>1.0150860853047856E-2</v>
      </c>
      <c r="F12" s="2"/>
      <c r="G12" s="2"/>
      <c r="H12" s="2"/>
      <c r="I12" s="2"/>
      <c r="J12" s="2"/>
      <c r="K12" s="2"/>
      <c r="P12" s="2"/>
      <c r="Q12" s="9">
        <v>0.43247000000000002</v>
      </c>
      <c r="R12" s="10">
        <v>0</v>
      </c>
      <c r="S12" s="10">
        <v>0</v>
      </c>
      <c r="T12" s="10">
        <v>1</v>
      </c>
      <c r="U12" s="10">
        <v>1</v>
      </c>
      <c r="V12" s="10">
        <v>395</v>
      </c>
      <c r="W12" s="11">
        <v>4.6313E-2</v>
      </c>
      <c r="X12" s="12">
        <f>SUM($W$4:W12)</f>
        <v>0.79106700000000008</v>
      </c>
      <c r="Z12" t="s">
        <v>10</v>
      </c>
    </row>
    <row r="13" spans="3:30" ht="17" thickBot="1" x14ac:dyDescent="0.25">
      <c r="C13" s="2"/>
      <c r="D13" s="2">
        <v>7</v>
      </c>
      <c r="E13" s="2">
        <v>1.6662567879718267E-2</v>
      </c>
      <c r="F13" s="2"/>
      <c r="G13" s="2" t="s">
        <v>19</v>
      </c>
      <c r="H13" s="2"/>
      <c r="I13" s="2"/>
      <c r="J13" s="2"/>
      <c r="K13" s="2"/>
      <c r="P13" s="2"/>
      <c r="Q13" s="13">
        <v>0.4788</v>
      </c>
      <c r="R13" s="14">
        <v>1</v>
      </c>
      <c r="S13" s="14">
        <v>1</v>
      </c>
      <c r="T13" s="14">
        <v>2</v>
      </c>
      <c r="U13" s="14">
        <v>1</v>
      </c>
      <c r="V13" s="14">
        <v>35</v>
      </c>
      <c r="W13" s="15">
        <v>4.104E-3</v>
      </c>
      <c r="X13" s="16">
        <f>SUM($W$4:W13)</f>
        <v>0.79517100000000007</v>
      </c>
      <c r="Z13" t="s">
        <v>7</v>
      </c>
    </row>
    <row r="14" spans="3:30" x14ac:dyDescent="0.2">
      <c r="C14" s="2"/>
      <c r="D14" s="2">
        <v>8</v>
      </c>
      <c r="E14" s="2">
        <v>2.3524363382251657E-2</v>
      </c>
      <c r="F14" s="2"/>
      <c r="G14" s="2"/>
      <c r="H14" s="2"/>
      <c r="I14" s="2"/>
      <c r="J14" s="2"/>
      <c r="K14" s="2"/>
      <c r="P14" s="2"/>
      <c r="Q14" s="2">
        <v>0.481651</v>
      </c>
      <c r="R14" s="2">
        <v>1</v>
      </c>
      <c r="S14" s="2">
        <v>1</v>
      </c>
      <c r="T14" s="2">
        <v>4</v>
      </c>
      <c r="U14" s="2">
        <v>0</v>
      </c>
      <c r="V14" s="2">
        <v>7</v>
      </c>
      <c r="W14" s="4">
        <v>8.2100000000000001E-4</v>
      </c>
      <c r="X14" s="5">
        <f>SUM($W$4:W14)</f>
        <v>0.79599200000000003</v>
      </c>
    </row>
    <row r="15" spans="3:30" x14ac:dyDescent="0.2">
      <c r="C15" s="2"/>
      <c r="D15" s="2">
        <v>9</v>
      </c>
      <c r="E15" s="2">
        <v>2.9497769704224346E-2</v>
      </c>
      <c r="F15" s="2"/>
      <c r="G15" s="2"/>
      <c r="H15" s="2"/>
      <c r="I15" s="2"/>
      <c r="J15" s="2"/>
      <c r="K15" s="2"/>
      <c r="P15" s="2"/>
      <c r="Q15" s="2">
        <v>0.52262399999999998</v>
      </c>
      <c r="R15" s="2">
        <v>0</v>
      </c>
      <c r="S15" s="2">
        <v>1</v>
      </c>
      <c r="T15" s="2">
        <v>3</v>
      </c>
      <c r="U15" s="2">
        <v>0</v>
      </c>
      <c r="V15" s="2">
        <v>28</v>
      </c>
      <c r="W15" s="4">
        <v>3.2829999999999999E-3</v>
      </c>
      <c r="X15" s="5">
        <f>SUM($W$4:W15)</f>
        <v>0.79927500000000007</v>
      </c>
    </row>
    <row r="16" spans="3:30" x14ac:dyDescent="0.2">
      <c r="C16" s="2"/>
      <c r="D16" s="2">
        <v>10</v>
      </c>
      <c r="E16" s="2">
        <v>3.5465315102386215E-2</v>
      </c>
      <c r="F16" s="2"/>
      <c r="G16" s="2"/>
      <c r="H16" s="2"/>
      <c r="I16" s="2"/>
      <c r="J16" s="2"/>
      <c r="K16" s="2"/>
      <c r="P16" s="2"/>
      <c r="Q16" s="2">
        <v>0.62596499999999999</v>
      </c>
      <c r="R16" s="2">
        <v>1</v>
      </c>
      <c r="S16" s="2">
        <v>1</v>
      </c>
      <c r="T16" s="2">
        <v>3</v>
      </c>
      <c r="U16" s="2">
        <v>1</v>
      </c>
      <c r="V16" s="2">
        <v>8</v>
      </c>
      <c r="W16" s="4">
        <v>9.3800000000000003E-4</v>
      </c>
      <c r="X16" s="5">
        <f>SUM($W$4:W16)</f>
        <v>0.80021300000000006</v>
      </c>
      <c r="Z16" t="s">
        <v>9</v>
      </c>
    </row>
    <row r="17" spans="3:32" x14ac:dyDescent="0.2">
      <c r="C17" s="2"/>
      <c r="D17" s="2">
        <v>11</v>
      </c>
      <c r="E17" s="2">
        <v>4.3337583956868334E-2</v>
      </c>
      <c r="F17" s="2"/>
      <c r="G17" s="2"/>
      <c r="H17" s="2"/>
      <c r="I17" s="2"/>
      <c r="J17" s="2"/>
      <c r="K17" s="2"/>
      <c r="P17" s="2"/>
      <c r="Q17" s="2">
        <v>0.65660700000000005</v>
      </c>
      <c r="R17" s="2">
        <v>0</v>
      </c>
      <c r="S17" s="2">
        <v>1</v>
      </c>
      <c r="T17" s="2">
        <v>2</v>
      </c>
      <c r="U17" s="2">
        <v>1</v>
      </c>
      <c r="V17" s="2">
        <v>110</v>
      </c>
      <c r="W17" s="4">
        <v>1.2897E-2</v>
      </c>
      <c r="X17" s="5">
        <f>SUM($W$4:W17)</f>
        <v>0.81311000000000011</v>
      </c>
      <c r="AB17" t="s">
        <v>21</v>
      </c>
      <c r="AD17">
        <v>50</v>
      </c>
      <c r="AE17" t="s">
        <v>9</v>
      </c>
      <c r="AF17">
        <v>100</v>
      </c>
    </row>
    <row r="18" spans="3:32" x14ac:dyDescent="0.2">
      <c r="C18" s="2"/>
      <c r="D18" s="2">
        <v>12</v>
      </c>
      <c r="E18" s="2">
        <v>5.1575157639107784E-2</v>
      </c>
      <c r="F18" s="2"/>
      <c r="G18" s="2"/>
      <c r="H18" s="2"/>
      <c r="I18" s="2"/>
      <c r="J18" s="2"/>
      <c r="K18" s="2"/>
      <c r="P18" s="2"/>
      <c r="Q18" s="2">
        <v>0.65858099999999997</v>
      </c>
      <c r="R18" s="2">
        <v>0</v>
      </c>
      <c r="S18" s="2">
        <v>1</v>
      </c>
      <c r="T18" s="2">
        <v>4</v>
      </c>
      <c r="U18" s="2">
        <v>0</v>
      </c>
      <c r="V18" s="2">
        <v>20</v>
      </c>
      <c r="W18" s="4">
        <v>2.3449999999999999E-3</v>
      </c>
      <c r="X18" s="5">
        <f>SUM($W$4:W18)</f>
        <v>0.81545500000000015</v>
      </c>
      <c r="AB18" t="s">
        <v>22</v>
      </c>
      <c r="AD18">
        <v>51</v>
      </c>
      <c r="AE18" t="s">
        <v>8</v>
      </c>
      <c r="AF18">
        <v>101</v>
      </c>
    </row>
    <row r="19" spans="3:32" x14ac:dyDescent="0.2">
      <c r="C19" s="2"/>
      <c r="D19" s="2">
        <v>13</v>
      </c>
      <c r="E19" s="2">
        <v>5.9040147657955802E-2</v>
      </c>
      <c r="F19" s="2"/>
      <c r="G19" s="2"/>
      <c r="H19" s="2"/>
      <c r="I19" s="2"/>
      <c r="J19" s="2"/>
      <c r="K19" s="2"/>
      <c r="P19" s="2"/>
      <c r="Q19" s="2">
        <v>0.72848599999999997</v>
      </c>
      <c r="R19" s="2">
        <v>1</v>
      </c>
      <c r="S19" s="2">
        <v>1</v>
      </c>
      <c r="T19" s="2">
        <v>2</v>
      </c>
      <c r="U19" s="2">
        <v>2</v>
      </c>
      <c r="V19" s="2">
        <v>36</v>
      </c>
      <c r="W19" s="4">
        <v>4.2209999999999999E-3</v>
      </c>
      <c r="X19" s="5">
        <f>SUM($W$4:W19)</f>
        <v>0.81967600000000018</v>
      </c>
      <c r="AB19" t="s">
        <v>23</v>
      </c>
      <c r="AD19">
        <v>52</v>
      </c>
      <c r="AE19" t="s">
        <v>24</v>
      </c>
      <c r="AF19">
        <v>102</v>
      </c>
    </row>
    <row r="20" spans="3:32" x14ac:dyDescent="0.2">
      <c r="C20" s="2"/>
      <c r="D20" s="2">
        <v>14</v>
      </c>
      <c r="E20" s="2">
        <v>6.7671137068695472E-2</v>
      </c>
      <c r="F20" s="2"/>
      <c r="G20" s="2"/>
      <c r="H20" s="2"/>
      <c r="I20" s="2"/>
      <c r="J20" s="2"/>
      <c r="K20" s="2"/>
      <c r="P20" s="2"/>
      <c r="Q20" s="2">
        <v>0.72993300000000005</v>
      </c>
      <c r="R20" s="2">
        <v>1</v>
      </c>
      <c r="S20" s="2">
        <v>1</v>
      </c>
      <c r="T20" s="2">
        <v>4</v>
      </c>
      <c r="U20" s="2">
        <v>1</v>
      </c>
      <c r="V20" s="2">
        <v>8</v>
      </c>
      <c r="W20" s="4">
        <v>9.3800000000000003E-4</v>
      </c>
      <c r="X20" s="5">
        <f>SUM($W$4:W20)</f>
        <v>0.82061400000000018</v>
      </c>
      <c r="AB20" t="s">
        <v>25</v>
      </c>
      <c r="AD20">
        <v>53</v>
      </c>
      <c r="AE20" t="s">
        <v>26</v>
      </c>
      <c r="AF20">
        <v>103</v>
      </c>
    </row>
    <row r="21" spans="3:32" x14ac:dyDescent="0.2">
      <c r="C21" s="2"/>
      <c r="D21" s="2">
        <v>15</v>
      </c>
      <c r="E21" s="2">
        <v>7.5939167469979044E-2</v>
      </c>
      <c r="F21" s="2"/>
      <c r="G21" s="2"/>
      <c r="H21" s="2"/>
      <c r="I21" s="2"/>
      <c r="J21" s="2"/>
      <c r="K21" s="2"/>
      <c r="P21" s="2"/>
      <c r="Q21" s="2">
        <v>0.74995900000000004</v>
      </c>
      <c r="R21" s="2">
        <v>0</v>
      </c>
      <c r="S21" s="2">
        <v>1</v>
      </c>
      <c r="T21" s="2">
        <v>3</v>
      </c>
      <c r="U21" s="2">
        <v>1</v>
      </c>
      <c r="V21" s="2">
        <v>33</v>
      </c>
      <c r="W21" s="4">
        <v>3.869E-3</v>
      </c>
      <c r="X21" s="5">
        <f>SUM($W$4:W21)</f>
        <v>0.82448300000000019</v>
      </c>
    </row>
    <row r="22" spans="3:32" x14ac:dyDescent="0.2">
      <c r="C22" s="2"/>
      <c r="D22" s="2">
        <v>16</v>
      </c>
      <c r="E22" s="2">
        <v>8.2255721090618808E-2</v>
      </c>
      <c r="F22" s="2"/>
      <c r="G22" s="2"/>
      <c r="H22" s="2"/>
      <c r="I22" s="2"/>
      <c r="J22" s="2"/>
      <c r="K22" s="2"/>
      <c r="P22" s="2"/>
      <c r="Q22" s="2">
        <v>0.75123499999999999</v>
      </c>
      <c r="R22" s="2">
        <v>0</v>
      </c>
      <c r="S22" s="2">
        <v>1</v>
      </c>
      <c r="T22" s="2">
        <v>5</v>
      </c>
      <c r="U22" s="2">
        <v>0</v>
      </c>
      <c r="V22" s="2">
        <v>2</v>
      </c>
      <c r="W22" s="4">
        <v>2.34E-4</v>
      </c>
      <c r="X22" s="5">
        <f>SUM($W$4:W22)</f>
        <v>0.82471700000000014</v>
      </c>
    </row>
    <row r="23" spans="3:32" x14ac:dyDescent="0.2">
      <c r="C23" s="2"/>
      <c r="D23" s="2">
        <v>17</v>
      </c>
      <c r="E23" s="2">
        <v>8.9575942376838885E-2</v>
      </c>
      <c r="F23" s="2"/>
      <c r="G23" s="2"/>
      <c r="H23" s="2"/>
      <c r="I23" s="2"/>
      <c r="J23" s="2"/>
      <c r="K23" s="2"/>
      <c r="P23" s="2"/>
      <c r="Q23" s="2">
        <v>0.79563600000000001</v>
      </c>
      <c r="R23" s="2">
        <v>1</v>
      </c>
      <c r="S23" s="2">
        <v>1</v>
      </c>
      <c r="T23" s="2">
        <v>3</v>
      </c>
      <c r="U23" s="2">
        <v>2</v>
      </c>
      <c r="V23" s="2">
        <v>20</v>
      </c>
      <c r="W23" s="4">
        <v>2.3449999999999999E-3</v>
      </c>
      <c r="X23" s="5">
        <f>SUM($W$4:W23)</f>
        <v>0.82706200000000019</v>
      </c>
    </row>
    <row r="24" spans="3:32" x14ac:dyDescent="0.2">
      <c r="C24" s="2"/>
      <c r="D24" s="2">
        <v>18</v>
      </c>
      <c r="E24" s="2">
        <v>9.689588247303467E-2</v>
      </c>
      <c r="F24" s="2"/>
      <c r="G24" s="2"/>
      <c r="H24" s="2"/>
      <c r="I24" s="2"/>
      <c r="J24" s="2"/>
      <c r="K24" s="2"/>
      <c r="P24" s="2"/>
      <c r="Q24" s="2">
        <v>0.80825199999999997</v>
      </c>
      <c r="R24" s="2">
        <v>0</v>
      </c>
      <c r="S24" s="2">
        <v>1</v>
      </c>
      <c r="T24" s="2">
        <v>2</v>
      </c>
      <c r="U24" s="2">
        <v>2</v>
      </c>
      <c r="V24" s="2">
        <v>150</v>
      </c>
      <c r="W24" s="4">
        <v>1.7586999999999998E-2</v>
      </c>
      <c r="X24" s="5">
        <f>SUM($W$4:W24)</f>
        <v>0.84464900000000021</v>
      </c>
    </row>
    <row r="25" spans="3:32" x14ac:dyDescent="0.2">
      <c r="C25" s="2"/>
      <c r="D25" s="2">
        <v>19</v>
      </c>
      <c r="E25" s="2">
        <v>0.10167826872101966</v>
      </c>
      <c r="F25" s="2"/>
      <c r="G25" s="2"/>
      <c r="H25" s="2"/>
      <c r="I25" s="2"/>
      <c r="J25" s="2"/>
      <c r="K25" s="2"/>
      <c r="P25" s="2"/>
      <c r="Q25" s="2">
        <v>0.80905499999999997</v>
      </c>
      <c r="R25" s="2">
        <v>0</v>
      </c>
      <c r="S25" s="2">
        <v>1</v>
      </c>
      <c r="T25" s="2">
        <v>4</v>
      </c>
      <c r="U25" s="2">
        <v>1</v>
      </c>
      <c r="V25" s="2">
        <v>18</v>
      </c>
      <c r="W25" s="4">
        <v>2.1099999999999999E-3</v>
      </c>
      <c r="X25" s="5">
        <f>SUM($W$4:W25)</f>
        <v>0.84675900000000015</v>
      </c>
    </row>
    <row r="26" spans="3:32" x14ac:dyDescent="0.2">
      <c r="C26" s="2"/>
      <c r="D26" s="2">
        <v>20</v>
      </c>
      <c r="E26" s="2">
        <v>0.10813749588539885</v>
      </c>
      <c r="F26" s="2"/>
      <c r="G26" s="2"/>
      <c r="H26" s="2"/>
      <c r="I26" s="2"/>
      <c r="J26" s="2"/>
      <c r="K26" s="2"/>
      <c r="P26" s="2"/>
      <c r="Q26" s="2">
        <v>0.83750800000000003</v>
      </c>
      <c r="R26" s="2">
        <v>1</v>
      </c>
      <c r="S26" s="2">
        <v>1</v>
      </c>
      <c r="T26" s="2">
        <v>4</v>
      </c>
      <c r="U26" s="2">
        <v>2</v>
      </c>
      <c r="V26" s="2">
        <v>2</v>
      </c>
      <c r="W26" s="4">
        <v>2.34E-4</v>
      </c>
      <c r="X26" s="5">
        <f>SUM($W$4:W26)</f>
        <v>0.84699300000000011</v>
      </c>
    </row>
    <row r="27" spans="3:32" x14ac:dyDescent="0.2">
      <c r="C27" s="2"/>
      <c r="D27" s="2">
        <v>21</v>
      </c>
      <c r="E27" s="2">
        <v>0.1147809741966915</v>
      </c>
      <c r="F27" s="2"/>
      <c r="G27" s="2"/>
      <c r="H27" s="2"/>
      <c r="I27" s="2"/>
      <c r="J27" s="2"/>
      <c r="K27" s="2"/>
      <c r="P27" s="2"/>
      <c r="Q27" s="2">
        <v>0.845387</v>
      </c>
      <c r="R27" s="2">
        <v>0</v>
      </c>
      <c r="S27" s="2">
        <v>1</v>
      </c>
      <c r="T27" s="2">
        <v>3</v>
      </c>
      <c r="U27" s="2">
        <v>2</v>
      </c>
      <c r="V27" s="2">
        <v>57</v>
      </c>
      <c r="W27" s="4">
        <v>6.6829999999999997E-3</v>
      </c>
      <c r="X27" s="5">
        <f>SUM($W$4:W27)</f>
        <v>0.8536760000000001</v>
      </c>
    </row>
    <row r="28" spans="3:32" x14ac:dyDescent="0.2">
      <c r="C28" s="2"/>
      <c r="D28" s="2">
        <v>22</v>
      </c>
      <c r="E28" s="2">
        <v>0.1202475708997871</v>
      </c>
      <c r="F28" s="2"/>
      <c r="G28" s="2"/>
      <c r="H28" s="2"/>
      <c r="I28" s="2"/>
      <c r="J28" s="2"/>
      <c r="K28" s="2"/>
      <c r="P28" s="2"/>
      <c r="Q28" s="2">
        <v>0.863429</v>
      </c>
      <c r="R28" s="2">
        <v>1</v>
      </c>
      <c r="S28" s="2">
        <v>1</v>
      </c>
      <c r="T28" s="2">
        <v>3</v>
      </c>
      <c r="U28" s="2">
        <v>3</v>
      </c>
      <c r="V28" s="2">
        <v>23</v>
      </c>
      <c r="W28" s="4">
        <v>2.6970000000000002E-3</v>
      </c>
      <c r="X28" s="5">
        <f>SUM($W$4:W28)</f>
        <v>0.85637300000000005</v>
      </c>
    </row>
    <row r="29" spans="3:32" x14ac:dyDescent="0.2">
      <c r="C29" s="2"/>
      <c r="D29" s="2">
        <v>23</v>
      </c>
      <c r="E29" s="2">
        <v>0.12516497835204693</v>
      </c>
      <c r="F29" s="2"/>
      <c r="G29" s="2"/>
      <c r="H29" s="2"/>
      <c r="I29" s="2"/>
      <c r="J29" s="2"/>
      <c r="K29" s="2"/>
      <c r="P29" s="2"/>
      <c r="Q29" s="2">
        <v>0.86879499999999998</v>
      </c>
      <c r="R29" s="2">
        <v>0</v>
      </c>
      <c r="S29" s="2">
        <v>1</v>
      </c>
      <c r="T29" s="2">
        <v>4</v>
      </c>
      <c r="U29" s="2">
        <v>2</v>
      </c>
      <c r="V29" s="2">
        <v>8</v>
      </c>
      <c r="W29" s="4">
        <v>9.3800000000000003E-4</v>
      </c>
      <c r="X29" s="5">
        <f>SUM($W$4:W29)</f>
        <v>0.85731100000000005</v>
      </c>
    </row>
    <row r="30" spans="3:32" x14ac:dyDescent="0.2">
      <c r="C30" s="2"/>
      <c r="D30" s="2">
        <v>24</v>
      </c>
      <c r="E30" s="2">
        <v>0.13166338985323675</v>
      </c>
      <c r="F30" s="2"/>
      <c r="G30" s="2"/>
      <c r="H30" s="2"/>
      <c r="I30" s="2"/>
      <c r="J30" s="2"/>
      <c r="K30" s="2"/>
      <c r="P30" s="2"/>
      <c r="Q30" s="2">
        <v>0.88036899999999996</v>
      </c>
      <c r="R30" s="2">
        <v>1</v>
      </c>
      <c r="S30" s="2">
        <v>1</v>
      </c>
      <c r="T30" s="2">
        <v>4</v>
      </c>
      <c r="U30" s="2">
        <v>3</v>
      </c>
      <c r="V30" s="2">
        <v>13</v>
      </c>
      <c r="W30" s="4">
        <v>1.524E-3</v>
      </c>
      <c r="X30" s="5">
        <f>SUM($W$4:W30)</f>
        <v>0.85883500000000002</v>
      </c>
    </row>
    <row r="31" spans="3:32" x14ac:dyDescent="0.2">
      <c r="C31" s="2"/>
      <c r="D31" s="2">
        <v>25</v>
      </c>
      <c r="E31" s="2">
        <v>0.13813518129036947</v>
      </c>
      <c r="F31" s="2"/>
      <c r="G31" s="2"/>
      <c r="H31" s="2"/>
      <c r="I31" s="2"/>
      <c r="J31" s="2"/>
      <c r="K31" s="2"/>
      <c r="P31" s="2"/>
      <c r="Q31" s="2">
        <v>0.88363800000000003</v>
      </c>
      <c r="R31" s="2">
        <v>0</v>
      </c>
      <c r="S31" s="2">
        <v>1</v>
      </c>
      <c r="T31" s="2">
        <v>3</v>
      </c>
      <c r="U31" s="2">
        <v>3</v>
      </c>
      <c r="V31" s="2">
        <v>108</v>
      </c>
      <c r="W31" s="4">
        <v>1.2663000000000001E-2</v>
      </c>
      <c r="X31" s="5">
        <f>SUM($W$4:W31)</f>
        <v>0.87149799999999999</v>
      </c>
    </row>
    <row r="32" spans="3:32" x14ac:dyDescent="0.2">
      <c r="C32" s="2"/>
      <c r="D32" s="2">
        <v>26</v>
      </c>
      <c r="E32" s="2">
        <v>0.14480138157219322</v>
      </c>
      <c r="F32" s="2"/>
      <c r="G32" s="2"/>
      <c r="H32" s="2"/>
      <c r="I32" s="2"/>
      <c r="J32" s="2"/>
      <c r="K32" s="2"/>
      <c r="P32" s="2"/>
      <c r="Q32" s="2">
        <v>0.89142500000000002</v>
      </c>
      <c r="R32" s="2">
        <v>1</v>
      </c>
      <c r="S32" s="2">
        <v>1</v>
      </c>
      <c r="T32" s="2">
        <v>5</v>
      </c>
      <c r="U32" s="2">
        <v>3</v>
      </c>
      <c r="V32" s="2">
        <v>1</v>
      </c>
      <c r="W32" s="6">
        <v>1.17E-4</v>
      </c>
      <c r="X32" s="5">
        <f>SUM($W$4:W32)</f>
        <v>0.87161500000000003</v>
      </c>
    </row>
    <row r="33" spans="3:36" x14ac:dyDescent="0.2">
      <c r="C33" s="2"/>
      <c r="D33" s="2">
        <v>27</v>
      </c>
      <c r="E33" s="2">
        <v>0.14864535322465794</v>
      </c>
      <c r="F33" s="2"/>
      <c r="G33" s="2"/>
      <c r="H33" s="2"/>
      <c r="I33" s="2"/>
      <c r="J33" s="2"/>
      <c r="K33" s="2"/>
      <c r="P33" s="2"/>
      <c r="Q33" s="3">
        <v>0.89358599999999999</v>
      </c>
      <c r="R33" s="3">
        <v>0</v>
      </c>
      <c r="S33" s="3">
        <v>1</v>
      </c>
      <c r="T33" s="3">
        <v>4</v>
      </c>
      <c r="U33" s="3">
        <v>3</v>
      </c>
      <c r="V33" s="3">
        <v>31</v>
      </c>
      <c r="W33" s="7">
        <v>3.6350000000000002E-3</v>
      </c>
      <c r="X33" s="8">
        <f>SUM($W$4:W33)</f>
        <v>0.87525000000000008</v>
      </c>
    </row>
    <row r="34" spans="3:36" x14ac:dyDescent="0.2">
      <c r="C34" s="2"/>
      <c r="D34" s="2">
        <v>28</v>
      </c>
      <c r="E34" s="2">
        <v>0.15353374932961222</v>
      </c>
      <c r="F34" s="2"/>
      <c r="G34" s="2"/>
      <c r="H34" s="2"/>
      <c r="I34" s="2"/>
      <c r="J34" s="2"/>
      <c r="K34" s="2"/>
      <c r="P34" s="2"/>
      <c r="Q34" s="2">
        <v>0.89866999999999997</v>
      </c>
      <c r="R34" s="2">
        <v>1</v>
      </c>
      <c r="S34" s="2">
        <v>1</v>
      </c>
      <c r="T34" s="2">
        <v>4</v>
      </c>
      <c r="U34" s="2">
        <v>4</v>
      </c>
      <c r="V34" s="2">
        <v>21</v>
      </c>
      <c r="W34" s="4">
        <v>2.4620000000000002E-3</v>
      </c>
      <c r="X34" s="5">
        <f>SUM($W$4:W34)</f>
        <v>0.87771200000000005</v>
      </c>
      <c r="Z34" t="s">
        <v>8</v>
      </c>
    </row>
    <row r="35" spans="3:36" x14ac:dyDescent="0.2">
      <c r="C35" s="2"/>
      <c r="D35" s="2">
        <v>29</v>
      </c>
      <c r="E35" s="2">
        <v>0.15869220158186675</v>
      </c>
      <c r="F35" s="2"/>
      <c r="G35" s="2"/>
      <c r="H35" s="2"/>
      <c r="I35" s="2"/>
      <c r="J35" s="2"/>
      <c r="K35" s="2"/>
      <c r="P35" s="2"/>
      <c r="Q35" s="2">
        <v>0.90022400000000002</v>
      </c>
      <c r="R35" s="2">
        <v>0</v>
      </c>
      <c r="S35" s="2">
        <v>1</v>
      </c>
      <c r="T35" s="2">
        <v>5</v>
      </c>
      <c r="U35" s="2">
        <v>3</v>
      </c>
      <c r="V35" s="2">
        <v>1</v>
      </c>
      <c r="W35" s="4">
        <v>1.17E-4</v>
      </c>
      <c r="X35" s="5">
        <f>SUM($W$4:W35)</f>
        <v>0.87782900000000008</v>
      </c>
    </row>
    <row r="36" spans="3:36" x14ac:dyDescent="0.2">
      <c r="C36" s="2"/>
      <c r="D36" s="2">
        <v>30</v>
      </c>
      <c r="E36" s="2">
        <v>0.16353466628902069</v>
      </c>
      <c r="F36" s="2"/>
      <c r="G36" s="2"/>
      <c r="H36" s="2"/>
      <c r="I36" s="2"/>
      <c r="J36" s="2"/>
      <c r="K36" s="2"/>
      <c r="P36" s="2"/>
      <c r="Q36" s="2">
        <v>0.90365799999999996</v>
      </c>
      <c r="R36" s="2">
        <v>1</v>
      </c>
      <c r="S36" s="2">
        <v>1</v>
      </c>
      <c r="T36" s="2">
        <v>5</v>
      </c>
      <c r="U36" s="2">
        <v>4</v>
      </c>
      <c r="V36" s="2">
        <v>5</v>
      </c>
      <c r="W36" s="4">
        <v>5.8600000000000004E-4</v>
      </c>
      <c r="X36" s="5">
        <f>SUM($W$4:W36)</f>
        <v>0.87841500000000006</v>
      </c>
    </row>
    <row r="37" spans="3:36" x14ac:dyDescent="0.2">
      <c r="C37" s="2"/>
      <c r="D37" s="2">
        <v>31</v>
      </c>
      <c r="E37" s="2">
        <v>0.16842843067002358</v>
      </c>
      <c r="F37" s="2"/>
      <c r="G37" s="2"/>
      <c r="H37" s="2"/>
      <c r="I37" s="2"/>
      <c r="J37" s="2"/>
      <c r="K37" s="2"/>
      <c r="P37" s="2"/>
      <c r="Q37" s="2">
        <v>0.90465099999999998</v>
      </c>
      <c r="R37" s="2">
        <v>0</v>
      </c>
      <c r="S37" s="2">
        <v>1</v>
      </c>
      <c r="T37" s="2">
        <v>4</v>
      </c>
      <c r="U37" s="2">
        <v>4</v>
      </c>
      <c r="V37" s="2">
        <v>98</v>
      </c>
      <c r="W37" s="4">
        <v>1.149E-2</v>
      </c>
      <c r="X37" s="5">
        <f>SUM($W$4:W37)</f>
        <v>0.88990500000000006</v>
      </c>
    </row>
    <row r="38" spans="3:36" x14ac:dyDescent="0.2">
      <c r="C38" s="2"/>
      <c r="D38" s="2">
        <v>32</v>
      </c>
      <c r="E38" s="2">
        <v>0.17476716815569771</v>
      </c>
      <c r="F38" s="2"/>
      <c r="G38" s="2"/>
      <c r="H38" s="2"/>
      <c r="I38" s="2"/>
      <c r="J38" s="2"/>
      <c r="K38" s="2"/>
      <c r="P38" s="2"/>
      <c r="Q38" s="2">
        <v>0.90773999999999999</v>
      </c>
      <c r="R38" s="2">
        <v>0</v>
      </c>
      <c r="S38" s="2">
        <v>1</v>
      </c>
      <c r="T38" s="2">
        <v>5</v>
      </c>
      <c r="U38" s="2">
        <v>4</v>
      </c>
      <c r="V38" s="2">
        <v>9</v>
      </c>
      <c r="W38" s="4">
        <v>1.0549999999999999E-3</v>
      </c>
      <c r="X38" s="5">
        <f>SUM($W$4:W38)</f>
        <v>0.89096000000000009</v>
      </c>
    </row>
    <row r="39" spans="3:36" x14ac:dyDescent="0.2">
      <c r="C39" s="2"/>
      <c r="D39" s="2">
        <v>33</v>
      </c>
      <c r="E39" s="2">
        <v>0.17950167080351248</v>
      </c>
      <c r="F39" s="2"/>
      <c r="G39" s="2"/>
      <c r="H39" s="2"/>
      <c r="I39" s="2"/>
      <c r="J39" s="2"/>
      <c r="P39" s="2"/>
      <c r="Q39" s="2">
        <v>0.91442400000000001</v>
      </c>
      <c r="R39" s="2">
        <v>1</v>
      </c>
      <c r="S39" s="2">
        <v>1</v>
      </c>
      <c r="T39" s="2">
        <v>5</v>
      </c>
      <c r="U39" s="2">
        <v>9</v>
      </c>
      <c r="V39" s="2">
        <v>145</v>
      </c>
      <c r="W39" s="4">
        <v>1.7000999999999999E-2</v>
      </c>
      <c r="X39" s="5">
        <f>SUM($W$4:W39)</f>
        <v>0.90796100000000013</v>
      </c>
    </row>
    <row r="40" spans="3:36" x14ac:dyDescent="0.2">
      <c r="C40" s="2"/>
      <c r="D40" s="2">
        <v>34</v>
      </c>
      <c r="E40" s="2">
        <v>0.18241182246257454</v>
      </c>
      <c r="F40" s="2"/>
      <c r="G40" s="2"/>
      <c r="H40" s="2"/>
      <c r="I40" s="2"/>
      <c r="J40" s="2"/>
      <c r="P40" s="2"/>
      <c r="Q40" s="2">
        <v>0.91453799999999996</v>
      </c>
      <c r="R40" s="2">
        <v>0</v>
      </c>
      <c r="S40" s="2">
        <v>1</v>
      </c>
      <c r="T40" s="2">
        <v>5</v>
      </c>
      <c r="U40" s="2">
        <v>9</v>
      </c>
      <c r="V40" s="2">
        <v>785</v>
      </c>
      <c r="W40" s="4">
        <v>9.2030000000000001E-2</v>
      </c>
      <c r="X40" s="5">
        <f>SUM($W$4:W40)</f>
        <v>0.99999100000000007</v>
      </c>
    </row>
    <row r="41" spans="3:36" x14ac:dyDescent="0.2">
      <c r="C41" s="2"/>
      <c r="D41" s="2">
        <v>35</v>
      </c>
      <c r="E41" s="2">
        <v>0.18589859388534427</v>
      </c>
      <c r="F41" s="2"/>
      <c r="G41" s="2"/>
      <c r="H41" s="2"/>
      <c r="I41" s="2"/>
      <c r="J41" s="2"/>
    </row>
    <row r="42" spans="3:36" x14ac:dyDescent="0.2">
      <c r="C42" s="2"/>
      <c r="D42" s="2">
        <v>36</v>
      </c>
      <c r="E42" s="2">
        <v>0.18989649279016838</v>
      </c>
      <c r="F42" s="2"/>
      <c r="G42" s="2">
        <f>E42/E29</f>
        <v>1.5171695412757833</v>
      </c>
      <c r="H42" s="2">
        <f>E42/E31</f>
        <v>1.374714906197525</v>
      </c>
      <c r="I42" s="2"/>
      <c r="J42" s="2"/>
    </row>
    <row r="43" spans="3:36" x14ac:dyDescent="0.2">
      <c r="C43" s="2"/>
      <c r="D43" s="2"/>
      <c r="E43" s="2"/>
      <c r="F43" s="2"/>
      <c r="G43" s="2"/>
      <c r="H43" s="2"/>
      <c r="I43" s="2"/>
      <c r="J43" s="2"/>
    </row>
    <row r="44" spans="3:36" x14ac:dyDescent="0.2">
      <c r="C44" s="2"/>
      <c r="D44" s="2"/>
      <c r="E44" s="2"/>
      <c r="F44" s="2"/>
      <c r="G44" s="2"/>
      <c r="H44" s="2"/>
      <c r="I44" s="2"/>
      <c r="J44" s="2"/>
    </row>
    <row r="45" spans="3:36" x14ac:dyDescent="0.2">
      <c r="C45" s="2"/>
      <c r="D45" s="2"/>
      <c r="E45" s="2"/>
      <c r="F45" s="2"/>
      <c r="G45" s="2"/>
      <c r="H45" s="2"/>
      <c r="I45" s="2"/>
      <c r="J45" s="2"/>
    </row>
    <row r="47" spans="3:36" x14ac:dyDescent="0.2">
      <c r="R47" s="1" t="s">
        <v>27</v>
      </c>
      <c r="S47" s="1" t="s">
        <v>1</v>
      </c>
      <c r="T47" s="1" t="s">
        <v>2</v>
      </c>
      <c r="U47" s="1" t="s">
        <v>3</v>
      </c>
      <c r="V47" s="1" t="s">
        <v>4</v>
      </c>
      <c r="W47" s="1" t="s">
        <v>5</v>
      </c>
      <c r="X47" s="1" t="s">
        <v>6</v>
      </c>
      <c r="AC47" s="1" t="s">
        <v>27</v>
      </c>
      <c r="AD47" s="1" t="s">
        <v>1</v>
      </c>
      <c r="AE47" s="1" t="s">
        <v>2</v>
      </c>
      <c r="AF47" s="1" t="s">
        <v>3</v>
      </c>
      <c r="AG47" s="1" t="s">
        <v>4</v>
      </c>
      <c r="AH47" s="1" t="s">
        <v>5</v>
      </c>
      <c r="AI47" s="1" t="s">
        <v>6</v>
      </c>
    </row>
    <row r="48" spans="3:36" x14ac:dyDescent="0.2">
      <c r="Q48" s="2"/>
      <c r="R48" s="2">
        <v>1.1168000000000001E-2</v>
      </c>
      <c r="S48" s="2">
        <v>1</v>
      </c>
      <c r="T48" s="2">
        <v>0</v>
      </c>
      <c r="U48" s="2">
        <v>0</v>
      </c>
      <c r="V48" s="2">
        <v>0</v>
      </c>
      <c r="W48" s="2">
        <v>826</v>
      </c>
      <c r="X48" s="2">
        <v>9.6846000000000002E-2</v>
      </c>
      <c r="Y48" s="5">
        <f>SUM($X$48:X48)</f>
        <v>9.6846000000000002E-2</v>
      </c>
      <c r="AA48" s="2"/>
      <c r="AB48" s="2"/>
      <c r="AC48" s="2" t="s">
        <v>29</v>
      </c>
      <c r="AD48" s="2">
        <v>1</v>
      </c>
      <c r="AE48" s="2">
        <v>0</v>
      </c>
      <c r="AF48" s="2">
        <v>0</v>
      </c>
      <c r="AG48" s="2">
        <v>0</v>
      </c>
      <c r="AH48" s="2">
        <v>826</v>
      </c>
      <c r="AI48" s="2">
        <v>9.6846000000000002E-2</v>
      </c>
      <c r="AJ48" s="2">
        <v>1</v>
      </c>
    </row>
    <row r="49" spans="5:36" x14ac:dyDescent="0.2">
      <c r="E49" t="s">
        <v>20</v>
      </c>
      <c r="Q49" s="2"/>
      <c r="R49" s="2">
        <v>2.6155000000000001E-2</v>
      </c>
      <c r="S49" s="2">
        <v>1</v>
      </c>
      <c r="T49" s="2">
        <v>0</v>
      </c>
      <c r="U49" s="2">
        <v>1</v>
      </c>
      <c r="V49" s="2">
        <v>0</v>
      </c>
      <c r="W49" s="2">
        <v>779</v>
      </c>
      <c r="X49" s="2">
        <v>9.1335E-2</v>
      </c>
      <c r="Y49" s="5">
        <f>SUM($X$48:X49)</f>
        <v>0.18818099999999999</v>
      </c>
      <c r="AA49" s="2"/>
      <c r="AB49" s="2"/>
      <c r="AC49" s="2" t="s">
        <v>30</v>
      </c>
      <c r="AD49" s="2">
        <v>1</v>
      </c>
      <c r="AE49" s="2">
        <v>0</v>
      </c>
      <c r="AF49" s="2">
        <v>1</v>
      </c>
      <c r="AG49" s="2">
        <v>0</v>
      </c>
      <c r="AH49" s="2">
        <v>779</v>
      </c>
      <c r="AI49" s="2">
        <v>9.1335E-2</v>
      </c>
      <c r="AJ49" s="2">
        <v>2</v>
      </c>
    </row>
    <row r="50" spans="5:36" x14ac:dyDescent="0.2">
      <c r="Q50" s="2"/>
      <c r="R50" s="2">
        <v>3.2543000000000002E-2</v>
      </c>
      <c r="S50" s="2">
        <v>0</v>
      </c>
      <c r="T50" s="2">
        <v>0</v>
      </c>
      <c r="U50" s="2">
        <v>0</v>
      </c>
      <c r="V50" s="2">
        <v>0</v>
      </c>
      <c r="W50" s="2">
        <v>2496</v>
      </c>
      <c r="X50" s="2">
        <v>0.29264899999999999</v>
      </c>
      <c r="Y50" s="5">
        <f>SUM($X$48:X50)</f>
        <v>0.48082999999999998</v>
      </c>
      <c r="AA50" s="2"/>
      <c r="AB50" s="2"/>
      <c r="AC50" s="2" t="s">
        <v>31</v>
      </c>
      <c r="AD50" s="2">
        <v>0</v>
      </c>
      <c r="AE50" s="2">
        <v>0</v>
      </c>
      <c r="AF50" s="2">
        <v>0</v>
      </c>
      <c r="AG50" s="2">
        <v>0</v>
      </c>
      <c r="AH50" s="2">
        <v>2496</v>
      </c>
      <c r="AI50" s="2">
        <v>0.29264899999999999</v>
      </c>
      <c r="AJ50" s="2">
        <v>3</v>
      </c>
    </row>
    <row r="51" spans="5:36" x14ac:dyDescent="0.2">
      <c r="Q51" s="2"/>
      <c r="R51" s="2">
        <v>7.4658000000000002E-2</v>
      </c>
      <c r="S51" s="2">
        <v>0</v>
      </c>
      <c r="T51" s="2">
        <v>0</v>
      </c>
      <c r="U51" s="2">
        <v>1</v>
      </c>
      <c r="V51" s="2">
        <v>0</v>
      </c>
      <c r="W51" s="2">
        <v>1974</v>
      </c>
      <c r="X51" s="2">
        <v>0.23144600000000001</v>
      </c>
      <c r="Y51" s="5">
        <f>SUM($X$48:X51)</f>
        <v>0.71227600000000002</v>
      </c>
      <c r="AA51" s="2"/>
      <c r="AB51" s="2"/>
      <c r="AC51" s="2" t="s">
        <v>32</v>
      </c>
      <c r="AD51" s="2">
        <v>0</v>
      </c>
      <c r="AE51" s="2">
        <v>0</v>
      </c>
      <c r="AF51" s="2">
        <v>1</v>
      </c>
      <c r="AG51" s="2">
        <v>0</v>
      </c>
      <c r="AH51" s="2">
        <v>1974</v>
      </c>
      <c r="AI51" s="2">
        <v>0.23144600000000001</v>
      </c>
      <c r="AJ51" s="2">
        <v>4</v>
      </c>
    </row>
    <row r="52" spans="5:36" x14ac:dyDescent="0.2">
      <c r="Q52" s="2"/>
      <c r="R52" s="2">
        <v>9.2526999999999998E-2</v>
      </c>
      <c r="S52" s="2">
        <v>1</v>
      </c>
      <c r="T52" s="2">
        <v>1</v>
      </c>
      <c r="U52" s="2">
        <v>2</v>
      </c>
      <c r="V52" s="2">
        <v>0</v>
      </c>
      <c r="W52" s="2">
        <v>36</v>
      </c>
      <c r="X52" s="2">
        <v>4.2209999999999999E-3</v>
      </c>
      <c r="Y52" s="5">
        <f>SUM($X$48:X52)</f>
        <v>0.71649700000000005</v>
      </c>
      <c r="AA52" s="2"/>
      <c r="AB52" s="2"/>
      <c r="AC52" s="2" t="s">
        <v>33</v>
      </c>
      <c r="AD52" s="2">
        <v>1</v>
      </c>
      <c r="AE52" s="2">
        <v>1</v>
      </c>
      <c r="AF52" s="2">
        <v>2</v>
      </c>
      <c r="AG52" s="2">
        <v>0</v>
      </c>
      <c r="AH52" s="2">
        <v>36</v>
      </c>
      <c r="AI52" s="2">
        <v>4.2209999999999999E-3</v>
      </c>
      <c r="AJ52" s="2">
        <v>5</v>
      </c>
    </row>
    <row r="53" spans="5:36" x14ac:dyDescent="0.2">
      <c r="Q53" s="2"/>
      <c r="R53" s="2">
        <v>0.128917</v>
      </c>
      <c r="S53" s="2">
        <v>1</v>
      </c>
      <c r="T53" s="2">
        <v>0</v>
      </c>
      <c r="U53" s="2">
        <v>1</v>
      </c>
      <c r="V53" s="2">
        <v>1</v>
      </c>
      <c r="W53" s="2">
        <v>149</v>
      </c>
      <c r="X53" s="2">
        <v>1.7469999999999999E-2</v>
      </c>
      <c r="Y53" s="5">
        <f>SUM($X$48:X53)</f>
        <v>0.73396700000000004</v>
      </c>
      <c r="AA53" s="2"/>
      <c r="AB53" s="2"/>
      <c r="AC53" s="2" t="s">
        <v>34</v>
      </c>
      <c r="AD53" s="2">
        <v>1</v>
      </c>
      <c r="AE53" s="2">
        <v>0</v>
      </c>
      <c r="AF53" s="2">
        <v>1</v>
      </c>
      <c r="AG53" s="2">
        <v>1</v>
      </c>
      <c r="AH53" s="2">
        <v>149</v>
      </c>
      <c r="AI53" s="2">
        <v>1.7469999999999999E-2</v>
      </c>
      <c r="AJ53" s="2">
        <v>6</v>
      </c>
    </row>
    <row r="54" spans="5:36" x14ac:dyDescent="0.2">
      <c r="O54" t="s">
        <v>28</v>
      </c>
      <c r="Q54" s="2"/>
      <c r="R54" s="18">
        <v>0.18504399999999999</v>
      </c>
      <c r="S54" s="18">
        <v>1</v>
      </c>
      <c r="T54" s="18">
        <v>1</v>
      </c>
      <c r="U54" s="18">
        <v>3</v>
      </c>
      <c r="V54" s="18">
        <v>0</v>
      </c>
      <c r="W54" s="18">
        <v>11</v>
      </c>
      <c r="X54" s="18">
        <v>1.2899999999999999E-3</v>
      </c>
      <c r="Y54" s="19">
        <f>SUM($X$48:X54)</f>
        <v>0.73525700000000005</v>
      </c>
      <c r="AA54" s="2"/>
      <c r="AB54" s="2"/>
      <c r="AC54" s="2" t="s">
        <v>35</v>
      </c>
      <c r="AD54" s="2">
        <v>1</v>
      </c>
      <c r="AE54" s="2">
        <v>1</v>
      </c>
      <c r="AF54" s="2">
        <v>3</v>
      </c>
      <c r="AG54" s="2">
        <v>0</v>
      </c>
      <c r="AH54" s="2">
        <v>11</v>
      </c>
      <c r="AI54" s="2">
        <v>1.2899999999999999E-3</v>
      </c>
      <c r="AJ54" s="2">
        <v>7</v>
      </c>
    </row>
    <row r="55" spans="5:36" x14ac:dyDescent="0.2">
      <c r="O55">
        <f>R57-R48</f>
        <v>0.30024000000000001</v>
      </c>
      <c r="Q55" s="2"/>
      <c r="R55" s="2">
        <v>0.21524499999999999</v>
      </c>
      <c r="S55" s="2">
        <v>0</v>
      </c>
      <c r="T55" s="2">
        <v>1</v>
      </c>
      <c r="U55" s="2">
        <v>2</v>
      </c>
      <c r="V55" s="2">
        <v>0</v>
      </c>
      <c r="W55" s="2">
        <v>81</v>
      </c>
      <c r="X55" s="2">
        <v>9.4970000000000002E-3</v>
      </c>
      <c r="Y55" s="5">
        <f>SUM($X$48:X55)</f>
        <v>0.74475400000000003</v>
      </c>
      <c r="AA55" s="2"/>
      <c r="AB55" s="2"/>
      <c r="AC55" s="2" t="s">
        <v>36</v>
      </c>
      <c r="AD55" s="2">
        <v>0</v>
      </c>
      <c r="AE55" s="2">
        <v>1</v>
      </c>
      <c r="AF55" s="2">
        <v>2</v>
      </c>
      <c r="AG55" s="2">
        <v>0</v>
      </c>
      <c r="AH55" s="2">
        <v>81</v>
      </c>
      <c r="AI55" s="2">
        <v>9.4970000000000002E-3</v>
      </c>
      <c r="AJ55" s="2">
        <v>8</v>
      </c>
    </row>
    <row r="56" spans="5:36" x14ac:dyDescent="0.2">
      <c r="Q56" s="2"/>
      <c r="R56" s="2">
        <v>0.27372600000000002</v>
      </c>
      <c r="S56" s="2">
        <v>0</v>
      </c>
      <c r="T56" s="2">
        <v>0</v>
      </c>
      <c r="U56" s="2">
        <v>1</v>
      </c>
      <c r="V56" s="2">
        <v>1</v>
      </c>
      <c r="W56" s="2">
        <v>395</v>
      </c>
      <c r="X56" s="2">
        <v>4.6313E-2</v>
      </c>
      <c r="Y56" s="5">
        <f>SUM($X$48:X56)</f>
        <v>0.79106700000000008</v>
      </c>
      <c r="AA56" s="2"/>
      <c r="AB56" s="2"/>
      <c r="AC56" s="2" t="s">
        <v>37</v>
      </c>
      <c r="AD56" s="2">
        <v>0</v>
      </c>
      <c r="AE56" s="2">
        <v>0</v>
      </c>
      <c r="AF56" s="2">
        <v>1</v>
      </c>
      <c r="AG56" s="2">
        <v>1</v>
      </c>
      <c r="AH56" s="2">
        <v>395</v>
      </c>
      <c r="AI56" s="2">
        <v>4.6313E-2</v>
      </c>
      <c r="AJ56" s="2">
        <v>9</v>
      </c>
    </row>
    <row r="57" spans="5:36" x14ac:dyDescent="0.2">
      <c r="Q57" s="2"/>
      <c r="R57" s="3">
        <v>0.31140800000000002</v>
      </c>
      <c r="S57" s="3">
        <v>1</v>
      </c>
      <c r="T57" s="3">
        <v>1</v>
      </c>
      <c r="U57" s="3">
        <v>2</v>
      </c>
      <c r="V57" s="3">
        <v>1</v>
      </c>
      <c r="W57" s="3">
        <v>35</v>
      </c>
      <c r="X57" s="3">
        <v>4.104E-3</v>
      </c>
      <c r="Y57" s="8">
        <f>SUM($X$48:X57)</f>
        <v>0.79517100000000007</v>
      </c>
      <c r="Z57" s="17"/>
      <c r="AA57" s="3"/>
      <c r="AB57" s="3"/>
      <c r="AC57" s="3" t="s">
        <v>38</v>
      </c>
      <c r="AD57" s="3">
        <v>1</v>
      </c>
      <c r="AE57" s="3">
        <v>1</v>
      </c>
      <c r="AF57" s="3">
        <v>2</v>
      </c>
      <c r="AG57" s="3">
        <v>1</v>
      </c>
      <c r="AH57" s="3">
        <v>35</v>
      </c>
      <c r="AI57" s="3">
        <v>4.104E-3</v>
      </c>
      <c r="AJ57" s="2">
        <v>10</v>
      </c>
    </row>
    <row r="58" spans="5:36" x14ac:dyDescent="0.2">
      <c r="Q58" s="2">
        <f>R58*1.375</f>
        <v>0.43147637500000002</v>
      </c>
      <c r="R58" s="2">
        <v>0.313801</v>
      </c>
      <c r="S58" s="2">
        <v>1</v>
      </c>
      <c r="T58" s="2">
        <v>1</v>
      </c>
      <c r="U58" s="2">
        <v>4</v>
      </c>
      <c r="V58" s="2">
        <v>0</v>
      </c>
      <c r="W58" s="2">
        <v>7</v>
      </c>
      <c r="X58" s="2">
        <v>8.2100000000000001E-4</v>
      </c>
      <c r="Y58" s="5">
        <f>SUM($X$48:X58)</f>
        <v>0.79599200000000003</v>
      </c>
      <c r="AA58" s="2"/>
      <c r="AB58" s="2"/>
      <c r="AC58" s="2" t="s">
        <v>39</v>
      </c>
      <c r="AD58" s="2">
        <v>1</v>
      </c>
      <c r="AE58" s="2">
        <v>1</v>
      </c>
      <c r="AF58" s="2">
        <v>4</v>
      </c>
      <c r="AG58" s="2">
        <v>0</v>
      </c>
      <c r="AH58" s="2">
        <v>7</v>
      </c>
      <c r="AI58" s="2">
        <v>8.2100000000000001E-4</v>
      </c>
    </row>
    <row r="59" spans="5:36" x14ac:dyDescent="0.2">
      <c r="Q59" s="2">
        <f t="shared" ref="Q59:Q71" si="0">R59*1.375</f>
        <v>0.48016237499999997</v>
      </c>
      <c r="R59" s="2">
        <v>0.34920899999999999</v>
      </c>
      <c r="S59" s="2">
        <v>0</v>
      </c>
      <c r="T59" s="2">
        <v>1</v>
      </c>
      <c r="U59" s="2">
        <v>3</v>
      </c>
      <c r="V59" s="2">
        <v>0</v>
      </c>
      <c r="W59" s="2">
        <v>28</v>
      </c>
      <c r="X59" s="2">
        <v>3.2829999999999999E-3</v>
      </c>
      <c r="Y59" s="5">
        <f>SUM($X$48:X59)</f>
        <v>0.79927500000000007</v>
      </c>
      <c r="AA59" s="2"/>
      <c r="AB59" s="2"/>
      <c r="AC59" s="2" t="s">
        <v>40</v>
      </c>
      <c r="AD59" s="2">
        <v>0</v>
      </c>
      <c r="AE59" s="2">
        <v>1</v>
      </c>
      <c r="AF59" s="2">
        <v>3</v>
      </c>
      <c r="AG59" s="2">
        <v>0</v>
      </c>
      <c r="AH59" s="2">
        <v>28</v>
      </c>
      <c r="AI59" s="2">
        <v>3.2829999999999999E-3</v>
      </c>
    </row>
    <row r="60" spans="5:36" x14ac:dyDescent="0.2">
      <c r="Q60" s="2">
        <f t="shared" si="0"/>
        <v>0.61600549999999998</v>
      </c>
      <c r="R60" s="2">
        <v>0.44800400000000001</v>
      </c>
      <c r="S60" s="2">
        <v>1</v>
      </c>
      <c r="T60" s="2">
        <v>1</v>
      </c>
      <c r="U60" s="2">
        <v>3</v>
      </c>
      <c r="V60" s="2">
        <v>1</v>
      </c>
      <c r="W60" s="2">
        <v>8</v>
      </c>
      <c r="X60" s="2">
        <v>9.3800000000000003E-4</v>
      </c>
      <c r="Y60" s="5">
        <f>SUM($X$48:X60)</f>
        <v>0.80021300000000006</v>
      </c>
      <c r="AA60" s="2"/>
      <c r="AB60" s="2"/>
      <c r="AC60" s="2" t="s">
        <v>41</v>
      </c>
      <c r="AD60" s="2">
        <v>1</v>
      </c>
      <c r="AE60" s="2">
        <v>1</v>
      </c>
      <c r="AF60" s="2">
        <v>3</v>
      </c>
      <c r="AG60" s="2">
        <v>1</v>
      </c>
      <c r="AH60" s="2">
        <v>8</v>
      </c>
      <c r="AI60" s="2">
        <v>9.3800000000000003E-4</v>
      </c>
    </row>
    <row r="61" spans="5:36" x14ac:dyDescent="0.2">
      <c r="Q61" s="2">
        <f t="shared" si="0"/>
        <v>0.66042624999999999</v>
      </c>
      <c r="R61" s="2">
        <v>0.48031000000000001</v>
      </c>
      <c r="S61" s="2">
        <v>0</v>
      </c>
      <c r="T61" s="2">
        <v>1</v>
      </c>
      <c r="U61" s="2">
        <v>2</v>
      </c>
      <c r="V61" s="2">
        <v>1</v>
      </c>
      <c r="W61" s="2">
        <v>110</v>
      </c>
      <c r="X61" s="2">
        <v>1.2897E-2</v>
      </c>
      <c r="Y61" s="5">
        <f>SUM($X$48:X61)</f>
        <v>0.81311000000000011</v>
      </c>
      <c r="AA61" s="2"/>
      <c r="AB61" s="2"/>
      <c r="AC61" s="2" t="s">
        <v>42</v>
      </c>
      <c r="AD61" s="2">
        <v>0</v>
      </c>
      <c r="AE61" s="2">
        <v>1</v>
      </c>
      <c r="AF61" s="2">
        <v>2</v>
      </c>
      <c r="AG61" s="2">
        <v>1</v>
      </c>
      <c r="AH61" s="2">
        <v>110</v>
      </c>
      <c r="AI61" s="2">
        <v>1.2897E-2</v>
      </c>
    </row>
    <row r="62" spans="5:36" x14ac:dyDescent="0.2">
      <c r="Q62" s="2">
        <f t="shared" si="0"/>
        <v>0.66336050000000002</v>
      </c>
      <c r="R62" s="2">
        <v>0.48244399999999998</v>
      </c>
      <c r="S62" s="2">
        <v>0</v>
      </c>
      <c r="T62" s="2">
        <v>1</v>
      </c>
      <c r="U62" s="2">
        <v>4</v>
      </c>
      <c r="V62" s="2">
        <v>0</v>
      </c>
      <c r="W62" s="2">
        <v>20</v>
      </c>
      <c r="X62" s="2">
        <v>2.3449999999999999E-3</v>
      </c>
      <c r="Y62" s="5">
        <f>SUM($X$48:X62)</f>
        <v>0.81545500000000015</v>
      </c>
      <c r="AA62" s="2"/>
      <c r="AB62" s="2"/>
      <c r="AC62" s="2" t="s">
        <v>43</v>
      </c>
      <c r="AD62" s="2">
        <v>0</v>
      </c>
      <c r="AE62" s="2">
        <v>1</v>
      </c>
      <c r="AF62" s="2">
        <v>4</v>
      </c>
      <c r="AG62" s="2">
        <v>0</v>
      </c>
      <c r="AH62" s="2">
        <v>20</v>
      </c>
      <c r="AI62" s="2">
        <v>2.3449999999999999E-3</v>
      </c>
    </row>
    <row r="63" spans="5:36" x14ac:dyDescent="0.2">
      <c r="Q63" s="2">
        <f t="shared" si="0"/>
        <v>0.77349250000000003</v>
      </c>
      <c r="R63" s="2">
        <v>0.56254000000000004</v>
      </c>
      <c r="S63" s="2">
        <v>1</v>
      </c>
      <c r="T63" s="2">
        <v>1</v>
      </c>
      <c r="U63" s="2">
        <v>2</v>
      </c>
      <c r="V63" s="2">
        <v>2</v>
      </c>
      <c r="W63" s="2">
        <v>36</v>
      </c>
      <c r="X63" s="2">
        <v>4.2209999999999999E-3</v>
      </c>
      <c r="Y63" s="5">
        <f>SUM($X$48:X63)</f>
        <v>0.81967600000000018</v>
      </c>
      <c r="AA63" s="2"/>
      <c r="AB63" s="2"/>
      <c r="AC63" s="2" t="s">
        <v>44</v>
      </c>
      <c r="AD63" s="2">
        <v>1</v>
      </c>
      <c r="AE63" s="2">
        <v>1</v>
      </c>
      <c r="AF63" s="2">
        <v>2</v>
      </c>
      <c r="AG63" s="2">
        <v>2</v>
      </c>
      <c r="AH63" s="2">
        <v>36</v>
      </c>
      <c r="AI63" s="2">
        <v>4.2209999999999999E-3</v>
      </c>
    </row>
    <row r="64" spans="5:36" x14ac:dyDescent="0.2">
      <c r="Q64" s="2">
        <f t="shared" si="0"/>
        <v>0.77590700000000001</v>
      </c>
      <c r="R64" s="2">
        <v>0.56429600000000002</v>
      </c>
      <c r="S64" s="2">
        <v>1</v>
      </c>
      <c r="T64" s="2">
        <v>1</v>
      </c>
      <c r="U64" s="2">
        <v>4</v>
      </c>
      <c r="V64" s="2">
        <v>1</v>
      </c>
      <c r="W64" s="2">
        <v>8</v>
      </c>
      <c r="X64" s="2">
        <v>9.3800000000000003E-4</v>
      </c>
      <c r="Y64" s="5">
        <f>SUM($X$48:X64)</f>
        <v>0.82061400000000018</v>
      </c>
      <c r="AA64" s="2"/>
      <c r="AB64" s="2"/>
      <c r="AC64" s="2" t="s">
        <v>45</v>
      </c>
      <c r="AD64" s="2">
        <v>1</v>
      </c>
      <c r="AE64" s="2">
        <v>1</v>
      </c>
      <c r="AF64" s="2">
        <v>4</v>
      </c>
      <c r="AG64" s="2">
        <v>1</v>
      </c>
      <c r="AH64" s="2">
        <v>8</v>
      </c>
      <c r="AI64" s="2">
        <v>9.3800000000000003E-4</v>
      </c>
    </row>
    <row r="65" spans="17:35" x14ac:dyDescent="0.2">
      <c r="Q65" s="2">
        <f t="shared" si="0"/>
        <v>0.809972625</v>
      </c>
      <c r="R65" s="2">
        <v>0.58907100000000001</v>
      </c>
      <c r="S65" s="2">
        <v>0</v>
      </c>
      <c r="T65" s="2">
        <v>1</v>
      </c>
      <c r="U65" s="2">
        <v>3</v>
      </c>
      <c r="V65" s="2">
        <v>1</v>
      </c>
      <c r="W65" s="2">
        <v>33</v>
      </c>
      <c r="X65" s="2">
        <v>3.869E-3</v>
      </c>
      <c r="Y65" s="5">
        <f>SUM($X$48:X65)</f>
        <v>0.82448300000000019</v>
      </c>
      <c r="AA65" s="2"/>
      <c r="AB65" s="2"/>
      <c r="AC65" s="2" t="s">
        <v>46</v>
      </c>
      <c r="AD65" s="2">
        <v>0</v>
      </c>
      <c r="AE65" s="2">
        <v>1</v>
      </c>
      <c r="AF65" s="2">
        <v>3</v>
      </c>
      <c r="AG65" s="2">
        <v>1</v>
      </c>
      <c r="AH65" s="2">
        <v>33</v>
      </c>
      <c r="AI65" s="2">
        <v>3.869E-3</v>
      </c>
    </row>
    <row r="66" spans="17:35" x14ac:dyDescent="0.2">
      <c r="Q66" s="2">
        <f t="shared" si="0"/>
        <v>0.81218362499999996</v>
      </c>
      <c r="R66" s="2">
        <v>0.59067899999999995</v>
      </c>
      <c r="S66" s="2">
        <v>0</v>
      </c>
      <c r="T66" s="2">
        <v>1</v>
      </c>
      <c r="U66" s="2">
        <v>5</v>
      </c>
      <c r="V66" s="2">
        <v>0</v>
      </c>
      <c r="W66" s="2">
        <v>2</v>
      </c>
      <c r="X66" s="2">
        <v>2.34E-4</v>
      </c>
      <c r="Y66" s="5">
        <f>SUM($X$48:X66)</f>
        <v>0.82471700000000014</v>
      </c>
      <c r="AA66" s="2"/>
      <c r="AB66" s="2"/>
      <c r="AC66" s="2" t="s">
        <v>47</v>
      </c>
      <c r="AD66" s="2">
        <v>0</v>
      </c>
      <c r="AE66" s="2">
        <v>1</v>
      </c>
      <c r="AF66" s="2">
        <v>5</v>
      </c>
      <c r="AG66" s="2">
        <v>0</v>
      </c>
      <c r="AH66" s="2">
        <v>2</v>
      </c>
      <c r="AI66" s="2">
        <v>2.34E-4</v>
      </c>
    </row>
    <row r="67" spans="17:35" x14ac:dyDescent="0.2">
      <c r="Q67" s="2">
        <f t="shared" si="0"/>
        <v>0.89231450000000001</v>
      </c>
      <c r="R67" s="2">
        <v>0.64895599999999998</v>
      </c>
      <c r="S67" s="2">
        <v>1</v>
      </c>
      <c r="T67" s="2">
        <v>1</v>
      </c>
      <c r="U67" s="2">
        <v>3</v>
      </c>
      <c r="V67" s="2">
        <v>2</v>
      </c>
      <c r="W67" s="2">
        <v>20</v>
      </c>
      <c r="X67" s="2">
        <v>2.3449999999999999E-3</v>
      </c>
      <c r="Y67" s="5">
        <f>SUM($X$48:X67)</f>
        <v>0.82706200000000019</v>
      </c>
      <c r="AA67" s="2"/>
      <c r="AB67" s="2"/>
      <c r="AC67" s="2" t="s">
        <v>48</v>
      </c>
      <c r="AD67" s="2">
        <v>1</v>
      </c>
      <c r="AE67" s="2">
        <v>1</v>
      </c>
      <c r="AF67" s="2">
        <v>3</v>
      </c>
      <c r="AG67" s="2">
        <v>2</v>
      </c>
      <c r="AH67" s="2">
        <v>20</v>
      </c>
      <c r="AI67" s="2">
        <v>2.3449999999999999E-3</v>
      </c>
    </row>
    <row r="68" spans="17:35" x14ac:dyDescent="0.2">
      <c r="Q68" s="2">
        <f t="shared" si="0"/>
        <v>0.91629175000000007</v>
      </c>
      <c r="R68" s="2">
        <v>0.66639400000000004</v>
      </c>
      <c r="S68" s="2">
        <v>0</v>
      </c>
      <c r="T68" s="2">
        <v>1</v>
      </c>
      <c r="U68" s="2">
        <v>2</v>
      </c>
      <c r="V68" s="2">
        <v>2</v>
      </c>
      <c r="W68" s="2">
        <v>150</v>
      </c>
      <c r="X68" s="2">
        <v>1.7586999999999998E-2</v>
      </c>
      <c r="Y68" s="5">
        <f>SUM($X$48:X68)</f>
        <v>0.84464900000000021</v>
      </c>
      <c r="AA68" s="2"/>
      <c r="AB68" s="2"/>
      <c r="AC68" s="2" t="s">
        <v>49</v>
      </c>
      <c r="AD68" s="2">
        <v>0</v>
      </c>
      <c r="AE68" s="2">
        <v>1</v>
      </c>
      <c r="AF68" s="2">
        <v>2</v>
      </c>
      <c r="AG68" s="2">
        <v>2</v>
      </c>
      <c r="AH68" s="2">
        <v>150</v>
      </c>
      <c r="AI68" s="2">
        <v>1.7586999999999998E-2</v>
      </c>
    </row>
    <row r="69" spans="17:35" x14ac:dyDescent="0.2">
      <c r="Q69" s="2">
        <f t="shared" si="0"/>
        <v>0.91783724999999994</v>
      </c>
      <c r="R69" s="2">
        <v>0.66751799999999994</v>
      </c>
      <c r="S69" s="2">
        <v>0</v>
      </c>
      <c r="T69" s="2">
        <v>1</v>
      </c>
      <c r="U69" s="2">
        <v>4</v>
      </c>
      <c r="V69" s="2">
        <v>1</v>
      </c>
      <c r="W69" s="2">
        <v>18</v>
      </c>
      <c r="X69" s="2">
        <v>2.1099999999999999E-3</v>
      </c>
      <c r="Y69" s="5">
        <f>SUM($X$48:X69)</f>
        <v>0.84675900000000015</v>
      </c>
      <c r="AA69" s="2"/>
      <c r="AB69" s="2"/>
      <c r="AC69" s="2" t="s">
        <v>50</v>
      </c>
      <c r="AD69" s="2">
        <v>0</v>
      </c>
      <c r="AE69" s="2">
        <v>1</v>
      </c>
      <c r="AF69" s="2">
        <v>4</v>
      </c>
      <c r="AG69" s="2">
        <v>1</v>
      </c>
      <c r="AH69" s="2">
        <v>18</v>
      </c>
      <c r="AI69" s="2">
        <v>2.1099999999999999E-3</v>
      </c>
    </row>
    <row r="70" spans="17:35" x14ac:dyDescent="0.2">
      <c r="Q70" s="2">
        <f t="shared" si="0"/>
        <v>0.97415725000000009</v>
      </c>
      <c r="R70" s="2">
        <v>0.70847800000000005</v>
      </c>
      <c r="S70" s="2">
        <v>1</v>
      </c>
      <c r="T70" s="2">
        <v>1</v>
      </c>
      <c r="U70" s="2">
        <v>4</v>
      </c>
      <c r="V70" s="2">
        <v>2</v>
      </c>
      <c r="W70" s="2">
        <v>2</v>
      </c>
      <c r="X70" s="2">
        <v>2.34E-4</v>
      </c>
      <c r="Y70" s="5">
        <f>SUM($X$48:X70)</f>
        <v>0.84699300000000011</v>
      </c>
      <c r="AA70" s="2"/>
      <c r="AB70" s="2"/>
      <c r="AC70" s="2" t="s">
        <v>51</v>
      </c>
      <c r="AD70" s="2">
        <v>1</v>
      </c>
      <c r="AE70" s="2">
        <v>1</v>
      </c>
      <c r="AF70" s="2">
        <v>4</v>
      </c>
      <c r="AG70" s="2">
        <v>2</v>
      </c>
      <c r="AH70" s="2">
        <v>2</v>
      </c>
      <c r="AI70" s="2">
        <v>2.34E-4</v>
      </c>
    </row>
    <row r="71" spans="17:35" x14ac:dyDescent="0.2">
      <c r="Q71" s="2">
        <f t="shared" si="0"/>
        <v>0.99031349999999996</v>
      </c>
      <c r="R71" s="2">
        <v>0.72022799999999998</v>
      </c>
      <c r="S71" s="2">
        <v>0</v>
      </c>
      <c r="T71" s="2">
        <v>1</v>
      </c>
      <c r="U71" s="2">
        <v>3</v>
      </c>
      <c r="V71" s="2">
        <v>2</v>
      </c>
      <c r="W71" s="2">
        <v>57</v>
      </c>
      <c r="X71" s="2">
        <v>6.6829999999999997E-3</v>
      </c>
      <c r="Y71" s="5">
        <f>SUM($X$48:X71)</f>
        <v>0.8536760000000001</v>
      </c>
      <c r="AA71" s="2"/>
      <c r="AB71" s="2"/>
      <c r="AC71" s="2" t="s">
        <v>52</v>
      </c>
      <c r="AD71" s="2">
        <v>0</v>
      </c>
      <c r="AE71" s="2">
        <v>1</v>
      </c>
      <c r="AF71" s="2">
        <v>3</v>
      </c>
      <c r="AG71" s="2">
        <v>2</v>
      </c>
      <c r="AH71" s="2">
        <v>57</v>
      </c>
      <c r="AI71" s="2">
        <v>6.6829999999999997E-3</v>
      </c>
    </row>
    <row r="72" spans="17:35" x14ac:dyDescent="0.2">
      <c r="Q72" s="2">
        <v>1</v>
      </c>
      <c r="R72" s="2">
        <v>0.74784799999999996</v>
      </c>
      <c r="S72" s="2">
        <v>1</v>
      </c>
      <c r="T72" s="2">
        <v>1</v>
      </c>
      <c r="U72" s="2">
        <v>3</v>
      </c>
      <c r="V72" s="2">
        <v>3</v>
      </c>
      <c r="W72" s="2">
        <v>23</v>
      </c>
      <c r="X72" s="2">
        <v>2.6970000000000002E-3</v>
      </c>
      <c r="Y72" s="5">
        <f>SUM($X$48:X72)</f>
        <v>0.85637300000000005</v>
      </c>
      <c r="AA72" s="2"/>
      <c r="AB72" s="2"/>
      <c r="AC72" s="2" t="s">
        <v>53</v>
      </c>
      <c r="AD72" s="2">
        <v>1</v>
      </c>
      <c r="AE72" s="2">
        <v>1</v>
      </c>
      <c r="AF72" s="2">
        <v>3</v>
      </c>
      <c r="AG72" s="2">
        <v>3</v>
      </c>
      <c r="AH72" s="2">
        <v>23</v>
      </c>
      <c r="AI72" s="2">
        <v>2.6970000000000002E-3</v>
      </c>
    </row>
    <row r="73" spans="17:35" x14ac:dyDescent="0.2">
      <c r="Q73" s="2">
        <v>1</v>
      </c>
      <c r="R73" s="2">
        <v>0.75626099999999996</v>
      </c>
      <c r="S73" s="2">
        <v>0</v>
      </c>
      <c r="T73" s="2">
        <v>1</v>
      </c>
      <c r="U73" s="2">
        <v>4</v>
      </c>
      <c r="V73" s="2">
        <v>2</v>
      </c>
      <c r="W73" s="2">
        <v>8</v>
      </c>
      <c r="X73" s="2">
        <v>9.3800000000000003E-4</v>
      </c>
      <c r="Y73" s="5">
        <f>SUM($X$48:X73)</f>
        <v>0.85731100000000005</v>
      </c>
      <c r="AA73" s="2"/>
      <c r="AB73" s="2"/>
      <c r="AC73" s="2" t="s">
        <v>54</v>
      </c>
      <c r="AD73" s="2">
        <v>0</v>
      </c>
      <c r="AE73" s="2">
        <v>1</v>
      </c>
      <c r="AF73" s="2">
        <v>4</v>
      </c>
      <c r="AG73" s="2">
        <v>2</v>
      </c>
      <c r="AH73" s="2">
        <v>8</v>
      </c>
      <c r="AI73" s="2">
        <v>9.3800000000000003E-4</v>
      </c>
    </row>
    <row r="74" spans="17:35" x14ac:dyDescent="0.2">
      <c r="Q74" s="2">
        <v>1</v>
      </c>
      <c r="R74" s="2">
        <v>0.77473199999999998</v>
      </c>
      <c r="S74" s="2">
        <v>1</v>
      </c>
      <c r="T74" s="2">
        <v>1</v>
      </c>
      <c r="U74" s="2">
        <v>4</v>
      </c>
      <c r="V74" s="2">
        <v>3</v>
      </c>
      <c r="W74" s="2">
        <v>13</v>
      </c>
      <c r="X74" s="2">
        <v>1.524E-3</v>
      </c>
      <c r="Y74" s="5">
        <f>SUM($X$48:X74)</f>
        <v>0.85883500000000002</v>
      </c>
      <c r="AA74" s="2"/>
      <c r="AB74" s="2"/>
      <c r="AC74" s="2" t="s">
        <v>55</v>
      </c>
      <c r="AD74" s="2">
        <v>1</v>
      </c>
      <c r="AE74" s="2">
        <v>1</v>
      </c>
      <c r="AF74" s="2">
        <v>4</v>
      </c>
      <c r="AG74" s="2">
        <v>3</v>
      </c>
      <c r="AH74" s="2">
        <v>13</v>
      </c>
      <c r="AI74" s="2">
        <v>1.524E-3</v>
      </c>
    </row>
    <row r="75" spans="17:35" x14ac:dyDescent="0.2">
      <c r="Q75" s="2">
        <v>1</v>
      </c>
      <c r="R75" s="2">
        <v>0.78003400000000001</v>
      </c>
      <c r="S75" s="2">
        <v>0</v>
      </c>
      <c r="T75" s="2">
        <v>1</v>
      </c>
      <c r="U75" s="2">
        <v>3</v>
      </c>
      <c r="V75" s="2">
        <v>3</v>
      </c>
      <c r="W75" s="2">
        <v>108</v>
      </c>
      <c r="X75" s="2">
        <v>1.2663000000000001E-2</v>
      </c>
      <c r="Y75" s="5">
        <f>SUM($X$48:X75)</f>
        <v>0.87149799999999999</v>
      </c>
      <c r="AA75" s="2"/>
      <c r="AB75" s="2"/>
      <c r="AC75" s="2" t="s">
        <v>56</v>
      </c>
      <c r="AD75" s="2">
        <v>0</v>
      </c>
      <c r="AE75" s="2">
        <v>1</v>
      </c>
      <c r="AF75" s="2">
        <v>3</v>
      </c>
      <c r="AG75" s="2">
        <v>3</v>
      </c>
      <c r="AH75" s="2">
        <v>108</v>
      </c>
      <c r="AI75" s="2">
        <v>1.2663000000000001E-2</v>
      </c>
    </row>
    <row r="76" spans="17:35" x14ac:dyDescent="0.2">
      <c r="Q76" s="2">
        <v>1</v>
      </c>
      <c r="R76" s="2">
        <v>0.79281000000000001</v>
      </c>
      <c r="S76" s="2">
        <v>1</v>
      </c>
      <c r="T76" s="2">
        <v>1</v>
      </c>
      <c r="U76" s="2">
        <v>5</v>
      </c>
      <c r="V76" s="2">
        <v>3</v>
      </c>
      <c r="W76" s="2">
        <v>1</v>
      </c>
      <c r="X76" s="2">
        <v>1.17E-4</v>
      </c>
      <c r="Y76" s="5">
        <f>SUM($X$48:X76)</f>
        <v>0.87161500000000003</v>
      </c>
      <c r="AA76" s="2"/>
      <c r="AB76" s="2"/>
      <c r="AC76" s="2" t="s">
        <v>57</v>
      </c>
      <c r="AD76" s="2">
        <v>1</v>
      </c>
      <c r="AE76" s="2">
        <v>1</v>
      </c>
      <c r="AF76" s="2">
        <v>5</v>
      </c>
      <c r="AG76" s="2">
        <v>3</v>
      </c>
      <c r="AH76" s="2">
        <v>1</v>
      </c>
      <c r="AI76" s="2">
        <v>1.17E-4</v>
      </c>
    </row>
    <row r="77" spans="17:35" x14ac:dyDescent="0.2">
      <c r="Q77" s="2">
        <v>1</v>
      </c>
      <c r="R77" s="3">
        <v>0.79639400000000005</v>
      </c>
      <c r="S77" s="3">
        <v>0</v>
      </c>
      <c r="T77" s="3">
        <v>1</v>
      </c>
      <c r="U77" s="3">
        <v>4</v>
      </c>
      <c r="V77" s="3">
        <v>3</v>
      </c>
      <c r="W77" s="3">
        <v>31</v>
      </c>
      <c r="X77" s="3">
        <v>3.6350000000000002E-3</v>
      </c>
      <c r="Y77" s="8">
        <f>SUM($X$48:X77)</f>
        <v>0.87525000000000008</v>
      </c>
      <c r="Z77" s="17"/>
      <c r="AA77" s="3"/>
      <c r="AB77" s="3"/>
      <c r="AC77" s="3" t="s">
        <v>58</v>
      </c>
      <c r="AD77" s="3">
        <v>0</v>
      </c>
      <c r="AE77" s="3">
        <v>1</v>
      </c>
      <c r="AF77" s="3">
        <v>4</v>
      </c>
      <c r="AG77" s="3">
        <v>3</v>
      </c>
      <c r="AH77" s="3">
        <v>31</v>
      </c>
      <c r="AI77" s="3">
        <v>3.6350000000000002E-3</v>
      </c>
    </row>
    <row r="78" spans="17:35" x14ac:dyDescent="0.2">
      <c r="Q78" s="2"/>
      <c r="R78" s="2">
        <v>0.804894</v>
      </c>
      <c r="S78" s="2">
        <v>1</v>
      </c>
      <c r="T78" s="2">
        <v>1</v>
      </c>
      <c r="U78" s="2">
        <v>4</v>
      </c>
      <c r="V78" s="2">
        <v>4</v>
      </c>
      <c r="W78" s="2">
        <v>21</v>
      </c>
      <c r="X78" s="2">
        <v>2.4620000000000002E-3</v>
      </c>
      <c r="Y78" s="5">
        <f>SUM($X$48:X78)</f>
        <v>0.87771200000000005</v>
      </c>
      <c r="AA78" s="2"/>
      <c r="AB78" s="2"/>
      <c r="AC78" s="2" t="s">
        <v>59</v>
      </c>
      <c r="AD78" s="2">
        <v>1</v>
      </c>
      <c r="AE78" s="2">
        <v>1</v>
      </c>
      <c r="AF78" s="2">
        <v>4</v>
      </c>
      <c r="AG78" s="2">
        <v>4</v>
      </c>
      <c r="AH78" s="2">
        <v>21</v>
      </c>
      <c r="AI78" s="2">
        <v>2.4620000000000002E-3</v>
      </c>
    </row>
    <row r="79" spans="17:35" x14ac:dyDescent="0.2">
      <c r="Q79" s="2"/>
      <c r="R79" s="2">
        <v>0.80751300000000004</v>
      </c>
      <c r="S79" s="2">
        <v>0</v>
      </c>
      <c r="T79" s="2">
        <v>1</v>
      </c>
      <c r="U79" s="2">
        <v>5</v>
      </c>
      <c r="V79" s="2">
        <v>3</v>
      </c>
      <c r="W79" s="2">
        <v>1</v>
      </c>
      <c r="X79" s="2">
        <v>1.17E-4</v>
      </c>
      <c r="Y79" s="5">
        <f>SUM($X$48:X79)</f>
        <v>0.87782900000000008</v>
      </c>
      <c r="AA79" s="2"/>
      <c r="AB79" s="2"/>
      <c r="AC79" s="2" t="s">
        <v>60</v>
      </c>
      <c r="AD79" s="2">
        <v>0</v>
      </c>
      <c r="AE79" s="2">
        <v>1</v>
      </c>
      <c r="AF79" s="2">
        <v>5</v>
      </c>
      <c r="AG79" s="2">
        <v>3</v>
      </c>
      <c r="AH79" s="2">
        <v>1</v>
      </c>
      <c r="AI79" s="2">
        <v>1.17E-4</v>
      </c>
    </row>
    <row r="80" spans="17:35" x14ac:dyDescent="0.2">
      <c r="Q80" s="2"/>
      <c r="R80" s="2">
        <v>0.81332899999999997</v>
      </c>
      <c r="S80" s="2">
        <v>1</v>
      </c>
      <c r="T80" s="2">
        <v>1</v>
      </c>
      <c r="U80" s="2">
        <v>5</v>
      </c>
      <c r="V80" s="2">
        <v>4</v>
      </c>
      <c r="W80" s="2">
        <v>5</v>
      </c>
      <c r="X80" s="2">
        <v>5.8600000000000004E-4</v>
      </c>
      <c r="Y80" s="5">
        <f>SUM($X$48:X80)</f>
        <v>0.87841500000000006</v>
      </c>
      <c r="AA80" s="2"/>
      <c r="AB80" s="2"/>
      <c r="AC80" s="2" t="s">
        <v>61</v>
      </c>
      <c r="AD80" s="2">
        <v>1</v>
      </c>
      <c r="AE80" s="2">
        <v>1</v>
      </c>
      <c r="AF80" s="2">
        <v>5</v>
      </c>
      <c r="AG80" s="2">
        <v>4</v>
      </c>
      <c r="AH80" s="2">
        <v>5</v>
      </c>
      <c r="AI80" s="2">
        <v>5.8600000000000004E-4</v>
      </c>
    </row>
    <row r="81" spans="17:35" x14ac:dyDescent="0.2">
      <c r="Q81" s="2"/>
      <c r="R81" s="2">
        <v>0.81501800000000002</v>
      </c>
      <c r="S81" s="2">
        <v>0</v>
      </c>
      <c r="T81" s="2">
        <v>1</v>
      </c>
      <c r="U81" s="2">
        <v>4</v>
      </c>
      <c r="V81" s="2">
        <v>4</v>
      </c>
      <c r="W81" s="2">
        <v>98</v>
      </c>
      <c r="X81" s="2">
        <v>1.149E-2</v>
      </c>
      <c r="Y81" s="5">
        <f>SUM($X$48:X81)</f>
        <v>0.88990500000000006</v>
      </c>
      <c r="AA81" s="2"/>
      <c r="AB81" s="2"/>
      <c r="AC81" s="2" t="s">
        <v>62</v>
      </c>
      <c r="AD81" s="2">
        <v>0</v>
      </c>
      <c r="AE81" s="2">
        <v>1</v>
      </c>
      <c r="AF81" s="2">
        <v>4</v>
      </c>
      <c r="AG81" s="2">
        <v>4</v>
      </c>
      <c r="AH81" s="2">
        <v>98</v>
      </c>
      <c r="AI81" s="2">
        <v>1.149E-2</v>
      </c>
    </row>
    <row r="82" spans="17:35" x14ac:dyDescent="0.2">
      <c r="Q82" s="2"/>
      <c r="R82" s="2">
        <v>0.82030099999999995</v>
      </c>
      <c r="S82" s="2">
        <v>0</v>
      </c>
      <c r="T82" s="2">
        <v>1</v>
      </c>
      <c r="U82" s="2">
        <v>5</v>
      </c>
      <c r="V82" s="2">
        <v>4</v>
      </c>
      <c r="W82" s="2">
        <v>9</v>
      </c>
      <c r="X82" s="2">
        <v>1.0549999999999999E-3</v>
      </c>
      <c r="Y82" s="5">
        <f>SUM($X$48:X82)</f>
        <v>0.89096000000000009</v>
      </c>
      <c r="AA82" s="2"/>
      <c r="AB82" s="2"/>
      <c r="AC82" s="2" t="s">
        <v>63</v>
      </c>
      <c r="AD82" s="2">
        <v>0</v>
      </c>
      <c r="AE82" s="2">
        <v>1</v>
      </c>
      <c r="AF82" s="2">
        <v>5</v>
      </c>
      <c r="AG82" s="2">
        <v>4</v>
      </c>
      <c r="AH82" s="2">
        <v>9</v>
      </c>
      <c r="AI82" s="2">
        <v>1.0549999999999999E-3</v>
      </c>
    </row>
    <row r="83" spans="17:35" x14ac:dyDescent="0.2">
      <c r="Q83" s="2"/>
      <c r="R83" s="2">
        <v>0.83185900000000002</v>
      </c>
      <c r="S83" s="2">
        <v>1</v>
      </c>
      <c r="T83" s="2">
        <v>1</v>
      </c>
      <c r="U83" s="2">
        <v>5</v>
      </c>
      <c r="V83" s="2">
        <v>9</v>
      </c>
      <c r="W83" s="2">
        <v>145</v>
      </c>
      <c r="X83" s="2">
        <v>1.7000999999999999E-2</v>
      </c>
      <c r="Y83" s="5">
        <f>SUM($X$48:X83)</f>
        <v>0.90796100000000013</v>
      </c>
      <c r="AA83" s="2"/>
      <c r="AB83" s="2"/>
      <c r="AC83" s="2" t="s">
        <v>64</v>
      </c>
      <c r="AD83" s="2">
        <v>1</v>
      </c>
      <c r="AE83" s="2">
        <v>1</v>
      </c>
      <c r="AF83" s="2">
        <v>5</v>
      </c>
      <c r="AG83" s="2">
        <v>9</v>
      </c>
      <c r="AH83" s="2">
        <v>145</v>
      </c>
      <c r="AI83" s="2">
        <v>1.7000999999999999E-2</v>
      </c>
    </row>
    <row r="84" spans="17:35" x14ac:dyDescent="0.2">
      <c r="Q84" s="2"/>
      <c r="R84" s="2">
        <v>0.83205899999999999</v>
      </c>
      <c r="S84" s="2">
        <v>0</v>
      </c>
      <c r="T84" s="2">
        <v>1</v>
      </c>
      <c r="U84" s="2">
        <v>5</v>
      </c>
      <c r="V84" s="2">
        <v>9</v>
      </c>
      <c r="W84" s="2">
        <v>785</v>
      </c>
      <c r="X84" s="2">
        <v>9.2030000000000001E-2</v>
      </c>
      <c r="Y84" s="5">
        <f>SUM($X$48:X84)</f>
        <v>0.99999100000000007</v>
      </c>
      <c r="AA84" s="2"/>
      <c r="AB84" s="2"/>
      <c r="AC84" s="2" t="s">
        <v>65</v>
      </c>
      <c r="AD84" s="2">
        <v>0</v>
      </c>
      <c r="AE84" s="2">
        <v>1</v>
      </c>
      <c r="AF84" s="2">
        <v>5</v>
      </c>
      <c r="AG84" s="2">
        <v>9</v>
      </c>
      <c r="AH84" s="2">
        <v>785</v>
      </c>
      <c r="AI84" s="2">
        <v>9.2030000000000001E-2</v>
      </c>
    </row>
    <row r="88" spans="17:35" x14ac:dyDescent="0.2">
      <c r="W88">
        <f>261/SUM(W48:W84)</f>
        <v>3.0601477312697856E-2</v>
      </c>
    </row>
  </sheetData>
  <phoneticPr fontId="4" type="noConversion"/>
  <pageMargins left="0.7" right="0.7" top="0.75" bottom="0.75" header="0.3" footer="0.3"/>
  <pageSetup paperSize="9" orientation="portrait" horizontalDpi="0" verticalDpi="0"/>
  <headerFooter>
    <oddHeader>&amp;L&amp;"Calibri"&amp;10&amp;K008000 INTERN&amp;1#_x000D_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Nilsson</dc:creator>
  <cp:lastModifiedBy>Andreas Nilsson</cp:lastModifiedBy>
  <dcterms:created xsi:type="dcterms:W3CDTF">2024-02-06T07:59:12Z</dcterms:created>
  <dcterms:modified xsi:type="dcterms:W3CDTF">2024-02-08T12:04:54Z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9b20d-ef19-4e95-99dc-fd90a52be24a_Enabled">
    <vt:lpwstr>true</vt:lpwstr>
  </property>
  <property fmtid="{D5CDD505-2E9C-101B-9397-08002B2CF9AE}" pid="3" name="MSIP_Label_1bf9b20d-ef19-4e95-99dc-fd90a52be24a_SetDate">
    <vt:lpwstr>2024-02-06T08:03:13Z</vt:lpwstr>
  </property>
  <property fmtid="{D5CDD505-2E9C-101B-9397-08002B2CF9AE}" pid="4" name="MSIP_Label_1bf9b20d-ef19-4e95-99dc-fd90a52be24a_Method">
    <vt:lpwstr>Standard</vt:lpwstr>
  </property>
  <property fmtid="{D5CDD505-2E9C-101B-9397-08002B2CF9AE}" pid="5" name="MSIP_Label_1bf9b20d-ef19-4e95-99dc-fd90a52be24a_Name">
    <vt:lpwstr>Intern</vt:lpwstr>
  </property>
  <property fmtid="{D5CDD505-2E9C-101B-9397-08002B2CF9AE}" pid="6" name="MSIP_Label_1bf9b20d-ef19-4e95-99dc-fd90a52be24a_SiteId">
    <vt:lpwstr>0effd39c-5ac2-4f44-a309-a438b5d34307</vt:lpwstr>
  </property>
  <property fmtid="{D5CDD505-2E9C-101B-9397-08002B2CF9AE}" pid="7" name="MSIP_Label_1bf9b20d-ef19-4e95-99dc-fd90a52be24a_ActionId">
    <vt:lpwstr>c13e6417-cee0-4424-b7a9-cd05cd04e1af</vt:lpwstr>
  </property>
  <property fmtid="{D5CDD505-2E9C-101B-9397-08002B2CF9AE}" pid="8" name="MSIP_Label_1bf9b20d-ef19-4e95-99dc-fd90a52be24a_ContentBits">
    <vt:lpwstr>1</vt:lpwstr>
  </property>
</Properties>
</file>