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24226"/>
  <xr:revisionPtr revIDLastSave="34" documentId="8_{D40DFD30-F190-4ABD-8214-42F5E3B26CEE}" xr6:coauthVersionLast="47" xr6:coauthVersionMax="47" xr10:uidLastSave="{65FFAD34-3AA3-4DC1-B794-B85A1022B4EE}"/>
  <bookViews>
    <workbookView xWindow="-120" yWindow="-120" windowWidth="29040" windowHeight="15840" activeTab="1" xr2:uid="{00000000-000D-0000-FFFF-FFFF00000000}"/>
  </bookViews>
  <sheets>
    <sheet name="AB" sheetId="1" r:id="rId1"/>
    <sheet name="LOE €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3" l="1"/>
  <c r="E25" i="3"/>
  <c r="E23" i="3"/>
  <c r="E21" i="3"/>
  <c r="E24" i="3"/>
  <c r="O20" i="3"/>
  <c r="K28" i="3" s="1"/>
  <c r="N20" i="3"/>
  <c r="K26" i="3" s="1"/>
  <c r="M20" i="3"/>
  <c r="K24" i="3" s="1"/>
  <c r="H18" i="3"/>
  <c r="G18" i="3"/>
  <c r="F18" i="3"/>
  <c r="E18" i="3"/>
  <c r="D18" i="3"/>
  <c r="C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9" i="3"/>
  <c r="N9" i="3"/>
  <c r="M9" i="3"/>
  <c r="O8" i="3"/>
  <c r="N8" i="3"/>
  <c r="M8" i="3"/>
  <c r="O7" i="3"/>
  <c r="N7" i="3"/>
  <c r="M7" i="3"/>
  <c r="O6" i="3"/>
  <c r="N6" i="3"/>
  <c r="M6" i="3"/>
  <c r="O4" i="3"/>
  <c r="O18" i="3" s="1"/>
  <c r="N4" i="3"/>
  <c r="N18" i="3" s="1"/>
  <c r="M4" i="3"/>
  <c r="M18" i="3" s="1"/>
  <c r="C18" i="1"/>
  <c r="D18" i="1"/>
  <c r="E18" i="1"/>
  <c r="F18" i="1"/>
  <c r="G18" i="1"/>
  <c r="H18" i="1"/>
  <c r="J23" i="3" l="1"/>
  <c r="N23" i="3" s="1"/>
  <c r="M21" i="3"/>
  <c r="J25" i="3"/>
  <c r="N25" i="3" s="1"/>
  <c r="N21" i="3"/>
  <c r="J27" i="3"/>
  <c r="N27" i="3" s="1"/>
  <c r="O21" i="3"/>
</calcChain>
</file>

<file path=xl/sharedStrings.xml><?xml version="1.0" encoding="utf-8"?>
<sst xmlns="http://schemas.openxmlformats.org/spreadsheetml/2006/main" count="113" uniqueCount="59">
  <si>
    <t>Betriebsüberleitung</t>
  </si>
  <si>
    <t>Betriebsabrechnung</t>
  </si>
  <si>
    <t>Aufwände</t>
  </si>
  <si>
    <t>-
neutr.
Aufwand
neutraler
                                                                                                                                                                                                                                                                Aufwand</t>
  </si>
  <si>
    <t>+
Zusatz
kosten</t>
  </si>
  <si>
    <t>Kosten</t>
  </si>
  <si>
    <t>Einzel-
kosten</t>
  </si>
  <si>
    <t>Gemein-
kosten</t>
  </si>
  <si>
    <t>Aufteilungsschlüssel Gemeinkosten
auf Kostenstellen</t>
  </si>
  <si>
    <t>Gemeinkosten in Kostenstellen
 in €</t>
  </si>
  <si>
    <t>Kto.</t>
  </si>
  <si>
    <t>Text</t>
  </si>
  <si>
    <t>€</t>
  </si>
  <si>
    <t>Lager</t>
  </si>
  <si>
    <t>Fert-
igung</t>
  </si>
  <si>
    <t>Verw.+
Vertrieb</t>
  </si>
  <si>
    <t>gesamt</t>
  </si>
  <si>
    <t>Fertigung</t>
  </si>
  <si>
    <t>Verwlt.+
Vertrieb</t>
  </si>
  <si>
    <t>Materialverbrauch</t>
  </si>
  <si>
    <t>Fertigungslöhne</t>
  </si>
  <si>
    <t>Gehälter</t>
  </si>
  <si>
    <t>Büronmaterial</t>
  </si>
  <si>
    <t>Heizöl</t>
  </si>
  <si>
    <t>Betriebssteuern</t>
  </si>
  <si>
    <t>Afa</t>
  </si>
  <si>
    <t>Zinsen</t>
  </si>
  <si>
    <t>Schadensfälle</t>
  </si>
  <si>
    <t>Sonst. Aufwand</t>
  </si>
  <si>
    <t>kalk. Afa</t>
  </si>
  <si>
    <t>kalk. Zinsen</t>
  </si>
  <si>
    <t>kalk. Wagnis</t>
  </si>
  <si>
    <t>Unternehmerlohn</t>
  </si>
  <si>
    <t>Summen</t>
  </si>
  <si>
    <t>Zuschlags-
basen</t>
  </si>
  <si>
    <t>Fert.-
Mat.</t>
  </si>
  <si>
    <t>Fert.-
Löhne</t>
  </si>
  <si>
    <t>Herstell-
kosten</t>
  </si>
  <si>
    <t>in €</t>
  </si>
  <si>
    <t>Zuschlags-
sätze</t>
  </si>
  <si>
    <t>1. Summen bilden:</t>
  </si>
  <si>
    <t>SUMMEN:</t>
  </si>
  <si>
    <t xml:space="preserve">2. Zuschlagsbasen  </t>
  </si>
  <si>
    <t>Zuschlags-
basen:</t>
  </si>
  <si>
    <t>FM-EK</t>
  </si>
  <si>
    <t>übernehmen /
kalkulieren:</t>
  </si>
  <si>
    <t>in €:</t>
  </si>
  <si>
    <t>FM-GK</t>
  </si>
  <si>
    <t>3. Zuschlagssätze 
errechnen:</t>
  </si>
  <si>
    <t>FL-EK</t>
  </si>
  <si>
    <t>FL-GK</t>
  </si>
  <si>
    <t xml:space="preserve">MGKZ = </t>
  </si>
  <si>
    <t>*</t>
  </si>
  <si>
    <t>=</t>
  </si>
  <si>
    <t>Herstellkosten</t>
  </si>
  <si>
    <t>FGKZ =</t>
  </si>
  <si>
    <t>VVGKZ =</t>
  </si>
  <si>
    <t>VW+Vertrieb</t>
  </si>
  <si>
    <t>SELBSTKOSTEN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</si>
</sst>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name val="Calibri"/>
      <family val="2"/>
    </font>
    <font>
      <sz val="10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rgb="FF0070C0"/>
      <name val="Calibri"/>
      <family val="2"/>
    </font>
    <font>
      <b/>
      <sz val="12"/>
      <color rgb="FF0070C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left" vertical="center"/>
    </xf>
    <xf numFmtId="4" fontId="3" fillId="0" borderId="1" xfId="0" applyNumberFormat="1" applyFont="1" applyBorder="1" applyAlignment="1">
      <alignment vertical="center"/>
    </xf>
    <xf numFmtId="4" fontId="2" fillId="0" borderId="2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4" fontId="2" fillId="0" borderId="5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3" xfId="0" applyNumberFormat="1" applyFont="1" applyBorder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" fontId="3" fillId="0" borderId="3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4" fontId="5" fillId="3" borderId="1" xfId="0" applyNumberFormat="1" applyFont="1" applyFill="1" applyBorder="1" applyAlignment="1">
      <alignment vertical="center"/>
    </xf>
    <xf numFmtId="4" fontId="4" fillId="3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4" fontId="1" fillId="0" borderId="0" xfId="0" applyNumberFormat="1" applyFont="1"/>
    <xf numFmtId="4" fontId="2" fillId="0" borderId="6" xfId="0" applyNumberFormat="1" applyFont="1" applyBorder="1" applyAlignment="1">
      <alignment vertical="center"/>
    </xf>
    <xf numFmtId="4" fontId="6" fillId="0" borderId="1" xfId="0" applyNumberFormat="1" applyFont="1" applyBorder="1" applyAlignment="1">
      <alignment vertical="center"/>
    </xf>
    <xf numFmtId="3" fontId="2" fillId="0" borderId="4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4" fontId="4" fillId="0" borderId="0" xfId="0" applyNumberFormat="1" applyFont="1" applyAlignment="1">
      <alignment vertical="center"/>
    </xf>
    <xf numFmtId="4" fontId="3" fillId="0" borderId="2" xfId="0" applyNumberFormat="1" applyFont="1" applyBorder="1" applyAlignment="1">
      <alignment vertical="center"/>
    </xf>
    <xf numFmtId="4" fontId="3" fillId="0" borderId="3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4" fillId="0" borderId="3" xfId="0" applyNumberFormat="1" applyFont="1" applyBorder="1" applyAlignment="1">
      <alignment vertical="center"/>
    </xf>
    <xf numFmtId="4" fontId="4" fillId="0" borderId="1" xfId="0" applyNumberFormat="1" applyFont="1" applyBorder="1" applyAlignment="1">
      <alignment vertical="center"/>
    </xf>
    <xf numFmtId="4" fontId="8" fillId="0" borderId="1" xfId="0" applyNumberFormat="1" applyFont="1" applyBorder="1" applyAlignment="1">
      <alignment vertical="center"/>
    </xf>
    <xf numFmtId="10" fontId="4" fillId="0" borderId="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4" fontId="2" fillId="0" borderId="14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4" fontId="11" fillId="0" borderId="1" xfId="0" applyNumberFormat="1" applyFont="1" applyBorder="1" applyAlignment="1">
      <alignment vertical="center"/>
    </xf>
    <xf numFmtId="4" fontId="12" fillId="5" borderId="1" xfId="0" applyNumberFormat="1" applyFont="1" applyFill="1" applyBorder="1" applyAlignment="1">
      <alignment vertical="center"/>
    </xf>
    <xf numFmtId="4" fontId="13" fillId="0" borderId="2" xfId="0" applyNumberFormat="1" applyFont="1" applyBorder="1" applyAlignment="1">
      <alignment vertical="center"/>
    </xf>
    <xf numFmtId="4" fontId="13" fillId="0" borderId="4" xfId="0" applyNumberFormat="1" applyFont="1" applyBorder="1" applyAlignment="1">
      <alignment vertical="center"/>
    </xf>
    <xf numFmtId="4" fontId="13" fillId="0" borderId="1" xfId="0" applyNumberFormat="1" applyFont="1" applyBorder="1" applyAlignment="1">
      <alignment vertical="center"/>
    </xf>
    <xf numFmtId="4" fontId="13" fillId="0" borderId="5" xfId="0" applyNumberFormat="1" applyFont="1" applyBorder="1" applyAlignment="1">
      <alignment vertical="center"/>
    </xf>
    <xf numFmtId="4" fontId="13" fillId="0" borderId="3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4" fontId="0" fillId="0" borderId="0" xfId="0" applyNumberFormat="1" applyAlignment="1">
      <alignment vertical="center"/>
    </xf>
    <xf numFmtId="0" fontId="15" fillId="0" borderId="0" xfId="0" applyFont="1" applyAlignment="1">
      <alignment vertical="center"/>
    </xf>
    <xf numFmtId="4" fontId="13" fillId="6" borderId="1" xfId="0" applyNumberFormat="1" applyFont="1" applyFill="1" applyBorder="1" applyAlignment="1">
      <alignment vertical="center"/>
    </xf>
    <xf numFmtId="4" fontId="16" fillId="0" borderId="0" xfId="0" applyNumberFormat="1" applyFont="1" applyAlignment="1">
      <alignment vertical="center"/>
    </xf>
    <xf numFmtId="4" fontId="16" fillId="0" borderId="1" xfId="0" applyNumberFormat="1" applyFont="1" applyBorder="1" applyAlignment="1">
      <alignment vertical="center"/>
    </xf>
    <xf numFmtId="4" fontId="16" fillId="0" borderId="6" xfId="0" applyNumberFormat="1" applyFont="1" applyBorder="1" applyAlignment="1">
      <alignment vertical="center"/>
    </xf>
    <xf numFmtId="4" fontId="0" fillId="0" borderId="0" xfId="0" applyNumberFormat="1"/>
    <xf numFmtId="0" fontId="2" fillId="0" borderId="0" xfId="0" applyFont="1" applyAlignment="1">
      <alignment vertical="center"/>
    </xf>
    <xf numFmtId="0" fontId="17" fillId="0" borderId="0" xfId="0" quotePrefix="1" applyFont="1"/>
    <xf numFmtId="0" fontId="18" fillId="0" borderId="0" xfId="0" applyFont="1" applyAlignment="1">
      <alignment horizontal="center" vertical="center"/>
    </xf>
    <xf numFmtId="4" fontId="15" fillId="0" borderId="0" xfId="0" applyNumberFormat="1" applyFont="1" applyAlignment="1">
      <alignment vertical="center"/>
    </xf>
    <xf numFmtId="0" fontId="19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4" fontId="21" fillId="0" borderId="1" xfId="0" applyNumberFormat="1" applyFont="1" applyBorder="1" applyAlignment="1">
      <alignment vertical="center"/>
    </xf>
    <xf numFmtId="4" fontId="13" fillId="6" borderId="1" xfId="0" applyNumberFormat="1" applyFont="1" applyFill="1" applyBorder="1" applyAlignment="1">
      <alignment horizontal="right" vertical="center"/>
    </xf>
    <xf numFmtId="4" fontId="13" fillId="0" borderId="19" xfId="0" applyNumberFormat="1" applyFont="1" applyBorder="1" applyAlignment="1">
      <alignment vertical="center"/>
    </xf>
    <xf numFmtId="4" fontId="13" fillId="0" borderId="20" xfId="0" applyNumberFormat="1" applyFont="1" applyBorder="1" applyAlignment="1">
      <alignment vertical="center"/>
    </xf>
    <xf numFmtId="4" fontId="13" fillId="0" borderId="21" xfId="0" applyNumberFormat="1" applyFont="1" applyBorder="1" applyAlignment="1">
      <alignment vertical="center"/>
    </xf>
    <xf numFmtId="4" fontId="13" fillId="0" borderId="13" xfId="0" applyNumberFormat="1" applyFont="1" applyBorder="1" applyAlignment="1">
      <alignment vertical="center"/>
    </xf>
    <xf numFmtId="4" fontId="13" fillId="0" borderId="22" xfId="0" applyNumberFormat="1" applyFont="1" applyBorder="1" applyAlignment="1">
      <alignment vertical="center"/>
    </xf>
    <xf numFmtId="0" fontId="4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vertical="center"/>
    </xf>
    <xf numFmtId="4" fontId="4" fillId="2" borderId="22" xfId="0" applyNumberFormat="1" applyFont="1" applyFill="1" applyBorder="1" applyAlignment="1">
      <alignment vertical="center"/>
    </xf>
    <xf numFmtId="4" fontId="4" fillId="2" borderId="2" xfId="0" applyNumberFormat="1" applyFont="1" applyFill="1" applyBorder="1" applyAlignment="1">
      <alignment vertical="center"/>
    </xf>
    <xf numFmtId="4" fontId="22" fillId="0" borderId="23" xfId="0" quotePrefix="1" applyNumberFormat="1" applyFont="1" applyBorder="1" applyAlignment="1">
      <alignment vertical="center"/>
    </xf>
    <xf numFmtId="4" fontId="22" fillId="0" borderId="24" xfId="0" applyNumberFormat="1" applyFont="1" applyBorder="1" applyAlignment="1">
      <alignment vertical="center"/>
    </xf>
    <xf numFmtId="4" fontId="23" fillId="5" borderId="27" xfId="0" applyNumberFormat="1" applyFont="1" applyFill="1" applyBorder="1" applyAlignment="1">
      <alignment vertical="center"/>
    </xf>
    <xf numFmtId="4" fontId="23" fillId="6" borderId="10" xfId="0" applyNumberFormat="1" applyFont="1" applyFill="1" applyBorder="1" applyAlignment="1">
      <alignment vertical="center"/>
    </xf>
    <xf numFmtId="4" fontId="4" fillId="7" borderId="1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4" fillId="0" borderId="0" xfId="0" applyFont="1"/>
    <xf numFmtId="4" fontId="3" fillId="0" borderId="0" xfId="0" applyNumberFormat="1" applyFont="1" applyAlignment="1">
      <alignment vertical="center"/>
    </xf>
    <xf numFmtId="4" fontId="5" fillId="0" borderId="3" xfId="0" applyNumberFormat="1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 wrapText="1"/>
    </xf>
    <xf numFmtId="4" fontId="26" fillId="0" borderId="5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4" fontId="12" fillId="0" borderId="0" xfId="0" applyNumberFormat="1" applyFont="1" applyAlignment="1">
      <alignment vertical="center"/>
    </xf>
    <xf numFmtId="4" fontId="12" fillId="5" borderId="0" xfId="0" applyNumberFormat="1" applyFont="1" applyFill="1" applyAlignment="1">
      <alignment vertical="center"/>
    </xf>
    <xf numFmtId="4" fontId="28" fillId="0" borderId="0" xfId="0" applyNumberFormat="1" applyFont="1" applyAlignment="1">
      <alignment vertical="center"/>
    </xf>
    <xf numFmtId="4" fontId="4" fillId="5" borderId="33" xfId="0" applyNumberFormat="1" applyFont="1" applyFill="1" applyBorder="1" applyAlignment="1">
      <alignment vertical="top"/>
    </xf>
    <xf numFmtId="4" fontId="4" fillId="6" borderId="20" xfId="0" applyNumberFormat="1" applyFont="1" applyFill="1" applyBorder="1" applyAlignment="1">
      <alignment vertical="top"/>
    </xf>
    <xf numFmtId="4" fontId="29" fillId="7" borderId="21" xfId="0" applyNumberFormat="1" applyFont="1" applyFill="1" applyBorder="1" applyAlignment="1">
      <alignment vertical="top"/>
    </xf>
    <xf numFmtId="0" fontId="4" fillId="0" borderId="0" xfId="0" applyFont="1" applyAlignment="1">
      <alignment horizontal="center" vertical="center"/>
    </xf>
    <xf numFmtId="0" fontId="30" fillId="0" borderId="7" xfId="0" applyFont="1" applyBorder="1" applyAlignment="1">
      <alignment vertical="center"/>
    </xf>
    <xf numFmtId="4" fontId="15" fillId="0" borderId="7" xfId="0" applyNumberFormat="1" applyFont="1" applyBorder="1" applyAlignment="1">
      <alignment vertical="center"/>
    </xf>
    <xf numFmtId="4" fontId="32" fillId="0" borderId="0" xfId="0" applyNumberFormat="1" applyFont="1" applyAlignment="1">
      <alignment vertical="center"/>
    </xf>
    <xf numFmtId="10" fontId="4" fillId="8" borderId="36" xfId="0" applyNumberFormat="1" applyFont="1" applyFill="1" applyBorder="1" applyAlignment="1">
      <alignment horizontal="center" vertical="center"/>
    </xf>
    <xf numFmtId="10" fontId="4" fillId="8" borderId="37" xfId="0" applyNumberFormat="1" applyFont="1" applyFill="1" applyBorder="1" applyAlignment="1">
      <alignment horizontal="center" vertical="center"/>
    </xf>
    <xf numFmtId="10" fontId="4" fillId="8" borderId="24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2" fillId="0" borderId="0" xfId="0" applyFont="1"/>
    <xf numFmtId="0" fontId="12" fillId="0" borderId="0" xfId="0" applyFont="1" applyAlignment="1">
      <alignment vertical="center"/>
    </xf>
    <xf numFmtId="4" fontId="12" fillId="6" borderId="0" xfId="0" applyNumberFormat="1" applyFont="1" applyFill="1" applyAlignment="1">
      <alignment vertical="center"/>
    </xf>
    <xf numFmtId="0" fontId="14" fillId="0" borderId="0" xfId="0" applyFont="1"/>
    <xf numFmtId="0" fontId="31" fillId="0" borderId="7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4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32" fillId="0" borderId="0" xfId="0" applyFont="1" applyAlignment="1">
      <alignment vertical="center"/>
    </xf>
    <xf numFmtId="4" fontId="34" fillId="7" borderId="38" xfId="0" applyNumberFormat="1" applyFont="1" applyFill="1" applyBorder="1" applyAlignment="1">
      <alignment vertical="center"/>
    </xf>
    <xf numFmtId="0" fontId="35" fillId="0" borderId="0" xfId="0" applyFont="1"/>
    <xf numFmtId="4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4" fontId="13" fillId="0" borderId="7" xfId="0" applyNumberFormat="1" applyFont="1" applyBorder="1" applyAlignment="1">
      <alignment vertical="center"/>
    </xf>
    <xf numFmtId="4" fontId="36" fillId="0" borderId="0" xfId="0" applyNumberFormat="1" applyFont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4" fontId="25" fillId="0" borderId="25" xfId="0" applyNumberFormat="1" applyFont="1" applyBorder="1" applyAlignment="1">
      <alignment horizontal="center" vertical="center" wrapText="1"/>
    </xf>
    <xf numFmtId="4" fontId="25" fillId="0" borderId="28" xfId="0" applyNumberFormat="1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4" fontId="25" fillId="0" borderId="30" xfId="0" applyNumberFormat="1" applyFont="1" applyBorder="1" applyAlignment="1">
      <alignment horizontal="center" vertical="center" wrapText="1"/>
    </xf>
    <xf numFmtId="4" fontId="25" fillId="0" borderId="31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top"/>
    </xf>
    <xf numFmtId="0" fontId="0" fillId="0" borderId="32" xfId="0" applyBorder="1" applyAlignment="1">
      <alignment horizontal="center" vertical="top"/>
    </xf>
    <xf numFmtId="4" fontId="25" fillId="0" borderId="34" xfId="0" quotePrefix="1" applyNumberFormat="1" applyFont="1" applyBorder="1" applyAlignment="1">
      <alignment horizontal="center" vertical="center" wrapText="1"/>
    </xf>
    <xf numFmtId="4" fontId="25" fillId="0" borderId="35" xfId="0" quotePrefix="1" applyNumberFormat="1" applyFont="1" applyBorder="1" applyAlignment="1">
      <alignment horizontal="center" vertical="center" wrapText="1"/>
    </xf>
    <xf numFmtId="0" fontId="12" fillId="8" borderId="34" xfId="0" applyFont="1" applyFill="1" applyBorder="1" applyAlignment="1">
      <alignment horizontal="center" vertical="center" wrapText="1"/>
    </xf>
    <xf numFmtId="0" fontId="12" fillId="8" borderId="35" xfId="0" applyFont="1" applyFill="1" applyBorder="1" applyAlignment="1">
      <alignment horizontal="center" vertical="center" wrapText="1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4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18</xdr:row>
      <xdr:rowOff>66675</xdr:rowOff>
    </xdr:from>
    <xdr:to>
      <xdr:col>5</xdr:col>
      <xdr:colOff>504825</xdr:colOff>
      <xdr:row>25</xdr:row>
      <xdr:rowOff>76200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EB828846-0A76-4330-A345-B26C12ACC483}"/>
            </a:ext>
          </a:extLst>
        </xdr:cNvPr>
        <xdr:cNvCxnSpPr/>
      </xdr:nvCxnSpPr>
      <xdr:spPr>
        <a:xfrm flipV="1">
          <a:off x="3714750" y="4124325"/>
          <a:ext cx="447675" cy="2085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1"/>
  <sheetViews>
    <sheetView topLeftCell="A2" zoomScale="130" zoomScaleNormal="130" workbookViewId="0">
      <selection activeCell="M5" sqref="M5"/>
    </sheetView>
  </sheetViews>
  <sheetFormatPr baseColWidth="10" defaultColWidth="9.140625" defaultRowHeight="15" x14ac:dyDescent="0.25"/>
  <cols>
    <col min="1" max="1" width="4.42578125" customWidth="1"/>
    <col min="2" max="2" width="16" customWidth="1"/>
    <col min="3" max="3" width="11.42578125" customWidth="1"/>
    <col min="4" max="4" width="10.5703125" bestFit="1" customWidth="1"/>
    <col min="5" max="5" width="10.28515625" customWidth="1"/>
    <col min="6" max="7" width="11.28515625" customWidth="1"/>
    <col min="8" max="8" width="11.85546875" customWidth="1"/>
    <col min="9" max="9" width="5.85546875" customWidth="1"/>
    <col min="10" max="10" width="6.28515625" customWidth="1"/>
    <col min="11" max="11" width="9.5703125" customWidth="1"/>
    <col min="12" max="12" width="7.85546875" customWidth="1"/>
    <col min="13" max="13" width="10.140625" customWidth="1"/>
    <col min="14" max="14" width="11.85546875" customWidth="1"/>
    <col min="15" max="256" width="11.42578125" customWidth="1"/>
  </cols>
  <sheetData>
    <row r="1" spans="1:15" s="1" customFormat="1" ht="33" customHeight="1" thickBot="1" x14ac:dyDescent="0.3">
      <c r="A1" s="132" t="s">
        <v>0</v>
      </c>
      <c r="B1" s="132"/>
      <c r="C1" s="132"/>
      <c r="D1" s="132"/>
      <c r="E1" s="132"/>
      <c r="F1" s="132"/>
      <c r="G1" s="132"/>
      <c r="H1" s="132"/>
      <c r="I1" s="135" t="s">
        <v>1</v>
      </c>
      <c r="J1" s="135"/>
      <c r="K1" s="135"/>
      <c r="L1" s="135"/>
      <c r="M1" s="132"/>
      <c r="N1" s="132"/>
      <c r="O1" s="132"/>
    </row>
    <row r="2" spans="1:15" s="1" customFormat="1" ht="45" customHeight="1" x14ac:dyDescent="0.25">
      <c r="A2" s="136" t="s">
        <v>2</v>
      </c>
      <c r="B2" s="137"/>
      <c r="C2" s="138"/>
      <c r="D2" s="4" t="s">
        <v>3</v>
      </c>
      <c r="E2" s="4" t="s">
        <v>4</v>
      </c>
      <c r="F2" s="5" t="s">
        <v>5</v>
      </c>
      <c r="G2" s="6" t="s">
        <v>6</v>
      </c>
      <c r="H2" s="7" t="s">
        <v>7</v>
      </c>
      <c r="I2" s="139" t="s">
        <v>8</v>
      </c>
      <c r="J2" s="140"/>
      <c r="K2" s="140"/>
      <c r="L2" s="141"/>
      <c r="M2" s="133" t="s">
        <v>9</v>
      </c>
      <c r="N2" s="134"/>
      <c r="O2" s="134"/>
    </row>
    <row r="3" spans="1:15" s="1" customFormat="1" ht="45.75" customHeight="1" x14ac:dyDescent="0.25">
      <c r="A3" s="2" t="s">
        <v>10</v>
      </c>
      <c r="B3" s="2" t="s">
        <v>11</v>
      </c>
      <c r="C3" s="2" t="s">
        <v>12</v>
      </c>
      <c r="D3" s="2" t="s">
        <v>12</v>
      </c>
      <c r="E3" s="2" t="s">
        <v>12</v>
      </c>
      <c r="F3" s="2" t="s">
        <v>12</v>
      </c>
      <c r="G3" s="2" t="s">
        <v>12</v>
      </c>
      <c r="H3" s="8" t="s">
        <v>12</v>
      </c>
      <c r="I3" s="10" t="s">
        <v>13</v>
      </c>
      <c r="J3" s="3" t="s">
        <v>14</v>
      </c>
      <c r="K3" s="3" t="s">
        <v>15</v>
      </c>
      <c r="L3" s="11" t="s">
        <v>16</v>
      </c>
      <c r="M3" s="9" t="s">
        <v>13</v>
      </c>
      <c r="N3" s="2" t="s">
        <v>17</v>
      </c>
      <c r="O3" s="3" t="s">
        <v>18</v>
      </c>
    </row>
    <row r="4" spans="1:15" s="18" customFormat="1" ht="20.100000000000001" customHeight="1" x14ac:dyDescent="0.25">
      <c r="A4" s="12"/>
      <c r="B4" s="19" t="s">
        <v>19</v>
      </c>
      <c r="C4" s="16">
        <v>60000</v>
      </c>
      <c r="D4" s="16"/>
      <c r="E4" s="16"/>
      <c r="F4" s="16">
        <v>60000</v>
      </c>
      <c r="G4" s="32">
        <v>55000</v>
      </c>
      <c r="H4" s="15">
        <v>5000</v>
      </c>
      <c r="I4" s="33">
        <v>5</v>
      </c>
      <c r="J4" s="34">
        <v>80</v>
      </c>
      <c r="K4" s="34">
        <v>15</v>
      </c>
      <c r="L4" s="17">
        <v>100</v>
      </c>
      <c r="M4" s="21"/>
      <c r="N4" s="16"/>
      <c r="O4" s="16"/>
    </row>
    <row r="5" spans="1:15" s="18" customFormat="1" ht="20.100000000000001" customHeight="1" x14ac:dyDescent="0.25">
      <c r="A5" s="12"/>
      <c r="B5" s="19" t="s">
        <v>20</v>
      </c>
      <c r="C5" s="16">
        <v>38000</v>
      </c>
      <c r="D5" s="16"/>
      <c r="E5" s="16"/>
      <c r="F5" s="16">
        <v>38000</v>
      </c>
      <c r="G5" s="32">
        <v>38000</v>
      </c>
      <c r="H5" s="15"/>
      <c r="I5" s="33"/>
      <c r="J5" s="34"/>
      <c r="K5" s="34"/>
      <c r="L5" s="17"/>
      <c r="M5" s="20"/>
      <c r="N5" s="16"/>
      <c r="O5" s="31"/>
    </row>
    <row r="6" spans="1:15" s="18" customFormat="1" ht="20.100000000000001" customHeight="1" x14ac:dyDescent="0.25">
      <c r="A6" s="12"/>
      <c r="B6" s="19" t="s">
        <v>21</v>
      </c>
      <c r="C6" s="16">
        <v>14000</v>
      </c>
      <c r="D6" s="16"/>
      <c r="E6" s="16"/>
      <c r="F6" s="16">
        <v>14000</v>
      </c>
      <c r="G6" s="16"/>
      <c r="H6" s="16">
        <v>14000</v>
      </c>
      <c r="I6" s="33">
        <v>1</v>
      </c>
      <c r="J6" s="34">
        <v>2</v>
      </c>
      <c r="K6" s="34">
        <v>3</v>
      </c>
      <c r="L6" s="17">
        <v>6</v>
      </c>
      <c r="M6" s="21"/>
      <c r="N6" s="16"/>
      <c r="O6" s="16"/>
    </row>
    <row r="7" spans="1:15" s="18" customFormat="1" ht="20.100000000000001" customHeight="1" x14ac:dyDescent="0.25">
      <c r="A7" s="22"/>
      <c r="B7" s="19" t="s">
        <v>22</v>
      </c>
      <c r="C7" s="16">
        <v>3600</v>
      </c>
      <c r="D7" s="16"/>
      <c r="E7" s="16"/>
      <c r="F7" s="16">
        <v>3600</v>
      </c>
      <c r="G7" s="16"/>
      <c r="H7" s="16">
        <v>3600</v>
      </c>
      <c r="I7" s="33">
        <v>5</v>
      </c>
      <c r="J7" s="34">
        <v>5</v>
      </c>
      <c r="K7" s="34">
        <v>90</v>
      </c>
      <c r="L7" s="17">
        <v>100</v>
      </c>
      <c r="M7" s="21"/>
      <c r="N7" s="16"/>
      <c r="O7" s="16"/>
    </row>
    <row r="8" spans="1:15" s="18" customFormat="1" ht="20.100000000000001" customHeight="1" x14ac:dyDescent="0.25">
      <c r="A8" s="12"/>
      <c r="B8" s="19" t="s">
        <v>23</v>
      </c>
      <c r="C8" s="16">
        <v>3000</v>
      </c>
      <c r="D8" s="16"/>
      <c r="E8" s="16"/>
      <c r="F8" s="16">
        <v>3000</v>
      </c>
      <c r="G8" s="16"/>
      <c r="H8" s="16">
        <v>3000</v>
      </c>
      <c r="I8" s="33">
        <v>10</v>
      </c>
      <c r="J8" s="34">
        <v>30</v>
      </c>
      <c r="K8" s="34">
        <v>60</v>
      </c>
      <c r="L8" s="17">
        <v>100</v>
      </c>
      <c r="M8" s="21"/>
      <c r="N8" s="16"/>
      <c r="O8" s="16"/>
    </row>
    <row r="9" spans="1:15" s="18" customFormat="1" ht="20.100000000000001" customHeight="1" x14ac:dyDescent="0.25">
      <c r="A9" s="12"/>
      <c r="B9" s="19" t="s">
        <v>24</v>
      </c>
      <c r="C9" s="16">
        <v>1100</v>
      </c>
      <c r="D9" s="16"/>
      <c r="E9" s="16"/>
      <c r="F9" s="16">
        <v>1100</v>
      </c>
      <c r="G9" s="16"/>
      <c r="H9" s="16">
        <v>1100</v>
      </c>
      <c r="I9" s="33">
        <v>5</v>
      </c>
      <c r="J9" s="34">
        <v>80</v>
      </c>
      <c r="K9" s="34">
        <v>15</v>
      </c>
      <c r="L9" s="17">
        <v>100</v>
      </c>
      <c r="M9" s="21"/>
      <c r="N9" s="16"/>
      <c r="O9" s="16"/>
    </row>
    <row r="10" spans="1:15" s="18" customFormat="1" ht="20.100000000000001" customHeight="1" x14ac:dyDescent="0.25">
      <c r="A10" s="12"/>
      <c r="B10" s="19" t="s">
        <v>25</v>
      </c>
      <c r="C10" s="16">
        <v>4000</v>
      </c>
      <c r="D10" s="16">
        <v>4000</v>
      </c>
      <c r="E10" s="16"/>
      <c r="F10" s="16"/>
      <c r="G10" s="16"/>
      <c r="H10" s="15"/>
      <c r="I10" s="33"/>
      <c r="J10" s="34"/>
      <c r="K10" s="34"/>
      <c r="L10" s="17"/>
      <c r="M10" s="21"/>
      <c r="N10" s="16"/>
      <c r="O10" s="16"/>
    </row>
    <row r="11" spans="1:15" s="18" customFormat="1" ht="20.100000000000001" customHeight="1" x14ac:dyDescent="0.25">
      <c r="A11" s="12"/>
      <c r="B11" s="19" t="s">
        <v>26</v>
      </c>
      <c r="C11" s="16">
        <v>1600</v>
      </c>
      <c r="D11" s="16">
        <v>1600</v>
      </c>
      <c r="E11" s="16"/>
      <c r="F11" s="16"/>
      <c r="G11" s="16"/>
      <c r="H11" s="15"/>
      <c r="I11" s="33"/>
      <c r="J11" s="34"/>
      <c r="K11" s="34"/>
      <c r="L11" s="17"/>
      <c r="M11" s="21"/>
      <c r="N11" s="16"/>
      <c r="O11" s="16"/>
    </row>
    <row r="12" spans="1:15" s="18" customFormat="1" ht="20.100000000000001" customHeight="1" x14ac:dyDescent="0.25">
      <c r="A12" s="12"/>
      <c r="B12" s="19" t="s">
        <v>27</v>
      </c>
      <c r="C12" s="16">
        <v>2000</v>
      </c>
      <c r="D12" s="16">
        <v>2000</v>
      </c>
      <c r="E12" s="16"/>
      <c r="F12" s="16"/>
      <c r="G12" s="16"/>
      <c r="H12" s="15"/>
      <c r="I12" s="33"/>
      <c r="J12" s="34"/>
      <c r="K12" s="34"/>
      <c r="L12" s="17"/>
      <c r="M12" s="21"/>
      <c r="N12" s="16"/>
      <c r="O12" s="16"/>
    </row>
    <row r="13" spans="1:15" s="18" customFormat="1" ht="20.100000000000001" customHeight="1" x14ac:dyDescent="0.25">
      <c r="A13" s="12"/>
      <c r="B13" s="19" t="s">
        <v>28</v>
      </c>
      <c r="C13" s="16">
        <v>22000</v>
      </c>
      <c r="D13" s="16"/>
      <c r="E13" s="16"/>
      <c r="F13" s="16">
        <v>22000</v>
      </c>
      <c r="G13" s="16"/>
      <c r="H13" s="16">
        <v>22000</v>
      </c>
      <c r="I13" s="33">
        <v>5</v>
      </c>
      <c r="J13" s="34">
        <v>80</v>
      </c>
      <c r="K13" s="34">
        <v>15</v>
      </c>
      <c r="L13" s="17">
        <v>100</v>
      </c>
      <c r="M13" s="21"/>
      <c r="N13" s="16"/>
      <c r="O13" s="16"/>
    </row>
    <row r="14" spans="1:15" s="18" customFormat="1" ht="20.100000000000001" customHeight="1" x14ac:dyDescent="0.25">
      <c r="A14" s="12"/>
      <c r="B14" s="23" t="s">
        <v>29</v>
      </c>
      <c r="C14" s="16"/>
      <c r="D14" s="16"/>
      <c r="E14" s="16">
        <v>5000</v>
      </c>
      <c r="F14" s="16">
        <v>5000</v>
      </c>
      <c r="G14" s="16"/>
      <c r="H14" s="16">
        <v>5000</v>
      </c>
      <c r="I14" s="33">
        <v>5</v>
      </c>
      <c r="J14" s="34">
        <v>80</v>
      </c>
      <c r="K14" s="34">
        <v>15</v>
      </c>
      <c r="L14" s="17">
        <v>100</v>
      </c>
      <c r="M14" s="21"/>
      <c r="N14" s="16"/>
      <c r="O14" s="16"/>
    </row>
    <row r="15" spans="1:15" s="18" customFormat="1" ht="20.100000000000001" customHeight="1" x14ac:dyDescent="0.25">
      <c r="A15" s="12"/>
      <c r="B15" s="23" t="s">
        <v>30</v>
      </c>
      <c r="C15" s="16"/>
      <c r="D15" s="16"/>
      <c r="E15" s="16">
        <v>3000</v>
      </c>
      <c r="F15" s="16">
        <v>3000</v>
      </c>
      <c r="G15" s="16"/>
      <c r="H15" s="16">
        <v>3000</v>
      </c>
      <c r="I15" s="33">
        <v>5</v>
      </c>
      <c r="J15" s="34">
        <v>80</v>
      </c>
      <c r="K15" s="34">
        <v>15</v>
      </c>
      <c r="L15" s="17">
        <v>100</v>
      </c>
      <c r="M15" s="24"/>
      <c r="N15" s="14"/>
      <c r="O15" s="14"/>
    </row>
    <row r="16" spans="1:15" s="18" customFormat="1" ht="20.100000000000001" customHeight="1" x14ac:dyDescent="0.25">
      <c r="A16" s="12"/>
      <c r="B16" s="23" t="s">
        <v>31</v>
      </c>
      <c r="C16" s="16"/>
      <c r="D16" s="16"/>
      <c r="E16" s="16">
        <v>3500</v>
      </c>
      <c r="F16" s="16">
        <v>3500</v>
      </c>
      <c r="G16" s="16"/>
      <c r="H16" s="16">
        <v>3500</v>
      </c>
      <c r="I16" s="33">
        <v>5</v>
      </c>
      <c r="J16" s="34">
        <v>80</v>
      </c>
      <c r="K16" s="34">
        <v>15</v>
      </c>
      <c r="L16" s="17">
        <v>100</v>
      </c>
      <c r="M16" s="21"/>
      <c r="N16" s="16"/>
      <c r="O16" s="16"/>
    </row>
    <row r="17" spans="1:15" s="18" customFormat="1" ht="20.100000000000001" customHeight="1" x14ac:dyDescent="0.25">
      <c r="A17" s="12"/>
      <c r="B17" s="19" t="s">
        <v>32</v>
      </c>
      <c r="C17" s="14"/>
      <c r="D17" s="14"/>
      <c r="E17" s="14">
        <v>24000</v>
      </c>
      <c r="F17" s="14">
        <v>24000</v>
      </c>
      <c r="G17" s="13">
        <v>2000</v>
      </c>
      <c r="H17" s="36">
        <v>22000</v>
      </c>
      <c r="I17" s="34">
        <v>0</v>
      </c>
      <c r="J17" s="34">
        <v>50</v>
      </c>
      <c r="K17" s="34">
        <v>50</v>
      </c>
      <c r="L17" s="16">
        <v>100</v>
      </c>
      <c r="M17" s="21"/>
      <c r="N17" s="16"/>
      <c r="O17" s="16"/>
    </row>
    <row r="18" spans="1:15" s="29" customFormat="1" ht="20.100000000000001" customHeight="1" x14ac:dyDescent="0.25">
      <c r="A18" s="25"/>
      <c r="B18" s="26" t="s">
        <v>33</v>
      </c>
      <c r="C18" s="27">
        <f>SUM(C4:C17)</f>
        <v>149300</v>
      </c>
      <c r="D18" s="27">
        <f>SUM(D10:D17)</f>
        <v>7600</v>
      </c>
      <c r="E18" s="27">
        <f>SUM(E14:E17)</f>
        <v>35500</v>
      </c>
      <c r="F18" s="27">
        <f>SUM(F4:F17)</f>
        <v>177200</v>
      </c>
      <c r="G18" s="28">
        <f>SUM(G4:G17)</f>
        <v>95000</v>
      </c>
      <c r="H18" s="28">
        <f>SUM(H4:H17)</f>
        <v>82200</v>
      </c>
      <c r="I18" s="35"/>
      <c r="J18" s="35"/>
      <c r="K18" s="35"/>
      <c r="L18" s="35"/>
      <c r="M18" s="28"/>
      <c r="N18" s="28"/>
      <c r="O18" s="28"/>
    </row>
    <row r="19" spans="1:15" ht="25.5" customHeight="1" x14ac:dyDescent="0.25">
      <c r="D19" s="30"/>
      <c r="K19" s="43" t="s">
        <v>34</v>
      </c>
      <c r="L19" s="44"/>
      <c r="M19" s="37" t="s">
        <v>35</v>
      </c>
      <c r="N19" s="38" t="s">
        <v>36</v>
      </c>
      <c r="O19" s="38" t="s">
        <v>37</v>
      </c>
    </row>
    <row r="20" spans="1:15" ht="21" customHeight="1" x14ac:dyDescent="0.25">
      <c r="K20" s="45" t="s">
        <v>38</v>
      </c>
      <c r="L20" s="46"/>
      <c r="M20" s="39"/>
      <c r="N20" s="40"/>
      <c r="O20" s="41"/>
    </row>
    <row r="21" spans="1:15" ht="30.75" customHeight="1" x14ac:dyDescent="0.25">
      <c r="K21" s="47" t="s">
        <v>39</v>
      </c>
      <c r="L21" s="48"/>
      <c r="M21" s="42"/>
      <c r="N21" s="42"/>
      <c r="O21" s="42"/>
    </row>
  </sheetData>
  <mergeCells count="5">
    <mergeCell ref="A1:H1"/>
    <mergeCell ref="M2:O2"/>
    <mergeCell ref="I1:O1"/>
    <mergeCell ref="A2:C2"/>
    <mergeCell ref="I2:L2"/>
  </mergeCells>
  <pageMargins left="0.19685039370078741" right="0.19685039370078741" top="0.74803149606299213" bottom="0.74803149606299213" header="0.31496062992125984" footer="0.31496062992125984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0"/>
  <sheetViews>
    <sheetView tabSelected="1" topLeftCell="A13" workbookViewId="0">
      <selection activeCell="G31" sqref="G31"/>
    </sheetView>
  </sheetViews>
  <sheetFormatPr baseColWidth="10" defaultColWidth="9.140625" defaultRowHeight="15" x14ac:dyDescent="0.25"/>
  <cols>
    <col min="1" max="1" width="4.42578125" customWidth="1"/>
    <col min="2" max="2" width="16" customWidth="1"/>
    <col min="3" max="3" width="11.42578125" customWidth="1"/>
    <col min="4" max="4" width="10.5703125" bestFit="1" customWidth="1"/>
    <col min="5" max="6" width="12.42578125" bestFit="1" customWidth="1"/>
    <col min="7" max="7" width="11.28515625" customWidth="1"/>
    <col min="8" max="8" width="11.85546875" customWidth="1"/>
    <col min="9" max="9" width="12" customWidth="1"/>
    <col min="10" max="10" width="11.5703125" customWidth="1"/>
    <col min="11" max="11" width="13.140625" customWidth="1"/>
    <col min="12" max="12" width="9.140625" customWidth="1"/>
    <col min="13" max="13" width="10.140625" customWidth="1"/>
    <col min="14" max="14" width="11.85546875" customWidth="1"/>
    <col min="15" max="15" width="11.42578125" customWidth="1"/>
    <col min="16" max="16" width="2.42578125" customWidth="1"/>
    <col min="17" max="17" width="22.140625" customWidth="1"/>
    <col min="18" max="18" width="2" customWidth="1"/>
    <col min="19" max="19" width="12.140625" customWidth="1"/>
    <col min="20" max="20" width="11.85546875" customWidth="1"/>
    <col min="21" max="21" width="7.85546875" customWidth="1"/>
    <col min="22" max="22" width="3.42578125" customWidth="1"/>
    <col min="23" max="23" width="9.7109375" customWidth="1"/>
    <col min="24" max="24" width="11.42578125" customWidth="1"/>
    <col min="25" max="25" width="3.140625" customWidth="1"/>
    <col min="26" max="256" width="11.42578125" customWidth="1"/>
  </cols>
  <sheetData>
    <row r="1" spans="1:25" s="1" customFormat="1" ht="18.75" customHeight="1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5" t="s">
        <v>1</v>
      </c>
      <c r="J1" s="135"/>
      <c r="K1" s="135"/>
      <c r="L1" s="135"/>
      <c r="M1" s="132"/>
      <c r="N1" s="132"/>
      <c r="O1" s="132"/>
    </row>
    <row r="2" spans="1:25" s="1" customFormat="1" ht="30.75" customHeight="1" x14ac:dyDescent="0.25">
      <c r="A2" s="136" t="s">
        <v>2</v>
      </c>
      <c r="B2" s="137"/>
      <c r="C2" s="138"/>
      <c r="D2" s="4" t="s">
        <v>3</v>
      </c>
      <c r="E2" s="4" t="s">
        <v>4</v>
      </c>
      <c r="F2" s="5" t="s">
        <v>5</v>
      </c>
      <c r="G2" s="6" t="s">
        <v>6</v>
      </c>
      <c r="H2" s="7" t="s">
        <v>7</v>
      </c>
      <c r="I2" s="156" t="s">
        <v>8</v>
      </c>
      <c r="J2" s="157"/>
      <c r="K2" s="157"/>
      <c r="L2" s="158"/>
      <c r="M2" s="133" t="s">
        <v>9</v>
      </c>
      <c r="N2" s="134"/>
      <c r="O2" s="134"/>
    </row>
    <row r="3" spans="1:25" s="1" customFormat="1" ht="23.25" customHeight="1" x14ac:dyDescent="0.25">
      <c r="A3" s="2" t="s">
        <v>10</v>
      </c>
      <c r="B3" s="2" t="s">
        <v>11</v>
      </c>
      <c r="C3" s="2" t="s">
        <v>12</v>
      </c>
      <c r="D3" s="2" t="s">
        <v>12</v>
      </c>
      <c r="E3" s="2" t="s">
        <v>12</v>
      </c>
      <c r="F3" s="2" t="s">
        <v>12</v>
      </c>
      <c r="G3" s="2" t="s">
        <v>12</v>
      </c>
      <c r="H3" s="8" t="s">
        <v>12</v>
      </c>
      <c r="I3" s="49" t="s">
        <v>13</v>
      </c>
      <c r="J3" s="50" t="s">
        <v>14</v>
      </c>
      <c r="K3" s="50" t="s">
        <v>15</v>
      </c>
      <c r="L3" s="51" t="s">
        <v>16</v>
      </c>
      <c r="M3" s="9" t="s">
        <v>13</v>
      </c>
      <c r="N3" s="2" t="s">
        <v>17</v>
      </c>
      <c r="O3" s="3" t="s">
        <v>18</v>
      </c>
      <c r="Q3" s="52"/>
    </row>
    <row r="4" spans="1:25" s="18" customFormat="1" ht="15.75" customHeight="1" x14ac:dyDescent="0.25">
      <c r="A4" s="12"/>
      <c r="B4" s="53" t="s">
        <v>19</v>
      </c>
      <c r="C4" s="54">
        <v>60000</v>
      </c>
      <c r="D4" s="54"/>
      <c r="E4" s="54"/>
      <c r="F4" s="54">
        <v>60000</v>
      </c>
      <c r="G4" s="55">
        <v>55000</v>
      </c>
      <c r="H4" s="56">
        <v>5000</v>
      </c>
      <c r="I4" s="57">
        <v>5</v>
      </c>
      <c r="J4" s="58">
        <v>80</v>
      </c>
      <c r="K4" s="58">
        <v>15</v>
      </c>
      <c r="L4" s="59">
        <v>100</v>
      </c>
      <c r="M4" s="60">
        <f>H4*I4/L4</f>
        <v>250</v>
      </c>
      <c r="N4" s="58">
        <f>H4*J4/L4</f>
        <v>4000</v>
      </c>
      <c r="O4" s="58">
        <f>H4*K4/L4</f>
        <v>750</v>
      </c>
      <c r="P4" s="61"/>
      <c r="V4" s="62"/>
      <c r="Y4" s="63"/>
    </row>
    <row r="5" spans="1:25" s="18" customFormat="1" ht="15.75" customHeight="1" x14ac:dyDescent="0.25">
      <c r="A5" s="12"/>
      <c r="B5" s="53" t="s">
        <v>20</v>
      </c>
      <c r="C5" s="54">
        <v>38000</v>
      </c>
      <c r="D5" s="54"/>
      <c r="E5" s="54"/>
      <c r="F5" s="54">
        <v>38000</v>
      </c>
      <c r="G5" s="64">
        <v>38000</v>
      </c>
      <c r="H5" s="56"/>
      <c r="I5" s="57"/>
      <c r="J5" s="58"/>
      <c r="K5" s="58"/>
      <c r="L5" s="59"/>
      <c r="M5" s="65"/>
      <c r="N5" s="66"/>
      <c r="O5" s="67"/>
      <c r="P5" s="61"/>
      <c r="U5"/>
      <c r="V5" s="68"/>
      <c r="W5"/>
      <c r="Y5" s="63"/>
    </row>
    <row r="6" spans="1:25" s="18" customFormat="1" ht="15.75" customHeight="1" x14ac:dyDescent="0.25">
      <c r="A6" s="12"/>
      <c r="B6" s="53" t="s">
        <v>21</v>
      </c>
      <c r="C6" s="54">
        <v>14000</v>
      </c>
      <c r="D6" s="54"/>
      <c r="E6" s="54"/>
      <c r="F6" s="54">
        <v>14000</v>
      </c>
      <c r="G6" s="58"/>
      <c r="H6" s="58">
        <v>14000</v>
      </c>
      <c r="I6" s="57">
        <v>1</v>
      </c>
      <c r="J6" s="58">
        <v>2</v>
      </c>
      <c r="K6" s="58">
        <v>3</v>
      </c>
      <c r="L6" s="59">
        <v>6</v>
      </c>
      <c r="M6" s="60">
        <f>H6*I6/L6</f>
        <v>2333.3333333333335</v>
      </c>
      <c r="N6" s="58">
        <f>H6*J6/L6</f>
        <v>4666.666666666667</v>
      </c>
      <c r="O6" s="58">
        <f>H6*K6/L6</f>
        <v>7000</v>
      </c>
      <c r="P6" s="69"/>
      <c r="U6"/>
      <c r="V6" s="68"/>
      <c r="W6"/>
      <c r="Y6" s="63"/>
    </row>
    <row r="7" spans="1:25" s="18" customFormat="1" ht="15.75" customHeight="1" x14ac:dyDescent="0.25">
      <c r="A7" s="22"/>
      <c r="B7" s="53" t="s">
        <v>22</v>
      </c>
      <c r="C7" s="54">
        <v>3600</v>
      </c>
      <c r="D7" s="54"/>
      <c r="E7" s="54"/>
      <c r="F7" s="54">
        <v>3600</v>
      </c>
      <c r="G7" s="58"/>
      <c r="H7" s="58">
        <v>3600</v>
      </c>
      <c r="I7" s="57">
        <v>5</v>
      </c>
      <c r="J7" s="58">
        <v>5</v>
      </c>
      <c r="K7" s="58">
        <v>90</v>
      </c>
      <c r="L7" s="59">
        <v>100</v>
      </c>
      <c r="M7" s="60">
        <f>H7*I7/L7</f>
        <v>180</v>
      </c>
      <c r="N7" s="58">
        <f>H7*J7/L7</f>
        <v>180</v>
      </c>
      <c r="O7" s="58">
        <f>H7*K7/L7</f>
        <v>3240</v>
      </c>
      <c r="P7" s="61"/>
      <c r="U7"/>
      <c r="V7" s="68"/>
      <c r="W7"/>
      <c r="Y7" s="63"/>
    </row>
    <row r="8" spans="1:25" s="18" customFormat="1" ht="15.75" customHeight="1" x14ac:dyDescent="0.25">
      <c r="A8" s="12"/>
      <c r="B8" s="53" t="s">
        <v>23</v>
      </c>
      <c r="C8" s="54">
        <v>3000</v>
      </c>
      <c r="D8" s="54"/>
      <c r="E8" s="54"/>
      <c r="F8" s="54">
        <v>3000</v>
      </c>
      <c r="G8" s="58"/>
      <c r="H8" s="58">
        <v>3000</v>
      </c>
      <c r="I8" s="57">
        <v>10</v>
      </c>
      <c r="J8" s="58">
        <v>30</v>
      </c>
      <c r="K8" s="58">
        <v>60</v>
      </c>
      <c r="L8" s="59">
        <v>100</v>
      </c>
      <c r="M8" s="60">
        <f>H8*I8/L8</f>
        <v>300</v>
      </c>
      <c r="N8" s="58">
        <f>H8*J8/L8</f>
        <v>900</v>
      </c>
      <c r="O8" s="58">
        <f>H8*K8/L8</f>
        <v>1800</v>
      </c>
      <c r="P8" s="61"/>
      <c r="U8"/>
      <c r="V8" s="68"/>
      <c r="W8"/>
      <c r="Y8" s="63"/>
    </row>
    <row r="9" spans="1:25" s="18" customFormat="1" ht="18.75" customHeight="1" x14ac:dyDescent="0.3">
      <c r="A9" s="12"/>
      <c r="B9" s="53" t="s">
        <v>24</v>
      </c>
      <c r="C9" s="54">
        <v>1100</v>
      </c>
      <c r="D9" s="54"/>
      <c r="E9" s="54"/>
      <c r="F9" s="54">
        <v>1100</v>
      </c>
      <c r="G9" s="58"/>
      <c r="H9" s="58">
        <v>1100</v>
      </c>
      <c r="I9" s="57">
        <v>5</v>
      </c>
      <c r="J9" s="58">
        <v>80</v>
      </c>
      <c r="K9" s="58">
        <v>15</v>
      </c>
      <c r="L9" s="59">
        <v>100</v>
      </c>
      <c r="M9" s="60">
        <f>H9*I9/L9</f>
        <v>55</v>
      </c>
      <c r="N9" s="58">
        <f>H9*J9/L9</f>
        <v>880</v>
      </c>
      <c r="O9" s="58">
        <f>H9*K9/L9</f>
        <v>165</v>
      </c>
      <c r="P9" s="69"/>
      <c r="Q9" s="69"/>
      <c r="U9" s="70"/>
      <c r="V9" s="68"/>
      <c r="W9"/>
      <c r="Y9" s="63"/>
    </row>
    <row r="10" spans="1:25" s="18" customFormat="1" ht="15.75" customHeight="1" x14ac:dyDescent="0.25">
      <c r="A10" s="12"/>
      <c r="B10" s="53" t="s">
        <v>25</v>
      </c>
      <c r="C10" s="54">
        <v>4000</v>
      </c>
      <c r="D10" s="54">
        <v>4000</v>
      </c>
      <c r="E10" s="54"/>
      <c r="F10" s="54"/>
      <c r="G10" s="58"/>
      <c r="H10" s="56"/>
      <c r="I10" s="57"/>
      <c r="J10" s="58"/>
      <c r="K10" s="58"/>
      <c r="L10" s="59"/>
      <c r="M10" s="60"/>
      <c r="N10" s="58"/>
      <c r="O10" s="58"/>
      <c r="P10" s="61"/>
      <c r="Q10"/>
      <c r="R10"/>
      <c r="S10" s="68"/>
      <c r="T10" s="68"/>
      <c r="U10"/>
      <c r="V10" s="68"/>
      <c r="W10"/>
      <c r="Y10" s="63"/>
    </row>
    <row r="11" spans="1:25" s="18" customFormat="1" ht="15.75" customHeight="1" x14ac:dyDescent="0.25">
      <c r="A11" s="12"/>
      <c r="B11" s="53" t="s">
        <v>26</v>
      </c>
      <c r="C11" s="54">
        <v>1600</v>
      </c>
      <c r="D11" s="54">
        <v>1600</v>
      </c>
      <c r="E11" s="54"/>
      <c r="F11" s="54"/>
      <c r="G11" s="58"/>
      <c r="H11" s="56"/>
      <c r="I11" s="57"/>
      <c r="J11" s="58"/>
      <c r="K11" s="58"/>
      <c r="L11" s="59"/>
      <c r="M11" s="60"/>
      <c r="N11" s="58"/>
      <c r="O11" s="58"/>
      <c r="P11" s="61"/>
      <c r="Q11"/>
      <c r="R11"/>
      <c r="S11"/>
      <c r="T11"/>
      <c r="U11"/>
      <c r="V11"/>
      <c r="W11"/>
      <c r="Y11" s="63"/>
    </row>
    <row r="12" spans="1:25" s="18" customFormat="1" ht="15.75" customHeight="1" x14ac:dyDescent="0.25">
      <c r="A12" s="12"/>
      <c r="B12" s="53" t="s">
        <v>27</v>
      </c>
      <c r="C12" s="54">
        <v>2000</v>
      </c>
      <c r="D12" s="54">
        <v>2000</v>
      </c>
      <c r="E12" s="54"/>
      <c r="F12" s="54"/>
      <c r="G12" s="58"/>
      <c r="H12" s="56"/>
      <c r="I12" s="57"/>
      <c r="J12" s="58"/>
      <c r="K12" s="58"/>
      <c r="L12" s="59"/>
      <c r="M12" s="60"/>
      <c r="N12" s="58"/>
      <c r="O12" s="58"/>
      <c r="P12" s="61"/>
      <c r="Q12"/>
      <c r="R12"/>
      <c r="S12"/>
      <c r="T12"/>
      <c r="U12"/>
      <c r="V12"/>
      <c r="W12"/>
      <c r="X12" s="63"/>
      <c r="Y12" s="63"/>
    </row>
    <row r="13" spans="1:25" s="18" customFormat="1" ht="23.25" customHeight="1" x14ac:dyDescent="0.25">
      <c r="A13" s="12"/>
      <c r="B13" s="53" t="s">
        <v>28</v>
      </c>
      <c r="C13" s="54">
        <v>22000</v>
      </c>
      <c r="D13" s="54"/>
      <c r="E13" s="54"/>
      <c r="F13" s="54">
        <v>22000</v>
      </c>
      <c r="G13" s="58"/>
      <c r="H13" s="58">
        <v>22000</v>
      </c>
      <c r="I13" s="57">
        <v>5</v>
      </c>
      <c r="J13" s="58">
        <v>80</v>
      </c>
      <c r="K13" s="58">
        <v>15</v>
      </c>
      <c r="L13" s="59">
        <v>100</v>
      </c>
      <c r="M13" s="60">
        <f>H13*I13/L13</f>
        <v>1100</v>
      </c>
      <c r="N13" s="58">
        <f>H13*J13/L13</f>
        <v>17600</v>
      </c>
      <c r="O13" s="58">
        <f>H13*K13/L13</f>
        <v>3300</v>
      </c>
      <c r="P13" s="69"/>
      <c r="Q13" s="71"/>
      <c r="R13" s="63"/>
      <c r="S13" s="63"/>
      <c r="T13" s="72"/>
      <c r="U13" s="63"/>
      <c r="V13" s="72"/>
      <c r="W13" s="63"/>
      <c r="X13" s="63"/>
      <c r="Y13" s="63"/>
    </row>
    <row r="14" spans="1:25" s="18" customFormat="1" ht="15.75" customHeight="1" x14ac:dyDescent="0.25">
      <c r="A14" s="12"/>
      <c r="B14" s="73" t="s">
        <v>29</v>
      </c>
      <c r="C14" s="54"/>
      <c r="D14" s="54"/>
      <c r="E14" s="54">
        <v>5000</v>
      </c>
      <c r="F14" s="54">
        <v>5000</v>
      </c>
      <c r="G14" s="58"/>
      <c r="H14" s="58">
        <v>5000</v>
      </c>
      <c r="I14" s="57">
        <v>5</v>
      </c>
      <c r="J14" s="58">
        <v>80</v>
      </c>
      <c r="K14" s="58">
        <v>15</v>
      </c>
      <c r="L14" s="59">
        <v>100</v>
      </c>
      <c r="M14" s="60">
        <f>H14*I14/L14</f>
        <v>250</v>
      </c>
      <c r="N14" s="58">
        <f>H14*J14/L14</f>
        <v>4000</v>
      </c>
      <c r="O14" s="58">
        <f>H14*K14/L14</f>
        <v>750</v>
      </c>
      <c r="P14" s="61"/>
      <c r="X14" s="63"/>
      <c r="Y14" s="63"/>
    </row>
    <row r="15" spans="1:25" s="18" customFormat="1" ht="15.75" customHeight="1" x14ac:dyDescent="0.25">
      <c r="A15" s="12"/>
      <c r="B15" s="73" t="s">
        <v>30</v>
      </c>
      <c r="C15" s="54"/>
      <c r="D15" s="54"/>
      <c r="E15" s="54">
        <v>3000</v>
      </c>
      <c r="F15" s="54">
        <v>3000</v>
      </c>
      <c r="G15" s="58"/>
      <c r="H15" s="58">
        <v>3000</v>
      </c>
      <c r="I15" s="57">
        <v>5</v>
      </c>
      <c r="J15" s="58">
        <v>80</v>
      </c>
      <c r="K15" s="58">
        <v>15</v>
      </c>
      <c r="L15" s="59">
        <v>100</v>
      </c>
      <c r="M15" s="60">
        <f>H15*I15/L15</f>
        <v>150</v>
      </c>
      <c r="N15" s="58">
        <f>H15*J15/L15</f>
        <v>2400</v>
      </c>
      <c r="O15" s="58">
        <f>H15*K15/L15</f>
        <v>450</v>
      </c>
      <c r="P15" s="61"/>
    </row>
    <row r="16" spans="1:25" s="18" customFormat="1" ht="15.75" customHeight="1" x14ac:dyDescent="0.25">
      <c r="A16" s="12"/>
      <c r="B16" s="73" t="s">
        <v>31</v>
      </c>
      <c r="C16" s="54"/>
      <c r="D16" s="54"/>
      <c r="E16" s="54">
        <v>3500</v>
      </c>
      <c r="F16" s="54">
        <v>3500</v>
      </c>
      <c r="G16" s="58"/>
      <c r="H16" s="58">
        <v>3500</v>
      </c>
      <c r="I16" s="57">
        <v>5</v>
      </c>
      <c r="J16" s="58">
        <v>80</v>
      </c>
      <c r="K16" s="58">
        <v>15</v>
      </c>
      <c r="L16" s="59">
        <v>100</v>
      </c>
      <c r="M16" s="60">
        <f>H16*I16/L16</f>
        <v>175</v>
      </c>
      <c r="N16" s="58">
        <f>H16*J16/L16</f>
        <v>2800</v>
      </c>
      <c r="O16" s="58">
        <f>H16*K16/L16</f>
        <v>525</v>
      </c>
      <c r="P16" s="61"/>
      <c r="Q16" s="74"/>
      <c r="R16" s="63"/>
      <c r="S16" s="72"/>
      <c r="T16" s="63"/>
      <c r="U16" s="72"/>
      <c r="V16" s="75"/>
      <c r="W16" s="63"/>
    </row>
    <row r="17" spans="1:23" s="18" customFormat="1" ht="15.75" customHeight="1" x14ac:dyDescent="0.25">
      <c r="A17" s="12"/>
      <c r="B17" s="53" t="s">
        <v>32</v>
      </c>
      <c r="C17" s="54"/>
      <c r="D17" s="54"/>
      <c r="E17" s="54">
        <v>24000</v>
      </c>
      <c r="F17" s="76">
        <v>24000</v>
      </c>
      <c r="G17" s="77">
        <v>2000</v>
      </c>
      <c r="H17" s="58">
        <v>22000</v>
      </c>
      <c r="I17" s="78">
        <v>0</v>
      </c>
      <c r="J17" s="79">
        <v>50</v>
      </c>
      <c r="K17" s="79">
        <v>50</v>
      </c>
      <c r="L17" s="80">
        <v>100</v>
      </c>
      <c r="M17" s="81">
        <f>H17*I17/L17</f>
        <v>0</v>
      </c>
      <c r="N17" s="82">
        <f>H17*J17/L17</f>
        <v>11000</v>
      </c>
      <c r="O17" s="82">
        <f>H17*K17/L17</f>
        <v>11000</v>
      </c>
      <c r="P17" s="61"/>
    </row>
    <row r="18" spans="1:23" s="29" customFormat="1" ht="15.75" customHeight="1" x14ac:dyDescent="0.25">
      <c r="A18" s="83"/>
      <c r="B18" s="84" t="s">
        <v>33</v>
      </c>
      <c r="C18" s="85">
        <f>SUM(C4:C17)</f>
        <v>149300</v>
      </c>
      <c r="D18" s="85">
        <f>SUM(D10:D17)</f>
        <v>7600</v>
      </c>
      <c r="E18" s="85">
        <f>SUM(E14:E17)</f>
        <v>35500</v>
      </c>
      <c r="F18" s="85">
        <f>SUM(F4:F17)</f>
        <v>177200</v>
      </c>
      <c r="G18" s="85">
        <f>SUM(G4:G17)</f>
        <v>95000</v>
      </c>
      <c r="H18" s="86">
        <f>SUM(H4:H17)</f>
        <v>82200</v>
      </c>
      <c r="I18" s="87" t="s">
        <v>40</v>
      </c>
      <c r="J18" s="88"/>
      <c r="K18" s="154" t="s">
        <v>41</v>
      </c>
      <c r="L18" s="155"/>
      <c r="M18" s="89">
        <f>SUM(M4:M17)</f>
        <v>4793.3333333333339</v>
      </c>
      <c r="N18" s="90">
        <f>SUM(N4:N17)</f>
        <v>48426.666666666672</v>
      </c>
      <c r="O18" s="91">
        <f>SUM(O4:O17)</f>
        <v>28980</v>
      </c>
      <c r="P18" s="92"/>
      <c r="Q18" s="92"/>
    </row>
    <row r="19" spans="1:23" s="18" customFormat="1" ht="33" customHeight="1" x14ac:dyDescent="0.25">
      <c r="A19" s="93"/>
      <c r="B19" s="94"/>
      <c r="C19" s="95"/>
      <c r="D19" s="95"/>
      <c r="E19" s="95"/>
      <c r="F19" s="95"/>
      <c r="G19" s="20"/>
      <c r="H19" s="20"/>
      <c r="I19" s="142" t="s">
        <v>42</v>
      </c>
      <c r="J19" s="143"/>
      <c r="K19" s="144" t="s">
        <v>43</v>
      </c>
      <c r="L19" s="145"/>
      <c r="M19" s="96" t="s">
        <v>35</v>
      </c>
      <c r="N19" s="97" t="s">
        <v>36</v>
      </c>
      <c r="O19" s="98" t="s">
        <v>37</v>
      </c>
      <c r="P19" s="61"/>
      <c r="Q19" s="63"/>
      <c r="T19" s="63"/>
      <c r="U19" s="72"/>
      <c r="V19" s="75"/>
      <c r="W19" s="63"/>
    </row>
    <row r="20" spans="1:23" s="18" customFormat="1" ht="29.25" customHeight="1" x14ac:dyDescent="0.25">
      <c r="A20" s="93"/>
      <c r="C20" s="99" t="s">
        <v>44</v>
      </c>
      <c r="D20" s="100"/>
      <c r="E20" s="101">
        <v>55000</v>
      </c>
      <c r="F20" s="102"/>
      <c r="G20" s="35"/>
      <c r="I20" s="146" t="s">
        <v>45</v>
      </c>
      <c r="J20" s="147"/>
      <c r="K20" s="148" t="s">
        <v>46</v>
      </c>
      <c r="L20" s="149"/>
      <c r="M20" s="103">
        <f>G4</f>
        <v>55000</v>
      </c>
      <c r="N20" s="104">
        <f>G5+G17</f>
        <v>40000</v>
      </c>
      <c r="O20" s="105">
        <f>E24</f>
        <v>148220</v>
      </c>
      <c r="P20" s="69"/>
    </row>
    <row r="21" spans="1:23" s="29" customFormat="1" ht="32.25" customHeight="1" x14ac:dyDescent="0.25">
      <c r="A21" s="106"/>
      <c r="C21" s="107" t="s">
        <v>47</v>
      </c>
      <c r="D21" s="108"/>
      <c r="E21" s="131">
        <f>M18</f>
        <v>4793.3333333333339</v>
      </c>
      <c r="G21" s="109"/>
      <c r="I21" s="150" t="s">
        <v>48</v>
      </c>
      <c r="J21" s="151"/>
      <c r="K21" s="152" t="s">
        <v>39</v>
      </c>
      <c r="L21" s="153"/>
      <c r="M21" s="110">
        <f>M18/M20</f>
        <v>8.715151515151516E-2</v>
      </c>
      <c r="N21" s="111">
        <f>N18/N20</f>
        <v>1.2106666666666668</v>
      </c>
      <c r="O21" s="112">
        <f>O18/O20</f>
        <v>0.19552017271623262</v>
      </c>
      <c r="P21" s="113"/>
    </row>
    <row r="22" spans="1:23" ht="15.75" x14ac:dyDescent="0.25">
      <c r="A22" s="114"/>
      <c r="C22" s="115" t="s">
        <v>49</v>
      </c>
      <c r="D22" s="114"/>
      <c r="E22" s="116">
        <v>40000</v>
      </c>
      <c r="F22" s="117"/>
      <c r="H22" s="94"/>
      <c r="N22" s="114"/>
      <c r="O22" s="114"/>
    </row>
    <row r="23" spans="1:23" ht="18.75" x14ac:dyDescent="0.25">
      <c r="A23" s="114"/>
      <c r="C23" s="118" t="s">
        <v>50</v>
      </c>
      <c r="D23" s="119"/>
      <c r="E23" s="131">
        <f>N18</f>
        <v>48426.666666666672</v>
      </c>
      <c r="I23" s="120" t="s">
        <v>51</v>
      </c>
      <c r="J23" s="121">
        <f>M18</f>
        <v>4793.3333333333339</v>
      </c>
      <c r="K23" s="122" t="s">
        <v>52</v>
      </c>
      <c r="L23" s="121">
        <v>100</v>
      </c>
      <c r="M23" s="123" t="s">
        <v>53</v>
      </c>
      <c r="N23" s="115">
        <f>J23*L23/K24</f>
        <v>8.7151515151515166</v>
      </c>
      <c r="O23" s="114"/>
    </row>
    <row r="24" spans="1:23" ht="18.75" x14ac:dyDescent="0.25">
      <c r="A24" s="114"/>
      <c r="C24" s="124" t="s">
        <v>54</v>
      </c>
      <c r="D24" s="63"/>
      <c r="E24" s="125">
        <f>SUM(E20:E23)</f>
        <v>148220</v>
      </c>
      <c r="F24" s="126"/>
      <c r="I24" s="115"/>
      <c r="J24" s="114"/>
      <c r="K24" s="127">
        <f>M20</f>
        <v>55000</v>
      </c>
      <c r="L24" s="127"/>
      <c r="M24" s="128"/>
      <c r="N24" s="129"/>
      <c r="O24" s="117"/>
    </row>
    <row r="25" spans="1:23" ht="15.75" x14ac:dyDescent="0.25">
      <c r="A25" s="114"/>
      <c r="C25" t="s">
        <v>57</v>
      </c>
      <c r="E25" s="68">
        <f>O18</f>
        <v>28980</v>
      </c>
      <c r="F25" s="117"/>
      <c r="I25" s="120" t="s">
        <v>55</v>
      </c>
      <c r="J25" s="130">
        <f>N18</f>
        <v>48426.666666666672</v>
      </c>
      <c r="K25" s="122" t="s">
        <v>52</v>
      </c>
      <c r="L25" s="130">
        <v>100</v>
      </c>
      <c r="M25" s="123" t="s">
        <v>53</v>
      </c>
      <c r="N25" s="115">
        <f>J25*L25/K26</f>
        <v>121.06666666666668</v>
      </c>
      <c r="O25" s="114"/>
    </row>
    <row r="26" spans="1:23" ht="15.75" x14ac:dyDescent="0.25">
      <c r="A26" s="114"/>
      <c r="C26" t="s">
        <v>58</v>
      </c>
      <c r="E26" s="159">
        <f>SUM(E24:E25)</f>
        <v>177200</v>
      </c>
      <c r="F26" s="114"/>
      <c r="I26" s="129"/>
      <c r="J26" s="114"/>
      <c r="K26" s="127">
        <f>N20</f>
        <v>40000</v>
      </c>
      <c r="L26" s="127"/>
      <c r="M26" s="128"/>
      <c r="N26" s="129"/>
      <c r="O26" s="69"/>
    </row>
    <row r="27" spans="1:23" ht="15.75" x14ac:dyDescent="0.25">
      <c r="A27" s="114"/>
      <c r="E27" s="114"/>
      <c r="F27" s="114"/>
      <c r="I27" s="120" t="s">
        <v>56</v>
      </c>
      <c r="J27" s="130">
        <f>O18</f>
        <v>28980</v>
      </c>
      <c r="K27" s="122" t="s">
        <v>52</v>
      </c>
      <c r="L27" s="130">
        <v>100</v>
      </c>
      <c r="M27" s="123" t="s">
        <v>53</v>
      </c>
      <c r="N27" s="115">
        <f>J27*L27/K28</f>
        <v>19.552017271623264</v>
      </c>
      <c r="O27" s="113"/>
    </row>
    <row r="28" spans="1:23" ht="15.75" x14ac:dyDescent="0.25">
      <c r="A28" s="114"/>
      <c r="E28" s="114"/>
      <c r="F28" s="114"/>
      <c r="G28" s="63"/>
      <c r="I28" s="129"/>
      <c r="J28" s="114"/>
      <c r="K28" s="127">
        <f>O20</f>
        <v>148220</v>
      </c>
      <c r="L28" s="127"/>
      <c r="M28" s="129"/>
      <c r="N28" s="129"/>
      <c r="O28" s="117"/>
    </row>
    <row r="29" spans="1:23" x14ac:dyDescent="0.25">
      <c r="A29" s="114"/>
      <c r="E29" s="114"/>
      <c r="F29" s="114"/>
      <c r="I29" s="117"/>
      <c r="J29" s="117"/>
      <c r="K29" s="117"/>
      <c r="L29" s="117"/>
      <c r="M29" s="117"/>
      <c r="N29" s="117"/>
      <c r="O29" s="117"/>
    </row>
    <row r="30" spans="1:23" x14ac:dyDescent="0.25">
      <c r="A30" s="114"/>
      <c r="B30" s="114"/>
      <c r="C30" s="114"/>
      <c r="D30" s="114"/>
      <c r="E30" s="114"/>
      <c r="F30" s="114"/>
      <c r="G30" s="114"/>
      <c r="H30" s="114"/>
      <c r="I30" s="117"/>
      <c r="J30" s="117"/>
      <c r="K30" s="117"/>
      <c r="L30" s="117"/>
      <c r="M30" s="117"/>
      <c r="N30" s="117"/>
      <c r="O30" s="117"/>
    </row>
    <row r="31" spans="1:23" x14ac:dyDescent="0.25">
      <c r="A31" s="114"/>
      <c r="B31" s="114"/>
      <c r="C31" s="114"/>
      <c r="D31" s="114"/>
      <c r="E31" s="114"/>
      <c r="F31" s="114"/>
      <c r="G31" s="114"/>
      <c r="H31" s="114"/>
      <c r="I31" s="117"/>
      <c r="J31" s="117"/>
      <c r="K31" s="117"/>
      <c r="L31" s="117"/>
      <c r="M31" s="117"/>
      <c r="N31" s="117"/>
      <c r="O31" s="117"/>
    </row>
    <row r="32" spans="1:23" x14ac:dyDescent="0.25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</row>
    <row r="33" spans="1:15" x14ac:dyDescent="0.25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</row>
    <row r="34" spans="1:15" x14ac:dyDescent="0.25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</row>
    <row r="35" spans="1:15" x14ac:dyDescent="0.25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</row>
    <row r="36" spans="1:15" x14ac:dyDescent="0.25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</row>
    <row r="37" spans="1:15" x14ac:dyDescent="0.25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</row>
    <row r="38" spans="1:15" x14ac:dyDescent="0.25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</row>
    <row r="39" spans="1:15" x14ac:dyDescent="0.25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</row>
    <row r="40" spans="1:15" x14ac:dyDescent="0.25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</row>
    <row r="41" spans="1:15" x14ac:dyDescent="0.25"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</row>
    <row r="42" spans="1:15" x14ac:dyDescent="0.25"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</row>
    <row r="43" spans="1:15" x14ac:dyDescent="0.25"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</row>
    <row r="44" spans="1:15" x14ac:dyDescent="0.25"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</row>
    <row r="45" spans="1:15" x14ac:dyDescent="0.25"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</row>
    <row r="46" spans="1:15" x14ac:dyDescent="0.25"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</row>
    <row r="47" spans="1:15" x14ac:dyDescent="0.25"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</row>
    <row r="48" spans="1:15" x14ac:dyDescent="0.25"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</row>
    <row r="49" spans="2:15" x14ac:dyDescent="0.25"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</row>
    <row r="50" spans="2:15" x14ac:dyDescent="0.25"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</row>
  </sheetData>
  <mergeCells count="12">
    <mergeCell ref="K18:L18"/>
    <mergeCell ref="A1:H1"/>
    <mergeCell ref="I1:O1"/>
    <mergeCell ref="A2:C2"/>
    <mergeCell ref="I2:L2"/>
    <mergeCell ref="M2:O2"/>
    <mergeCell ref="I19:J19"/>
    <mergeCell ref="K19:L19"/>
    <mergeCell ref="I20:J20"/>
    <mergeCell ref="K20:L20"/>
    <mergeCell ref="I21:J21"/>
    <mergeCell ref="K21:L2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F4FF7C50D764A429B50328ECDEA11E1" ma:contentTypeVersion="2" ma:contentTypeDescription="Ein neues Dokument erstellen." ma:contentTypeScope="" ma:versionID="44e7d5613cc759e4522d2a24c7bc7b03">
  <xsd:schema xmlns:xsd="http://www.w3.org/2001/XMLSchema" xmlns:xs="http://www.w3.org/2001/XMLSchema" xmlns:p="http://schemas.microsoft.com/office/2006/metadata/properties" xmlns:ns2="862f8cea-90f8-4184-828b-2f3066c999de" targetNamespace="http://schemas.microsoft.com/office/2006/metadata/properties" ma:root="true" ma:fieldsID="17e14db03f1096a2391a2bd3b87f8247" ns2:_="">
    <xsd:import namespace="862f8cea-90f8-4184-828b-2f3066c999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f8cea-90f8-4184-828b-2f3066c999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58BAFD-EA59-4397-AA6A-083213738F88}"/>
</file>

<file path=customXml/itemProps2.xml><?xml version="1.0" encoding="utf-8"?>
<ds:datastoreItem xmlns:ds="http://schemas.openxmlformats.org/officeDocument/2006/customXml" ds:itemID="{59CFC322-98F3-4D18-B150-3F310C739A25}"/>
</file>

<file path=customXml/itemProps3.xml><?xml version="1.0" encoding="utf-8"?>
<ds:datastoreItem xmlns:ds="http://schemas.openxmlformats.org/officeDocument/2006/customXml" ds:itemID="{160DA2BB-F258-46CE-A723-0635802B4FA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AB</vt:lpstr>
      <vt:lpstr>LOE €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2021-12-08T12:06:52Z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0x0101000F4FF7C50D764A429B50328ECDEA11E1</vt:lpwstr>
  </property>
  <property fmtid="{D5CDD505-2E9C-101B-9397-08002B2CF9AE}" pid="3" name="Order">
    <vt:r8>6754200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