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Documents\UCN\Semester_4\Semester4GameDevProject\"/>
    </mc:Choice>
  </mc:AlternateContent>
  <bookViews>
    <workbookView xWindow="0" yWindow="0" windowWidth="10095" windowHeight="630"/>
  </bookViews>
  <sheets>
    <sheet name="Activity Tracker" sheetId="1" r:id="rId1"/>
    <sheet name="Activity List" sheetId="2" state="hidden" r:id="rId2"/>
  </sheets>
  <definedNames>
    <definedName name="ActivityList">'Activity List'!$B$4:$B$8</definedName>
    <definedName name="ActivityLookup">'Activity List'!$B$4:$C$8</definedName>
    <definedName name="AllOthers">'Activity Tracker'!$M$2</definedName>
    <definedName name="Average_Calories">#REF!</definedName>
    <definedName name="Average_Distance__miles_km">#REF!</definedName>
    <definedName name="Average_Duration__minutes">#REF!</definedName>
    <definedName name="Average_Pace__per_hour">#REF!</definedName>
    <definedName name="Average_Weight">#REF!</definedName>
    <definedName name="Category1">'Activity Tracker'!$A$3</definedName>
    <definedName name="Category1Unit">'Activity Tracker'!$C$4</definedName>
    <definedName name="Category2">'Activity Tracker'!$A$7</definedName>
    <definedName name="Category2Unit">'Activity Tracker'!$C$8</definedName>
    <definedName name="Category3">'Activity Tracker'!$A$11</definedName>
    <definedName name="Category3Unit">'Activity Tracker'!$C$12</definedName>
    <definedName name="Category4" localSheetId="0">'Activity Tracker'!$A$15</definedName>
    <definedName name="Category4">'Activity Tracker'!#REF!</definedName>
    <definedName name="Category4Unit">'Activity Tracker'!#REF!</definedName>
    <definedName name="Category5">'Activity Tracker'!#REF!</definedName>
    <definedName name="Category5Unit">'Activity Tracker'!#REF!</definedName>
    <definedName name="ColumnTitle1">#REF!</definedName>
    <definedName name="ColumnTitleRegion1..E6.1">#REF!</definedName>
    <definedName name="GrandTotal">SUM(#REF!)</definedName>
    <definedName name="OtherTotal">GrandTotal-SUM('Activity Tracker'!$B$3:$B$14)</definedName>
    <definedName name="WorkweekHours">#REF!</definedName>
  </definedNames>
  <calcPr calcId="152511" concurrentCalc="0"/>
</workbook>
</file>

<file path=xl/calcChain.xml><?xml version="1.0" encoding="utf-8"?>
<calcChain xmlns="http://schemas.openxmlformats.org/spreadsheetml/2006/main">
  <c r="B17" i="1" l="1"/>
  <c r="B13" i="1"/>
  <c r="B9" i="1"/>
  <c r="B5" i="1"/>
  <c r="N2" i="1"/>
  <c r="N4" i="1"/>
  <c r="B15" i="1"/>
  <c r="B11" i="1"/>
  <c r="B7" i="1"/>
  <c r="B3" i="1"/>
  <c r="B4" i="2"/>
  <c r="B5" i="2"/>
  <c r="B6" i="2"/>
  <c r="B7" i="2"/>
  <c r="C4" i="2"/>
  <c r="C5" i="2"/>
  <c r="C6" i="2"/>
  <c r="C7" i="2"/>
  <c r="B8" i="2"/>
  <c r="C8" i="2"/>
</calcChain>
</file>

<file path=xl/sharedStrings.xml><?xml version="1.0" encoding="utf-8"?>
<sst xmlns="http://schemas.openxmlformats.org/spreadsheetml/2006/main" count="44" uniqueCount="27">
  <si>
    <t>Date</t>
  </si>
  <si>
    <t>Activity</t>
  </si>
  <si>
    <t>Start Time</t>
  </si>
  <si>
    <t>Duration</t>
  </si>
  <si>
    <t>Unit</t>
  </si>
  <si>
    <t>Note</t>
  </si>
  <si>
    <t>Activity List</t>
  </si>
  <si>
    <t>The list below is tied to the custom activities and populates the drop down list on the Activity Log. This sheet should remain hidden.</t>
  </si>
  <si>
    <t>Subject</t>
  </si>
  <si>
    <t>Hours</t>
  </si>
  <si>
    <t>Minutes</t>
  </si>
  <si>
    <t>Total minutes</t>
  </si>
  <si>
    <t>Total hours</t>
  </si>
  <si>
    <t>Project</t>
  </si>
  <si>
    <t>Project time tracker for knowing time used on project</t>
  </si>
  <si>
    <t>Designing</t>
  </si>
  <si>
    <t>Planning</t>
  </si>
  <si>
    <t>Testing</t>
  </si>
  <si>
    <t>Created a test player character, player animations, sword and floor. Forgot to make elbows and knees on the character models</t>
  </si>
  <si>
    <t>Unity</t>
  </si>
  <si>
    <t>Messed around in unity and inserted my test character and set up folder/unity</t>
  </si>
  <si>
    <t>Continued on the test character in unity. Made the character able to jump, walk and gave it a sword.</t>
  </si>
  <si>
    <t>Made the start area game scene a basic cube for testing and script for basic movement</t>
  </si>
  <si>
    <t>made the camera third persion and made the player walk toward the camera direction and the player turn with the camera</t>
  </si>
  <si>
    <t>Started to create the player, a lot of trial and error</t>
  </si>
  <si>
    <t>Started on the model for the character that will most likely be the player</t>
  </si>
  <si>
    <t>Made an enemy slime that is able to move, locate the player and attack the player. Also gave the player health</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</si>
</sst>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quot;$&quot;#,##0.00"/>
    <numFmt numFmtId="165" formatCode="0.0"/>
    <numFmt numFmtId="166" formatCode="[$-409]h:mm\ AM/PM;@"/>
    <numFmt numFmtId="167" formatCode="m/d/yy;@"/>
    <numFmt numFmtId="168" formatCode="[&lt;=9999999]###\-####;\(###\)\ ###\-####"/>
    <numFmt numFmtId="169" formatCode="h:mm;@"/>
    <numFmt numFmtId="170" formatCode="dd\/mm/yyyy"/>
  </numFmts>
  <fonts count="23" x14ac:knownFonts="1">
    <font>
      <sz val="10"/>
      <color theme="3"/>
      <name val="Calibri"/>
      <family val="2"/>
      <scheme val="minor"/>
    </font>
    <font>
      <sz val="11"/>
      <color theme="1"/>
      <name val="Calibri"/>
      <family val="2"/>
      <scheme val="minor"/>
    </font>
    <font>
      <sz val="36"/>
      <color theme="8"/>
      <name val="Calibri"/>
      <family val="2"/>
      <scheme val="major"/>
    </font>
    <font>
      <sz val="10"/>
      <color theme="0"/>
      <name val="Calibri"/>
      <family val="2"/>
      <scheme val="minor"/>
    </font>
    <font>
      <sz val="8"/>
      <color theme="0"/>
      <name val="Calibri"/>
      <family val="2"/>
      <scheme val="minor"/>
    </font>
    <font>
      <sz val="22"/>
      <color theme="0"/>
      <name val="Calibri"/>
      <family val="2"/>
      <scheme val="minor"/>
    </font>
    <font>
      <sz val="20"/>
      <color theme="0"/>
      <name val="Calibri"/>
      <family val="2"/>
      <scheme val="major"/>
    </font>
    <font>
      <b/>
      <sz val="11"/>
      <color theme="3"/>
      <name val="Calibri"/>
      <family val="2"/>
      <scheme val="minor"/>
    </font>
    <font>
      <b/>
      <sz val="20"/>
      <color theme="0"/>
      <name val="Calibri"/>
      <family val="2"/>
      <scheme val="major"/>
    </font>
    <font>
      <b/>
      <sz val="18"/>
      <color theme="4"/>
      <name val="Calibri"/>
      <family val="2"/>
      <scheme val="major"/>
    </font>
    <font>
      <b/>
      <sz val="8"/>
      <color theme="0"/>
      <name val="Calibri"/>
      <family val="2"/>
      <scheme val="major"/>
    </font>
    <font>
      <b/>
      <sz val="10"/>
      <color theme="0"/>
      <name val="Calibri"/>
      <family val="2"/>
      <scheme val="minor"/>
    </font>
    <font>
      <sz val="10"/>
      <color theme="0"/>
      <name val="Calibri"/>
      <family val="2"/>
      <scheme val="major"/>
    </font>
    <font>
      <sz val="11"/>
      <color theme="1" tint="0.14990691854609822"/>
      <name val="Calibri"/>
      <family val="2"/>
      <scheme val="minor"/>
    </font>
    <font>
      <sz val="18"/>
      <color theme="4" tint="-0.24994659260841701"/>
      <name val="Calibri"/>
      <family val="2"/>
      <scheme val="major"/>
    </font>
    <font>
      <sz val="16"/>
      <color theme="3"/>
      <name val="Calibri"/>
      <family val="2"/>
      <scheme val="major"/>
    </font>
    <font>
      <sz val="11"/>
      <color theme="1" tint="0.34998626667073579"/>
      <name val="Calibri"/>
      <family val="2"/>
      <scheme val="major"/>
    </font>
    <font>
      <sz val="18"/>
      <color theme="4"/>
      <name val="Calibri"/>
      <family val="2"/>
      <scheme val="major"/>
    </font>
    <font>
      <sz val="24"/>
      <color theme="0"/>
      <name val="Calibri"/>
      <family val="2"/>
      <scheme val="major"/>
    </font>
    <font>
      <sz val="20"/>
      <color theme="4"/>
      <name val="Calibri"/>
      <family val="2"/>
      <scheme val="minor"/>
    </font>
    <font>
      <sz val="12"/>
      <color theme="4"/>
      <name val="Calibri"/>
      <family val="2"/>
      <scheme val="major"/>
    </font>
    <font>
      <sz val="24"/>
      <color theme="4"/>
      <name val="Calibri"/>
      <family val="2"/>
      <scheme val="major"/>
    </font>
    <font>
      <sz val="10"/>
      <color theme="3"/>
      <name val="Calibri"/>
      <scheme val="minor"/>
    </font>
  </fonts>
  <fills count="7">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3"/>
        <bgColor indexed="64"/>
      </patternFill>
    </fill>
    <fill>
      <patternFill patternType="solid">
        <fgColor theme="2"/>
        <bgColor indexed="64"/>
      </patternFill>
    </fill>
    <fill>
      <patternFill patternType="solid">
        <fgColor theme="5" tint="0.39994506668294322"/>
        <bgColor indexed="64"/>
      </patternFill>
    </fill>
  </fills>
  <borders count="5">
    <border>
      <left/>
      <right/>
      <top/>
      <bottom/>
      <diagonal/>
    </border>
    <border>
      <left/>
      <right/>
      <top/>
      <bottom style="thick">
        <color theme="0"/>
      </bottom>
      <diagonal/>
    </border>
    <border>
      <left/>
      <right/>
      <top style="thick">
        <color theme="0"/>
      </top>
      <bottom/>
      <diagonal/>
    </border>
    <border>
      <left/>
      <right/>
      <top/>
      <bottom style="thick">
        <color theme="0" tint="-0.14996795556505021"/>
      </bottom>
      <diagonal/>
    </border>
    <border>
      <left/>
      <right/>
      <top style="thick">
        <color theme="4"/>
      </top>
      <bottom/>
      <diagonal/>
    </border>
  </borders>
  <cellStyleXfs count="23">
    <xf numFmtId="0" fontId="0" fillId="0" borderId="0" applyNumberFormat="0" applyFill="0" applyBorder="0" applyProtection="0">
      <alignment vertical="center"/>
    </xf>
    <xf numFmtId="0" fontId="9" fillId="0" borderId="0" applyNumberFormat="0" applyBorder="0" applyProtection="0"/>
    <xf numFmtId="0" fontId="8" fillId="3" borderId="0" applyNumberFormat="0" applyBorder="0" applyAlignment="0" applyProtection="0"/>
    <xf numFmtId="0" fontId="5" fillId="4" borderId="0" applyNumberFormat="0" applyBorder="0" applyProtection="0">
      <alignment horizontal="center" vertical="top"/>
    </xf>
    <xf numFmtId="0" fontId="13" fillId="0" borderId="0"/>
    <xf numFmtId="0" fontId="13" fillId="5" borderId="0" applyFill="0" applyBorder="0">
      <alignment horizontal="left" wrapText="1"/>
    </xf>
    <xf numFmtId="3" fontId="13" fillId="5" borderId="0" applyFill="0" applyBorder="0">
      <alignment horizontal="center"/>
    </xf>
    <xf numFmtId="4" fontId="13" fillId="5" borderId="0" applyFill="0" applyBorder="0">
      <alignment horizontal="center"/>
    </xf>
    <xf numFmtId="14" fontId="13" fillId="5" borderId="0" applyFill="0" applyBorder="0">
      <alignment horizontal="center"/>
    </xf>
    <xf numFmtId="0" fontId="13" fillId="5" borderId="0" applyFill="0" applyBorder="0">
      <alignment horizontal="center" vertical="center" wrapText="1"/>
    </xf>
    <xf numFmtId="0" fontId="14" fillId="0" borderId="0" applyNumberFormat="0" applyFill="0" applyBorder="0" applyAlignment="0" applyProtection="0"/>
    <xf numFmtId="0" fontId="15" fillId="0" borderId="0" applyNumberFormat="0" applyFill="0" applyBorder="0" applyProtection="0">
      <alignment horizontal="left" vertical="top"/>
    </xf>
    <xf numFmtId="0" fontId="16" fillId="0" borderId="0" applyNumberFormat="0" applyFill="0" applyBorder="0" applyProtection="0">
      <alignment horizontal="left" vertical="top" wrapText="1"/>
    </xf>
    <xf numFmtId="0" fontId="17" fillId="0" borderId="0" applyNumberFormat="0" applyFill="0" applyBorder="0" applyProtection="0">
      <alignment horizontal="left"/>
    </xf>
    <xf numFmtId="0" fontId="18" fillId="3" borderId="3" applyNumberFormat="0" applyAlignment="0" applyProtection="0"/>
    <xf numFmtId="0" fontId="1" fillId="0" borderId="0">
      <alignment horizontal="left"/>
    </xf>
    <xf numFmtId="4" fontId="1" fillId="0" borderId="0" applyFont="0" applyFill="0" applyBorder="0" applyAlignment="0">
      <alignment horizontal="left"/>
    </xf>
    <xf numFmtId="166" fontId="1" fillId="0" borderId="0" applyFont="0" applyFill="0" applyBorder="0" applyAlignment="0">
      <alignment horizontal="left"/>
    </xf>
    <xf numFmtId="167" fontId="1" fillId="0" borderId="0" applyFont="0" applyFill="0" applyBorder="0" applyAlignment="0">
      <alignment horizontal="left"/>
    </xf>
    <xf numFmtId="39" fontId="19" fillId="0" borderId="0" applyFill="0" applyBorder="0" applyProtection="0">
      <alignment horizontal="left"/>
    </xf>
    <xf numFmtId="0" fontId="20" fillId="0" borderId="0" applyNumberFormat="0" applyFill="0" applyBorder="0" applyProtection="0">
      <alignment wrapText="1"/>
    </xf>
    <xf numFmtId="168" fontId="1" fillId="0" borderId="0" applyFont="0" applyFill="0" applyBorder="0" applyAlignment="0">
      <alignment horizontal="left"/>
    </xf>
    <xf numFmtId="0" fontId="21" fillId="6" borderId="4" applyNumberFormat="0" applyProtection="0">
      <alignment horizontal="left"/>
    </xf>
  </cellStyleXfs>
  <cellXfs count="56">
    <xf numFmtId="0" fontId="0" fillId="0" borderId="0" xfId="0">
      <alignment vertical="center"/>
    </xf>
    <xf numFmtId="164" fontId="0" fillId="2" borderId="0" xfId="0" applyNumberFormat="1" applyFont="1" applyFill="1">
      <alignment vertical="center"/>
    </xf>
    <xf numFmtId="0" fontId="9" fillId="0" borderId="0" xfId="1"/>
    <xf numFmtId="0" fontId="0" fillId="2" borderId="0" xfId="0" applyFont="1" applyFill="1">
      <alignment vertical="center"/>
    </xf>
    <xf numFmtId="0" fontId="2" fillId="2" borderId="0" xfId="0" applyFont="1" applyFill="1">
      <alignment vertical="center"/>
    </xf>
    <xf numFmtId="0" fontId="2" fillId="2" borderId="0" xfId="0" applyFont="1" applyFill="1" applyAlignment="1">
      <alignment horizontal="center"/>
    </xf>
    <xf numFmtId="0" fontId="0" fillId="2" borderId="0" xfId="0" applyFont="1" applyFill="1" applyAlignment="1">
      <alignment horizontal="center"/>
    </xf>
    <xf numFmtId="0" fontId="0" fillId="0" borderId="0" xfId="0" applyFont="1" applyFill="1" applyBorder="1" applyAlignment="1">
      <alignment horizontal="left" vertical="center"/>
    </xf>
    <xf numFmtId="0" fontId="0" fillId="2" borderId="0" xfId="0" applyFont="1" applyFill="1" applyAlignment="1">
      <alignment horizontal="left"/>
    </xf>
    <xf numFmtId="164" fontId="0" fillId="2" borderId="0" xfId="0" applyNumberFormat="1" applyFont="1" applyFill="1" applyAlignment="1">
      <alignment vertical="center"/>
    </xf>
    <xf numFmtId="0" fontId="6" fillId="3" borderId="0" xfId="2" applyFont="1" applyFill="1" applyAlignment="1">
      <alignment vertical="center"/>
    </xf>
    <xf numFmtId="0" fontId="4" fillId="4" borderId="0" xfId="0" applyFont="1" applyFill="1" applyBorder="1" applyAlignment="1">
      <alignment vertical="center"/>
    </xf>
    <xf numFmtId="0" fontId="4" fillId="4" borderId="0" xfId="0" applyFont="1" applyFill="1" applyBorder="1" applyAlignment="1"/>
    <xf numFmtId="0" fontId="6" fillId="3" borderId="0" xfId="2" applyFont="1" applyFill="1" applyBorder="1" applyAlignment="1">
      <alignment vertical="center"/>
    </xf>
    <xf numFmtId="0" fontId="0" fillId="4" borderId="0" xfId="0" applyFill="1" applyBorder="1">
      <alignment vertical="center"/>
    </xf>
    <xf numFmtId="0" fontId="4" fillId="4" borderId="1" xfId="0" applyFont="1" applyFill="1" applyBorder="1" applyAlignment="1"/>
    <xf numFmtId="0" fontId="0" fillId="4" borderId="2" xfId="0" applyFont="1" applyFill="1" applyBorder="1">
      <alignment vertical="center"/>
    </xf>
    <xf numFmtId="0" fontId="0" fillId="4" borderId="1" xfId="0" applyFont="1" applyFill="1" applyBorder="1">
      <alignment vertical="center"/>
    </xf>
    <xf numFmtId="0" fontId="0" fillId="4" borderId="0" xfId="0" applyFont="1" applyFill="1" applyBorder="1">
      <alignment vertical="center"/>
    </xf>
    <xf numFmtId="0" fontId="0" fillId="2" borderId="0" xfId="0" applyFont="1" applyFill="1" applyBorder="1">
      <alignment vertical="center"/>
    </xf>
    <xf numFmtId="0" fontId="0" fillId="0" borderId="0" xfId="0" applyNumberFormat="1" applyFont="1" applyFill="1" applyBorder="1" applyAlignment="1">
      <alignment horizontal="right" vertical="center" indent="1"/>
    </xf>
    <xf numFmtId="0" fontId="0" fillId="0" borderId="0" xfId="0" applyFont="1" applyFill="1" applyBorder="1" applyAlignment="1">
      <alignment horizontal="right" vertical="center"/>
    </xf>
    <xf numFmtId="0" fontId="0" fillId="0" borderId="0" xfId="0" applyFont="1" applyFill="1" applyBorder="1" applyAlignment="1">
      <alignment horizontal="left" vertical="center" indent="1"/>
    </xf>
    <xf numFmtId="0" fontId="0" fillId="0" borderId="0" xfId="0" applyFont="1" applyFill="1" applyBorder="1" applyAlignment="1">
      <alignment horizontal="right" vertical="center" indent="1"/>
    </xf>
    <xf numFmtId="0" fontId="0" fillId="0" borderId="0" xfId="0" applyAlignment="1">
      <alignment vertical="center"/>
    </xf>
    <xf numFmtId="0" fontId="7" fillId="0" borderId="0" xfId="0" applyFont="1" applyAlignment="1"/>
    <xf numFmtId="0" fontId="8" fillId="3" borderId="0" xfId="2" applyAlignment="1">
      <alignment horizontal="left" vertical="center" indent="1"/>
    </xf>
    <xf numFmtId="169" fontId="0" fillId="0" borderId="0" xfId="0" applyNumberFormat="1" applyFont="1" applyFill="1" applyBorder="1" applyAlignment="1">
      <alignment horizontal="right" vertical="center" indent="1"/>
    </xf>
    <xf numFmtId="169" fontId="0" fillId="0" borderId="0" xfId="0" applyNumberFormat="1" applyFont="1" applyFill="1" applyBorder="1" applyAlignment="1">
      <alignment vertical="center"/>
    </xf>
    <xf numFmtId="170" fontId="0" fillId="0" borderId="0" xfId="0" applyNumberFormat="1" applyFont="1" applyFill="1" applyBorder="1" applyAlignment="1">
      <alignment horizontal="left" vertical="center" indent="1"/>
    </xf>
    <xf numFmtId="0" fontId="0" fillId="0" borderId="0" xfId="0" applyFont="1" applyFill="1" applyBorder="1" applyAlignment="1">
      <alignment horizontal="left" vertical="center" wrapText="1"/>
    </xf>
    <xf numFmtId="164" fontId="2" fillId="2" borderId="0" xfId="0" applyNumberFormat="1" applyFont="1" applyFill="1" applyAlignment="1">
      <alignment vertical="center"/>
    </xf>
    <xf numFmtId="170" fontId="0" fillId="2" borderId="0" xfId="0" applyNumberFormat="1" applyFont="1" applyFill="1" applyAlignment="1">
      <alignment horizontal="left" vertical="center" indent="1"/>
    </xf>
    <xf numFmtId="0" fontId="0" fillId="2" borderId="0" xfId="0" applyFont="1" applyFill="1" applyAlignment="1">
      <alignment vertical="center"/>
    </xf>
    <xf numFmtId="169" fontId="0" fillId="2" borderId="0" xfId="0" applyNumberFormat="1" applyFont="1" applyFill="1" applyAlignment="1">
      <alignment horizontal="right" vertical="center" indent="1"/>
    </xf>
    <xf numFmtId="169" fontId="22" fillId="0" borderId="0" xfId="0" applyNumberFormat="1" applyFont="1" applyFill="1" applyAlignment="1">
      <alignment vertical="center"/>
    </xf>
    <xf numFmtId="0" fontId="0" fillId="2" borderId="0" xfId="0" applyNumberFormat="1" applyFont="1" applyFill="1" applyAlignment="1">
      <alignment horizontal="right" vertical="center" indent="1"/>
    </xf>
    <xf numFmtId="164" fontId="0" fillId="2" borderId="0" xfId="0" applyNumberFormat="1" applyFont="1" applyFill="1" applyAlignment="1">
      <alignment horizontal="left" vertical="center" wrapText="1"/>
    </xf>
    <xf numFmtId="0" fontId="0" fillId="0" borderId="0" xfId="0" applyAlignment="1">
      <alignment horizontal="left" vertical="center" wrapText="1"/>
    </xf>
    <xf numFmtId="0" fontId="0" fillId="0" borderId="0" xfId="0" applyNumberFormat="1" applyAlignment="1">
      <alignment horizontal="right" vertical="center" indent="1"/>
    </xf>
    <xf numFmtId="165" fontId="5" fillId="4" borderId="0" xfId="3" applyNumberFormat="1" applyAlignment="1">
      <alignment horizontal="center"/>
    </xf>
    <xf numFmtId="0" fontId="3" fillId="4" borderId="2" xfId="0" applyFont="1" applyFill="1" applyBorder="1" applyAlignment="1">
      <alignment horizontal="left" vertical="center" indent="1"/>
    </xf>
    <xf numFmtId="0" fontId="3" fillId="4" borderId="0" xfId="0" applyFont="1" applyFill="1" applyBorder="1" applyAlignment="1">
      <alignment horizontal="left" vertical="center" indent="1"/>
    </xf>
    <xf numFmtId="0" fontId="3" fillId="4" borderId="1" xfId="0" applyFont="1" applyFill="1" applyBorder="1" applyAlignment="1">
      <alignment horizontal="left" vertical="center" indent="1"/>
    </xf>
    <xf numFmtId="1" fontId="5" fillId="4" borderId="0" xfId="3" applyNumberFormat="1" applyBorder="1" applyAlignment="1">
      <alignment horizontal="center" vertical="top"/>
    </xf>
    <xf numFmtId="1" fontId="5" fillId="4" borderId="1" xfId="3" applyNumberFormat="1" applyBorder="1" applyAlignment="1">
      <alignment horizontal="center" vertical="top"/>
    </xf>
    <xf numFmtId="0" fontId="11" fillId="3" borderId="2" xfId="0" applyFont="1" applyFill="1" applyBorder="1" applyAlignment="1">
      <alignment horizontal="left" vertical="center" indent="2"/>
    </xf>
    <xf numFmtId="0" fontId="11" fillId="3" borderId="0" xfId="0" applyFont="1" applyFill="1" applyBorder="1" applyAlignment="1">
      <alignment horizontal="left" vertical="center" indent="2"/>
    </xf>
    <xf numFmtId="1" fontId="5" fillId="3" borderId="0" xfId="3" applyNumberFormat="1" applyFill="1" applyAlignment="1">
      <alignment horizontal="center" vertical="center"/>
    </xf>
    <xf numFmtId="0" fontId="5" fillId="3" borderId="0" xfId="3" applyFill="1" applyAlignment="1">
      <alignment horizontal="center" vertical="center"/>
    </xf>
    <xf numFmtId="0" fontId="4" fillId="3" borderId="2" xfId="0" applyFont="1" applyFill="1" applyBorder="1" applyAlignment="1">
      <alignment vertical="center"/>
    </xf>
    <xf numFmtId="0" fontId="4" fillId="3" borderId="0" xfId="0" applyFont="1" applyFill="1" applyBorder="1" applyAlignment="1">
      <alignment vertical="center"/>
    </xf>
    <xf numFmtId="0" fontId="12" fillId="3" borderId="0" xfId="2" applyFont="1" applyFill="1" applyBorder="1" applyAlignment="1">
      <alignment horizontal="left" vertical="center" wrapText="1" indent="1"/>
    </xf>
    <xf numFmtId="165" fontId="5" fillId="3" borderId="0" xfId="3" applyNumberFormat="1" applyFill="1" applyAlignment="1">
      <alignment horizontal="center" vertical="center"/>
    </xf>
    <xf numFmtId="0" fontId="8" fillId="3" borderId="0" xfId="2" applyAlignment="1">
      <alignment horizontal="left" vertical="center" indent="1"/>
    </xf>
    <xf numFmtId="0" fontId="10" fillId="3" borderId="0" xfId="2" applyFont="1" applyAlignment="1">
      <alignment horizontal="left" vertical="center" wrapText="1" indent="1"/>
    </xf>
  </cellXfs>
  <cellStyles count="23">
    <cellStyle name="Date" xfId="18"/>
    <cellStyle name="Heading 1" xfId="1" builtinId="16" customBuiltin="1"/>
    <cellStyle name="Heading 1 2" xfId="13"/>
    <cellStyle name="Heading 1 3" xfId="20"/>
    <cellStyle name="Heading 2" xfId="3" builtinId="17" customBuiltin="1"/>
    <cellStyle name="Heading 2 2" xfId="11"/>
    <cellStyle name="Heading 3 2" xfId="12"/>
    <cellStyle name="Heading 4 2" xfId="10"/>
    <cellStyle name="Heading 4 3" xfId="19"/>
    <cellStyle name="Hours" xfId="16"/>
    <cellStyle name="Normal" xfId="0" builtinId="0" customBuiltin="1"/>
    <cellStyle name="Normal 2" xfId="4"/>
    <cellStyle name="Normal 3" xfId="15"/>
    <cellStyle name="Phone" xfId="21"/>
    <cellStyle name="Table 0.00" xfId="7"/>
    <cellStyle name="Table date" xfId="8"/>
    <cellStyle name="Table heading" xfId="9"/>
    <cellStyle name="Table notes" xfId="5"/>
    <cellStyle name="Table number style" xfId="6"/>
    <cellStyle name="Time" xfId="17"/>
    <cellStyle name="Title" xfId="2" builtinId="15" customBuiltin="1"/>
    <cellStyle name="Title 2" xfId="14"/>
    <cellStyle name="Title 3" xfId="22"/>
  </cellStyles>
  <dxfs count="16">
    <dxf>
      <alignment horizontal="left" vertical="center" textRotation="0" wrapText="1" indent="0" justifyLastLine="0" shrinkToFit="0" readingOrder="0"/>
    </dxf>
    <dxf>
      <numFmt numFmtId="0" formatCode="General"/>
      <alignment horizontal="right" vertical="center" textRotation="0" wrapText="0" indent="1" justifyLastLine="0" shrinkToFit="0" readingOrder="0"/>
    </dxf>
    <dxf>
      <font>
        <b val="0"/>
        <i val="0"/>
        <strike val="0"/>
        <condense val="0"/>
        <extend val="0"/>
        <outline val="0"/>
        <shadow val="0"/>
        <u val="none"/>
        <vertAlign val="baseline"/>
        <sz val="10"/>
        <color theme="3"/>
        <name val="Calibri"/>
        <scheme val="minor"/>
      </font>
      <numFmt numFmtId="169" formatCode="h:mm;@"/>
      <fill>
        <patternFill patternType="none">
          <fgColor indexed="64"/>
          <bgColor indexed="65"/>
        </patternFill>
      </fill>
      <alignment horizontal="general" vertical="center" textRotation="0" wrapText="0" indent="0" justifyLastLine="0" shrinkToFit="0" readingOrder="0"/>
    </dxf>
    <dxf>
      <numFmt numFmtId="169" formatCode="h:mm;@"/>
      <alignment horizontal="right" vertical="center" textRotation="0" wrapText="0" indent="1" justifyLastLine="0" shrinkToFit="0" readingOrder="0"/>
    </dxf>
    <dxf>
      <alignment vertical="center" textRotation="0" wrapText="0" indent="0" justifyLastLine="0" shrinkToFit="0" readingOrder="0"/>
    </dxf>
    <dxf>
      <numFmt numFmtId="170" formatCode="dd\/mm/yyyy"/>
      <alignment horizontal="left" vertical="center" textRotation="0" wrapText="0" indent="1"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0"/>
        <color theme="3"/>
        <name val="Calibri"/>
        <scheme val="minor"/>
      </font>
      <fill>
        <patternFill patternType="none">
          <fgColor indexed="64"/>
          <bgColor indexed="65"/>
        </patternFill>
      </fill>
      <alignment horizontal="general" vertical="center" textRotation="0" wrapText="0" indent="0" justifyLastLine="0" shrinkToFit="0" readingOrder="0"/>
    </dxf>
    <dxf>
      <font>
        <b/>
        <i val="0"/>
        <color theme="1" tint="0.14996795556505021"/>
      </font>
      <fill>
        <patternFill patternType="solid">
          <fgColor theme="4"/>
          <bgColor theme="2"/>
        </patternFill>
      </fill>
      <border>
        <top style="thin">
          <color theme="4" tint="-0.24994659260841701"/>
        </top>
        <bottom style="thin">
          <color theme="4" tint="-0.24994659260841701"/>
        </bottom>
      </border>
    </dxf>
    <dxf>
      <font>
        <b val="0"/>
        <i val="0"/>
        <color theme="1" tint="0.14996795556505021"/>
      </font>
      <fill>
        <patternFill>
          <bgColor theme="2"/>
        </patternFill>
      </fill>
    </dxf>
    <dxf>
      <border>
        <top style="thin">
          <color theme="2" tint="-0.24994659260841701"/>
        </top>
      </border>
    </dxf>
    <dxf>
      <border>
        <top style="thin">
          <color theme="2" tint="-0.24994659260841701"/>
        </top>
      </border>
    </dxf>
    <dxf>
      <font>
        <color theme="5"/>
      </font>
      <border>
        <bottom style="medium">
          <color theme="2" tint="-0.499984740745262"/>
        </bottom>
      </border>
    </dxf>
    <dxf>
      <font>
        <color theme="4"/>
      </font>
      <fill>
        <patternFill patternType="none">
          <bgColor auto="1"/>
        </patternFill>
      </fill>
      <border diagonalUp="0" diagonalDown="0">
        <left/>
        <right/>
        <top style="thin">
          <color theme="4"/>
        </top>
        <bottom/>
        <vertical/>
        <horizontal/>
      </border>
    </dxf>
    <dxf>
      <font>
        <color theme="3"/>
      </font>
      <border>
        <bottom style="medium">
          <color theme="2"/>
        </bottom>
      </border>
    </dxf>
    <dxf>
      <border>
        <bottom style="thin">
          <color theme="2"/>
        </bottom>
        <horizontal style="thin">
          <color theme="2"/>
        </horizontal>
      </border>
    </dxf>
  </dxfs>
  <tableStyles count="3" defaultTableStyle="Activity Log" defaultPivotStyle="PivotStyleLight8">
    <tableStyle name="Activity Log" pivot="0" count="2">
      <tableStyleElement type="wholeTable" dxfId="15"/>
      <tableStyleElement type="headerRow" dxfId="14"/>
    </tableStyle>
    <tableStyle name="Time Sheet" pivot="0" count="4">
      <tableStyleElement type="wholeTable" dxfId="13"/>
      <tableStyleElement type="headerRow" dxfId="12"/>
      <tableStyleElement type="firstRowStripe" dxfId="11"/>
      <tableStyleElement type="secondRowStripe" dxfId="10"/>
    </tableStyle>
    <tableStyle name="Workout log table" pivot="0" count="2">
      <tableStyleElement type="wholeTable" dxfId="9"/>
      <tableStyleElement type="headerRow"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accent1"/>
                </a:solidFill>
                <a:latin typeface="+mj-lt"/>
                <a:ea typeface="+mn-ea"/>
                <a:cs typeface="+mn-cs"/>
              </a:defRPr>
            </a:pPr>
            <a:r>
              <a:rPr lang="en-US" sz="1800">
                <a:solidFill>
                  <a:schemeClr val="accent1"/>
                </a:solidFill>
                <a:latin typeface="+mj-lt"/>
              </a:rPr>
              <a:t>Time Used on  Project</a:t>
            </a:r>
          </a:p>
        </c:rich>
      </c:tx>
      <c:layout>
        <c:manualLayout>
          <c:xMode val="edge"/>
          <c:yMode val="edge"/>
          <c:x val="1.4528247989487869E-2"/>
          <c:y val="6.4122965021529171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accent1"/>
              </a:solidFill>
              <a:latin typeface="+mj-lt"/>
              <a:ea typeface="+mn-ea"/>
              <a:cs typeface="+mn-cs"/>
            </a:defRPr>
          </a:pPr>
          <a:endParaRPr lang="en-US"/>
        </a:p>
      </c:txPr>
    </c:title>
    <c:autoTitleDeleted val="0"/>
    <c:plotArea>
      <c:layout>
        <c:manualLayout>
          <c:layoutTarget val="inner"/>
          <c:xMode val="edge"/>
          <c:yMode val="edge"/>
          <c:x val="2.1208759161515066E-2"/>
          <c:y val="0.36579555006604564"/>
          <c:w val="0.84022933030807034"/>
          <c:h val="0.44821985487108229"/>
        </c:manualLayout>
      </c:layout>
      <c:barChart>
        <c:barDir val="bar"/>
        <c:grouping val="stacked"/>
        <c:varyColors val="0"/>
        <c:ser>
          <c:idx val="0"/>
          <c:order val="0"/>
          <c:tx>
            <c:strRef>
              <c:f>'Activity Tracker'!$A$3</c:f>
              <c:strCache>
                <c:ptCount val="1"/>
                <c:pt idx="0">
                  <c:v>Planning</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'Activity Tracker'!$A$1</c:f>
              <c:strCache>
                <c:ptCount val="1"/>
                <c:pt idx="0">
                  <c:v>Project</c:v>
                </c:pt>
              </c:strCache>
            </c:strRef>
          </c:cat>
          <c:val>
            <c:numRef>
              <c:f>'Activity Tracker'!$B$5</c:f>
              <c:numCache>
                <c:formatCode>0</c:formatCode>
                <c:ptCount val="1"/>
                <c:pt idx="0">
                  <c:v>0</c:v>
                </c:pt>
              </c:numCache>
            </c:numRef>
          </c:val>
        </c:ser>
        <c:ser>
          <c:idx val="1"/>
          <c:order val="1"/>
          <c:tx>
            <c:strRef>
              <c:f>'Activity Tracker'!$A$7</c:f>
              <c:strCache>
                <c:ptCount val="1"/>
                <c:pt idx="0">
                  <c:v>Unity</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'Activity Tracker'!$A$1</c:f>
              <c:strCache>
                <c:ptCount val="1"/>
                <c:pt idx="0">
                  <c:v>Project</c:v>
                </c:pt>
              </c:strCache>
            </c:strRef>
          </c:cat>
          <c:val>
            <c:numRef>
              <c:f>'Activity Tracker'!$B$9</c:f>
              <c:numCache>
                <c:formatCode>0</c:formatCode>
                <c:ptCount val="1"/>
                <c:pt idx="0">
                  <c:v>580</c:v>
                </c:pt>
              </c:numCache>
            </c:numRef>
          </c:val>
        </c:ser>
        <c:ser>
          <c:idx val="2"/>
          <c:order val="2"/>
          <c:tx>
            <c:strRef>
              <c:f>'Activity Tracker'!$A$11</c:f>
              <c:strCache>
                <c:ptCount val="1"/>
                <c:pt idx="0">
                  <c:v>Designing</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'Activity Tracker'!$A$1</c:f>
              <c:strCache>
                <c:ptCount val="1"/>
                <c:pt idx="0">
                  <c:v>Project</c:v>
                </c:pt>
              </c:strCache>
            </c:strRef>
          </c:cat>
          <c:val>
            <c:numRef>
              <c:f>'Activity Tracker'!$B$13</c:f>
              <c:numCache>
                <c:formatCode>0</c:formatCode>
                <c:ptCount val="1"/>
                <c:pt idx="0">
                  <c:v>750</c:v>
                </c:pt>
              </c:numCache>
            </c:numRef>
          </c:val>
        </c:ser>
        <c:ser>
          <c:idx val="3"/>
          <c:order val="3"/>
          <c:tx>
            <c:strRef>
              <c:f>'Activity Tracker'!$A$15:$A$18</c:f>
              <c:strCache>
                <c:ptCount val="4"/>
                <c:pt idx="0">
                  <c:v>Testing</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'Activity Tracker'!$A$1</c:f>
              <c:strCache>
                <c:ptCount val="1"/>
                <c:pt idx="0">
                  <c:v>Project</c:v>
                </c:pt>
              </c:strCache>
            </c:strRef>
          </c:cat>
          <c:val>
            <c:numRef>
              <c:f>'Activity Tracker'!$B$17:$B$18</c:f>
              <c:numCache>
                <c:formatCode>0</c:formatCode>
                <c:ptCount val="2"/>
                <c:pt idx="0">
                  <c:v>0</c:v>
                </c:pt>
              </c:numCache>
            </c:numRef>
          </c:val>
        </c:ser>
        <c:dLbls>
          <c:showLegendKey val="0"/>
          <c:showVal val="0"/>
          <c:showCatName val="0"/>
          <c:showSerName val="0"/>
          <c:showPercent val="0"/>
          <c:showBubbleSize val="0"/>
        </c:dLbls>
        <c:gapWidth val="40"/>
        <c:overlap val="100"/>
        <c:axId val="497608864"/>
        <c:axId val="497613216"/>
      </c:barChart>
      <c:catAx>
        <c:axId val="497608864"/>
        <c:scaling>
          <c:orientation val="minMax"/>
        </c:scaling>
        <c:delete val="1"/>
        <c:axPos val="l"/>
        <c:numFmt formatCode="General" sourceLinked="1"/>
        <c:majorTickMark val="none"/>
        <c:minorTickMark val="none"/>
        <c:tickLblPos val="nextTo"/>
        <c:crossAx val="497613216"/>
        <c:crosses val="autoZero"/>
        <c:auto val="1"/>
        <c:lblAlgn val="ctr"/>
        <c:lblOffset val="100"/>
        <c:noMultiLvlLbl val="0"/>
      </c:catAx>
      <c:valAx>
        <c:axId val="4976132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9760886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57150</xdr:rowOff>
    </xdr:from>
    <xdr:to>
      <xdr:col>11</xdr:col>
      <xdr:colOff>2409825</xdr:colOff>
      <xdr:row>3</xdr:row>
      <xdr:rowOff>28575</xdr:rowOff>
    </xdr:to>
    <xdr:graphicFrame macro="">
      <xdr:nvGraphicFramePr>
        <xdr:cNvPr id="2" name="Calories Burned" descr="Stacked bar chart showing total calories burned by activity." title="Calories burned by activit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List" displayName="List" ref="E5:J13" totalsRowShown="0" headerRowDxfId="7" dataDxfId="6">
  <tableColumns count="6">
    <tableColumn id="1" name="Date" dataDxfId="5"/>
    <tableColumn id="2" name="Subject" dataDxfId="4"/>
    <tableColumn id="9" name="Start Time" dataDxfId="3"/>
    <tableColumn id="10" name="Duration" dataDxfId="2"/>
    <tableColumn id="5" name="Minutes" dataDxfId="1"/>
    <tableColumn id="7" name="Note" dataDxfId="0"/>
  </tableColumns>
  <tableStyleInfo name="Activity Log" showFirstColumn="0" showLastColumn="0" showRowStripes="1" showColumnStripes="0"/>
  <extLst>
    <ext xmlns:x14="http://schemas.microsoft.com/office/spreadsheetml/2009/9/main" uri="{504A1905-F514-4f6f-8877-14C23A59335A}">
      <x14:table altText="Activity Log" altTextSummary="List of activity items such as, date, activity type, start time, duration, total, unit, calories, and note."/>
    </ext>
  </extLst>
</table>
</file>

<file path=xl/theme/theme1.xml><?xml version="1.0" encoding="utf-8"?>
<a:theme xmlns:a="http://schemas.openxmlformats.org/drawingml/2006/main" name="Office Theme">
  <a:themeElements>
    <a:clrScheme name="Activity Log">
      <a:dk1>
        <a:sysClr val="windowText" lastClr="000000"/>
      </a:dk1>
      <a:lt1>
        <a:sysClr val="window" lastClr="FFFFFF"/>
      </a:lt1>
      <a:dk2>
        <a:srgbClr val="414141"/>
      </a:dk2>
      <a:lt2>
        <a:srgbClr val="F0F0F0"/>
      </a:lt2>
      <a:accent1>
        <a:srgbClr val="F01414"/>
      </a:accent1>
      <a:accent2>
        <a:srgbClr val="2895BF"/>
      </a:accent2>
      <a:accent3>
        <a:srgbClr val="BF1A8D"/>
      </a:accent3>
      <a:accent4>
        <a:srgbClr val="FF9900"/>
      </a:accent4>
      <a:accent5>
        <a:srgbClr val="9B9B9B"/>
      </a:accent5>
      <a:accent6>
        <a:srgbClr val="CD865B"/>
      </a:accent6>
      <a:hlink>
        <a:srgbClr val="0095BF"/>
      </a:hlink>
      <a:folHlink>
        <a:srgbClr val="BF1A8D"/>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fitToPage="1"/>
  </sheetPr>
  <dimension ref="A1:O22"/>
  <sheetViews>
    <sheetView showGridLines="0" tabSelected="1" zoomScaleNormal="100" workbookViewId="0">
      <selection activeCell="J13" sqref="J13"/>
    </sheetView>
  </sheetViews>
  <sheetFormatPr defaultRowHeight="21.75" customHeight="1" x14ac:dyDescent="0.2"/>
  <cols>
    <col min="1" max="1" width="14.42578125" style="3" customWidth="1"/>
    <col min="2" max="2" width="16" style="3" customWidth="1"/>
    <col min="3" max="3" width="7.85546875" style="19" customWidth="1"/>
    <col min="4" max="4" width="1.42578125" customWidth="1"/>
    <col min="5" max="5" width="14.28515625" style="3" customWidth="1"/>
    <col min="6" max="6" width="18.85546875" style="3" customWidth="1"/>
    <col min="7" max="7" width="11.28515625" style="6" customWidth="1"/>
    <col min="8" max="8" width="11.7109375" style="3" customWidth="1"/>
    <col min="9" max="9" width="9.85546875" style="3" customWidth="1"/>
    <col min="10" max="10" width="30.7109375" style="9" customWidth="1"/>
    <col min="11" max="11" width="10.42578125" customWidth="1"/>
    <col min="12" max="12" width="36.5703125" customWidth="1"/>
    <col min="13" max="13" width="12.7109375" customWidth="1"/>
    <col min="14" max="14" width="11.140625" customWidth="1"/>
    <col min="15" max="15" width="10.140625" customWidth="1"/>
  </cols>
  <sheetData>
    <row r="1" spans="1:15" s="2" customFormat="1" ht="33" customHeight="1" thickBot="1" x14ac:dyDescent="0.75">
      <c r="A1" s="26" t="s">
        <v>13</v>
      </c>
      <c r="B1" s="10"/>
      <c r="C1" s="13"/>
      <c r="D1"/>
      <c r="E1" s="4"/>
      <c r="F1" s="4"/>
      <c r="G1" s="5"/>
      <c r="H1" s="4"/>
      <c r="I1" s="4"/>
      <c r="J1" s="31"/>
    </row>
    <row r="2" spans="1:15" ht="74.25" customHeight="1" thickTop="1" x14ac:dyDescent="0.2">
      <c r="A2" s="52" t="s">
        <v>14</v>
      </c>
      <c r="B2" s="52"/>
      <c r="C2" s="52"/>
      <c r="G2" s="8"/>
      <c r="H2"/>
      <c r="I2"/>
      <c r="J2" s="24"/>
      <c r="M2" s="46" t="s">
        <v>11</v>
      </c>
      <c r="N2" s="48">
        <f>SUM(B17,B13,B9,B5)</f>
        <v>1330</v>
      </c>
      <c r="O2" s="50" t="s">
        <v>10</v>
      </c>
    </row>
    <row r="3" spans="1:15" ht="18" customHeight="1" thickBot="1" x14ac:dyDescent="0.25">
      <c r="A3" s="42" t="s">
        <v>16</v>
      </c>
      <c r="B3" s="40">
        <f>SUMIF(List[Subject],Category1,List[Minutes])/60</f>
        <v>0</v>
      </c>
      <c r="C3" s="14"/>
      <c r="E3"/>
      <c r="F3"/>
      <c r="G3"/>
      <c r="H3"/>
      <c r="I3"/>
      <c r="J3" s="24"/>
      <c r="M3" s="47"/>
      <c r="N3" s="49"/>
      <c r="O3" s="51"/>
    </row>
    <row r="4" spans="1:15" ht="18" customHeight="1" thickTop="1" x14ac:dyDescent="0.2">
      <c r="A4" s="42"/>
      <c r="B4" s="40"/>
      <c r="C4" s="11" t="s">
        <v>9</v>
      </c>
      <c r="H4"/>
      <c r="I4"/>
      <c r="J4" s="24"/>
      <c r="M4" s="46" t="s">
        <v>12</v>
      </c>
      <c r="N4" s="53">
        <f>SUM(N2)/60</f>
        <v>22.166666666666668</v>
      </c>
      <c r="O4" s="50" t="s">
        <v>9</v>
      </c>
    </row>
    <row r="5" spans="1:15" ht="21.75" customHeight="1" x14ac:dyDescent="0.2">
      <c r="A5" s="42"/>
      <c r="B5" s="44">
        <f>SUMIF(List[Subject],Category1,List[Minutes])</f>
        <v>0</v>
      </c>
      <c r="C5" s="12" t="s">
        <v>10</v>
      </c>
      <c r="E5" s="22" t="s">
        <v>0</v>
      </c>
      <c r="F5" s="7" t="s">
        <v>8</v>
      </c>
      <c r="G5" s="23" t="s">
        <v>2</v>
      </c>
      <c r="H5" s="21" t="s">
        <v>3</v>
      </c>
      <c r="I5" s="23" t="s">
        <v>10</v>
      </c>
      <c r="J5" s="7" t="s">
        <v>5</v>
      </c>
      <c r="M5" s="47"/>
      <c r="N5" s="53"/>
      <c r="O5" s="51"/>
    </row>
    <row r="6" spans="1:15" ht="21.75" customHeight="1" thickBot="1" x14ac:dyDescent="0.25">
      <c r="A6" s="43"/>
      <c r="B6" s="45"/>
      <c r="C6" s="15"/>
      <c r="E6" s="29">
        <v>43150</v>
      </c>
      <c r="F6" s="7" t="s">
        <v>15</v>
      </c>
      <c r="G6" s="27">
        <v>0.55555555555555558</v>
      </c>
      <c r="H6" s="28">
        <v>0.20833333333333334</v>
      </c>
      <c r="I6" s="20">
        <v>300</v>
      </c>
      <c r="J6" s="30" t="s">
        <v>18</v>
      </c>
    </row>
    <row r="7" spans="1:15" ht="21.75" customHeight="1" thickTop="1" x14ac:dyDescent="0.2">
      <c r="A7" s="41" t="s">
        <v>19</v>
      </c>
      <c r="B7" s="40">
        <f>SUMIF(List[Subject],Category2,List[Minutes])/60</f>
        <v>9.6666666666666661</v>
      </c>
      <c r="C7" s="16"/>
      <c r="E7" s="32">
        <v>43152</v>
      </c>
      <c r="F7" s="33" t="s">
        <v>19</v>
      </c>
      <c r="G7" s="34">
        <v>0.4861111111111111</v>
      </c>
      <c r="H7" s="35">
        <v>2.7777777777777776E-2</v>
      </c>
      <c r="I7" s="36">
        <v>40</v>
      </c>
      <c r="J7" s="37" t="s">
        <v>20</v>
      </c>
    </row>
    <row r="8" spans="1:15" ht="21.75" customHeight="1" x14ac:dyDescent="0.2">
      <c r="A8" s="42"/>
      <c r="B8" s="40"/>
      <c r="C8" s="11" t="s">
        <v>9</v>
      </c>
      <c r="E8" s="32">
        <v>43152</v>
      </c>
      <c r="F8" s="33" t="s">
        <v>19</v>
      </c>
      <c r="G8" s="34">
        <v>0.82638888888888884</v>
      </c>
      <c r="H8" s="35">
        <v>0.19444444444444445</v>
      </c>
      <c r="I8" s="36">
        <v>280</v>
      </c>
      <c r="J8" s="37" t="s">
        <v>21</v>
      </c>
    </row>
    <row r="9" spans="1:15" ht="21.75" customHeight="1" x14ac:dyDescent="0.2">
      <c r="A9" s="42"/>
      <c r="B9" s="44">
        <f>SUMIF(List[Subject],Category2,List[Minutes])</f>
        <v>580</v>
      </c>
      <c r="C9" s="12" t="s">
        <v>10</v>
      </c>
      <c r="E9" s="32">
        <v>43153</v>
      </c>
      <c r="F9" s="33" t="s">
        <v>19</v>
      </c>
      <c r="G9" s="34">
        <v>0.58333333333333337</v>
      </c>
      <c r="H9" s="35">
        <v>5.5555555555555552E-2</v>
      </c>
      <c r="I9" s="20">
        <v>80</v>
      </c>
      <c r="J9" s="38" t="s">
        <v>22</v>
      </c>
    </row>
    <row r="10" spans="1:15" ht="21.75" customHeight="1" thickBot="1" x14ac:dyDescent="0.25">
      <c r="A10" s="43"/>
      <c r="B10" s="45"/>
      <c r="C10" s="17"/>
      <c r="E10" s="32">
        <v>43153</v>
      </c>
      <c r="F10" s="33" t="s">
        <v>19</v>
      </c>
      <c r="G10" s="34">
        <v>0.95486111111111116</v>
      </c>
      <c r="H10" s="35">
        <v>2.7777777777777776E-2</v>
      </c>
      <c r="I10" s="36">
        <v>40</v>
      </c>
      <c r="J10" s="38" t="s">
        <v>23</v>
      </c>
    </row>
    <row r="11" spans="1:15" ht="21.75" customHeight="1" thickTop="1" x14ac:dyDescent="0.2">
      <c r="A11" s="41" t="s">
        <v>15</v>
      </c>
      <c r="B11" s="40">
        <f>SUMIF(List[Subject],Category3,List[Minutes])/60</f>
        <v>12.5</v>
      </c>
      <c r="C11" s="16"/>
      <c r="E11" s="32">
        <v>43155</v>
      </c>
      <c r="F11" s="33" t="s">
        <v>15</v>
      </c>
      <c r="G11" s="34">
        <v>0.52777777777777779</v>
      </c>
      <c r="H11" s="35">
        <v>9.0277777777777776E-2</v>
      </c>
      <c r="I11" s="39">
        <v>130</v>
      </c>
      <c r="J11" s="38" t="s">
        <v>24</v>
      </c>
    </row>
    <row r="12" spans="1:15" ht="21.75" customHeight="1" x14ac:dyDescent="0.2">
      <c r="A12" s="42"/>
      <c r="B12" s="40"/>
      <c r="C12" s="11" t="s">
        <v>9</v>
      </c>
      <c r="E12" s="32">
        <v>43155</v>
      </c>
      <c r="F12" s="33" t="s">
        <v>15</v>
      </c>
      <c r="G12" s="34">
        <v>0.73611111111111116</v>
      </c>
      <c r="H12" s="35">
        <v>0.22222222222222221</v>
      </c>
      <c r="I12" s="39">
        <v>320</v>
      </c>
      <c r="J12" s="38" t="s">
        <v>25</v>
      </c>
    </row>
    <row r="13" spans="1:15" ht="21.75" customHeight="1" x14ac:dyDescent="0.2">
      <c r="A13" s="42"/>
      <c r="B13" s="44">
        <f>SUMIF(List[Subject],Category3,List[Minutes])</f>
        <v>750</v>
      </c>
      <c r="C13" s="12" t="s">
        <v>10</v>
      </c>
      <c r="E13" s="32">
        <v>43156</v>
      </c>
      <c r="F13" s="33" t="s">
        <v>19</v>
      </c>
      <c r="G13" s="34">
        <v>0.54166666666666663</v>
      </c>
      <c r="H13" s="35">
        <v>9.7222222222222224E-2</v>
      </c>
      <c r="I13" s="39">
        <v>140</v>
      </c>
      <c r="J13" s="38" t="s">
        <v>26</v>
      </c>
      <c r="L13" s="7"/>
    </row>
    <row r="14" spans="1:15" ht="21.75" customHeight="1" thickBot="1" x14ac:dyDescent="0.25">
      <c r="A14" s="42"/>
      <c r="B14" s="45"/>
      <c r="C14" s="18"/>
      <c r="G14" s="1"/>
      <c r="H14"/>
      <c r="I14"/>
      <c r="J14" s="24"/>
      <c r="L14" s="7"/>
    </row>
    <row r="15" spans="1:15" ht="21.75" customHeight="1" thickTop="1" x14ac:dyDescent="0.2">
      <c r="A15" s="41" t="s">
        <v>17</v>
      </c>
      <c r="B15" s="40">
        <f>SUMIF(List[Subject],Category4,List[Minutes])/60</f>
        <v>0</v>
      </c>
      <c r="C15" s="16"/>
      <c r="D15" s="6"/>
      <c r="G15" s="1"/>
      <c r="H15"/>
      <c r="I15"/>
      <c r="J15" s="24"/>
    </row>
    <row r="16" spans="1:15" ht="21.75" customHeight="1" x14ac:dyDescent="0.2">
      <c r="A16" s="42"/>
      <c r="B16" s="40"/>
      <c r="C16" s="11" t="s">
        <v>9</v>
      </c>
      <c r="D16" s="6"/>
      <c r="G16" s="1"/>
      <c r="H16"/>
      <c r="I16"/>
      <c r="J16" s="24"/>
    </row>
    <row r="17" spans="1:4" ht="21.75" customHeight="1" x14ac:dyDescent="0.2">
      <c r="A17" s="42"/>
      <c r="B17" s="44">
        <f>SUMIF(List[Subject],Category4,List[Minutes])</f>
        <v>0</v>
      </c>
      <c r="C17" s="12" t="s">
        <v>10</v>
      </c>
      <c r="D17" s="6"/>
    </row>
    <row r="18" spans="1:4" ht="21.75" customHeight="1" thickBot="1" x14ac:dyDescent="0.25">
      <c r="A18" s="42"/>
      <c r="B18" s="45"/>
      <c r="C18" s="18"/>
      <c r="D18" s="6"/>
    </row>
    <row r="19" spans="1:4" ht="21.75" customHeight="1" thickTop="1" x14ac:dyDescent="0.2">
      <c r="D19" s="6"/>
    </row>
    <row r="20" spans="1:4" ht="21.75" customHeight="1" x14ac:dyDescent="0.2">
      <c r="D20" s="6"/>
    </row>
    <row r="21" spans="1:4" ht="21.75" customHeight="1" x14ac:dyDescent="0.2">
      <c r="D21" s="6"/>
    </row>
    <row r="22" spans="1:4" ht="21.75" customHeight="1" x14ac:dyDescent="0.2">
      <c r="D22" s="6"/>
    </row>
  </sheetData>
  <mergeCells count="19">
    <mergeCell ref="M2:M3"/>
    <mergeCell ref="N2:N3"/>
    <mergeCell ref="O2:O3"/>
    <mergeCell ref="A2:C2"/>
    <mergeCell ref="A3:A6"/>
    <mergeCell ref="B3:B4"/>
    <mergeCell ref="B5:B6"/>
    <mergeCell ref="M4:M5"/>
    <mergeCell ref="O4:O5"/>
    <mergeCell ref="N4:N5"/>
    <mergeCell ref="B7:B8"/>
    <mergeCell ref="A7:A10"/>
    <mergeCell ref="B17:B18"/>
    <mergeCell ref="A11:A14"/>
    <mergeCell ref="A15:A18"/>
    <mergeCell ref="B11:B12"/>
    <mergeCell ref="B13:B14"/>
    <mergeCell ref="B15:B16"/>
    <mergeCell ref="B9:B10"/>
  </mergeCells>
  <dataValidations count="4">
    <dataValidation type="list" allowBlank="1" sqref="F6:F13">
      <formula1>ActivityList</formula1>
    </dataValidation>
    <dataValidation type="custom" errorStyle="warning" allowBlank="1" showInputMessage="1" showErrorMessage="1" errorTitle="Whoops!" error="The calories you enter in the log are summarized here for the chart. Any changes may result in an error. If you’re sure you want to change this, click Yes Otherwise, click Cancel. " sqref="O2:O5">
      <formula1>"Calories"</formula1>
    </dataValidation>
    <dataValidation type="custom" errorStyle="warning" allowBlank="1" showInputMessage="1" showErrorMessage="1" errorTitle="Whoops!" error="The calories you enter in the log are summarized here for the chart. Any changes may result in an error. If you’re sure you want to make this change, click Yes. If not, click Cancel. " sqref="C5 C9 C13 C17">
      <formula1>"Calories"</formula1>
    </dataValidation>
    <dataValidation type="list" allowBlank="1" showInputMessage="1" sqref="C12 C8 C4 C16">
      <formula1>"Miles,Kilometers,Steps,Laps,Yards,Meters,Reps,Minutes"</formula1>
    </dataValidation>
  </dataValidations>
  <printOptions horizontalCentered="1"/>
  <pageMargins left="0.25" right="0.25" top="0.5" bottom="0.5" header="0.3" footer="0.3"/>
  <pageSetup scale="69" fitToHeight="0" orientation="portrait"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C8"/>
  <sheetViews>
    <sheetView showGridLines="0" workbookViewId="0"/>
  </sheetViews>
  <sheetFormatPr defaultRowHeight="21.75" customHeight="1" x14ac:dyDescent="0.2"/>
  <cols>
    <col min="1" max="1" width="2.28515625" customWidth="1"/>
    <col min="2" max="2" width="24.28515625" customWidth="1"/>
    <col min="3" max="3" width="26.5703125" customWidth="1"/>
  </cols>
  <sheetData>
    <row r="1" spans="2:3" ht="36.75" customHeight="1" x14ac:dyDescent="0.2">
      <c r="B1" s="54" t="s">
        <v>6</v>
      </c>
      <c r="C1" s="54"/>
    </row>
    <row r="2" spans="2:3" ht="29.25" customHeight="1" x14ac:dyDescent="0.2">
      <c r="B2" s="55" t="s">
        <v>7</v>
      </c>
      <c r="C2" s="55"/>
    </row>
    <row r="3" spans="2:3" ht="29.25" customHeight="1" x14ac:dyDescent="0.25">
      <c r="B3" s="25" t="s">
        <v>1</v>
      </c>
      <c r="C3" s="25" t="s">
        <v>4</v>
      </c>
    </row>
    <row r="4" spans="2:3" ht="21.75" customHeight="1" x14ac:dyDescent="0.2">
      <c r="B4" t="str">
        <f>TRIM(Category1)</f>
        <v>Planning</v>
      </c>
      <c r="C4" t="str">
        <f>Category1Unit</f>
        <v>Hours</v>
      </c>
    </row>
    <row r="5" spans="2:3" ht="21.75" customHeight="1" x14ac:dyDescent="0.2">
      <c r="B5" t="str">
        <f>TRIM(Category2)</f>
        <v>Unity</v>
      </c>
      <c r="C5" t="str">
        <f>Category2Unit</f>
        <v>Hours</v>
      </c>
    </row>
    <row r="6" spans="2:3" ht="21.75" customHeight="1" x14ac:dyDescent="0.2">
      <c r="B6" t="str">
        <f>TRIM(Category3)</f>
        <v>Designing</v>
      </c>
      <c r="C6" t="str">
        <f>Category3Unit</f>
        <v>Hours</v>
      </c>
    </row>
    <row r="7" spans="2:3" ht="21.75" customHeight="1" x14ac:dyDescent="0.2">
      <c r="B7" t="e">
        <f>TRIM(Category4)</f>
        <v>#REF!</v>
      </c>
      <c r="C7" t="e">
        <f>Category4Unit</f>
        <v>#REF!</v>
      </c>
    </row>
    <row r="8" spans="2:3" ht="21.75" customHeight="1" x14ac:dyDescent="0.2">
      <c r="B8" t="e">
        <f>TRIM(Category5)</f>
        <v>#REF!</v>
      </c>
      <c r="C8" t="e">
        <f>Category5Unit</f>
        <v>#REF!</v>
      </c>
    </row>
  </sheetData>
  <mergeCells count="2">
    <mergeCell ref="B1:C1"/>
    <mergeCell ref="B2:C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Activity Tracker</vt:lpstr>
      <vt:lpstr>Activity List</vt:lpstr>
      <vt:lpstr>ActivityList</vt:lpstr>
      <vt:lpstr>ActivityLookup</vt:lpstr>
      <vt:lpstr>AllOthers</vt:lpstr>
      <vt:lpstr>Category1</vt:lpstr>
      <vt:lpstr>Category1Unit</vt:lpstr>
      <vt:lpstr>Category2</vt:lpstr>
      <vt:lpstr>Category2Unit</vt:lpstr>
      <vt:lpstr>Category3</vt:lpstr>
      <vt:lpstr>Category3Unit</vt:lpstr>
      <vt:lpstr>'Activity Tracker'!Category4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Quokka</dc:creator>
  <cp:lastModifiedBy>Quokka</cp:lastModifiedBy>
  <dcterms:created xsi:type="dcterms:W3CDTF">2013-11-22T23:47:22Z</dcterms:created>
  <dcterms:modified xsi:type="dcterms:W3CDTF">2018-02-25T14:23:28Z</dcterms:modified>
</cp:coreProperties>
</file>