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528"/>
  <workbookPr defaultThemeVersion="124226"/>
  <mc:AlternateContent xmlns:mc="http://schemas.openxmlformats.org/markup-compatibility/2006">
    <mc:Choice Requires="x15">
      <x15ac:absPath xmlns:x15ac="http://schemas.microsoft.com/office/spreadsheetml/2010/11/ac" url="C:\Users\Andreas Stefan\Documents\GitUrbs\urbs\"/>
    </mc:Choice>
  </mc:AlternateContent>
  <bookViews>
    <workbookView xWindow="0" yWindow="0" windowWidth="19200" windowHeight="7428" tabRatio="796" activeTab="4"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Commodity!$B$1:$F$33</definedName>
    <definedName name="_xlnm._FilterDatabase" localSheetId="7" hidden="1">DSM!$A$1:$G$1</definedName>
    <definedName name="_xlnm._FilterDatabase" localSheetId="3">Process!$A$1:$M$24</definedName>
    <definedName name="_xlnm._FilterDatabase" localSheetId="4" hidden="1">'Process-Commodity'!$A$1:$E$30</definedName>
    <definedName name="_xlnm._FilterDatabase" localSheetId="6" hidden="1">Storage!$A$1:$T$7</definedName>
    <definedName name="_xlnm._FilterDatabase" localSheetId="5" hidden="1">Transmission!$A$1:$M$4</definedName>
  </definedNames>
  <calcPr calcId="171027"/>
</workbook>
</file>

<file path=xl/calcChain.xml><?xml version="1.0" encoding="utf-8"?>
<calcChain xmlns="http://schemas.openxmlformats.org/spreadsheetml/2006/main">
  <c r="A10" i="10" l="1"/>
  <c r="A4" i="10"/>
  <c r="A20" i="10"/>
  <c r="A21" i="10" s="1"/>
  <c r="A22" i="10" s="1"/>
  <c r="A17" i="10"/>
  <c r="A18" i="10" s="1"/>
  <c r="A19" i="10" s="1"/>
  <c r="A14" i="10"/>
  <c r="A15" i="10" s="1"/>
  <c r="A16" i="10" s="1"/>
  <c r="A11" i="10"/>
  <c r="A13" i="10" s="1"/>
  <c r="A8" i="10"/>
  <c r="A9" i="10" s="1"/>
  <c r="A5" i="10"/>
  <c r="A6" i="10" s="1"/>
  <c r="A7" i="10" s="1"/>
  <c r="E3" i="6"/>
  <c r="E4" i="6"/>
  <c r="E5" i="6"/>
  <c r="E6" i="6"/>
  <c r="E7" i="6"/>
  <c r="E8" i="6"/>
  <c r="E9" i="6"/>
  <c r="E10" i="6"/>
  <c r="E11" i="6"/>
  <c r="E12" i="6"/>
  <c r="D3" i="6"/>
  <c r="D4" i="6"/>
  <c r="D5" i="6"/>
  <c r="D6" i="6"/>
  <c r="D7" i="6"/>
  <c r="D8" i="6"/>
  <c r="D9" i="6"/>
  <c r="D10" i="6"/>
  <c r="D11" i="6"/>
  <c r="D12" i="6"/>
  <c r="E2" i="6"/>
  <c r="D2" i="6"/>
  <c r="A12" i="10" l="1"/>
  <c r="I5" i="6" l="1"/>
  <c r="E3" i="10" l="1"/>
  <c r="E5" i="10"/>
  <c r="E6" i="10"/>
  <c r="E8" i="10"/>
  <c r="E9" i="10"/>
  <c r="E12" i="10"/>
  <c r="E13" i="10"/>
  <c r="E15" i="10"/>
  <c r="E16" i="10"/>
  <c r="E18" i="10"/>
  <c r="E19" i="10"/>
  <c r="E20" i="10"/>
  <c r="E21" i="10"/>
  <c r="E22" i="10"/>
  <c r="E23" i="10"/>
  <c r="E24" i="10"/>
  <c r="E25" i="10"/>
  <c r="E26" i="10"/>
  <c r="E27" i="10"/>
  <c r="E28" i="10"/>
  <c r="E29" i="10"/>
  <c r="E30" i="10"/>
  <c r="E2" i="10"/>
  <c r="J12" i="6" l="1"/>
  <c r="I12" i="6"/>
  <c r="J8" i="6"/>
  <c r="I8" i="6"/>
  <c r="J5" i="6"/>
  <c r="A6" i="9" l="1"/>
  <c r="B6" i="9"/>
  <c r="A7" i="9"/>
  <c r="B7" i="9"/>
  <c r="B5" i="9"/>
  <c r="A5" i="9"/>
  <c r="C5" i="9"/>
  <c r="D5" i="9"/>
  <c r="E5" i="9"/>
  <c r="F5" i="9"/>
  <c r="G5" i="9"/>
  <c r="H5" i="9"/>
  <c r="I5" i="9"/>
  <c r="J5" i="9"/>
  <c r="K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<sst xmlns="http://schemas.openxmlformats.org/spreadsheetml/2006/main" count="393" uniqueCount="109">
  <si>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</si>
  <si>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</si>
  <si>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</si>
  <si>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</si>
  <si>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</si>
  <si>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</si>
  <si>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</si>
  <si>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</si>
  <si>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</si>
  <si>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</si>
  <si>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</si>
  <si>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</si>
  <si>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</si>
  <si>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</si>
  <si>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</si>
  <si>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</si>
  <si>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</si>
  <si>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</si>
  <si>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</si>
  <si>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</si>
  <si>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</si>
  <si>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</si>
  <si>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</si>
  <si>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</si>
  <si>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</si>
  <si>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</si>
  <si>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</si>
  <si>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</si>
  <si>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</si>
  <si>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</si>
  <si>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</si>
  <si>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</si>
  <si>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</si>
  <si>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</si>
  <si>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</si>
  <si>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</si>
  <si>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</si>
  <si>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</si>
  <si>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</si>
  <si>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</si>
  <si>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</si>
  <si>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</si>
  <si>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</si>
  <si>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</si>
  <si>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</si>
  <si>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</si>
  <si>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</si>
  <si>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</si>
  <si>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</si>
  <si>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</si>
  <si>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</si>
  <si>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</si>
  <si>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</si>
  <si>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</si>
  <si>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</si>
  <si>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</si>
  <si>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</si>
  <si>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</si>
  <si>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</si>
  <si>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</si>
  <si>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</si>
  <si>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</si>
  <si>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</si>
  <si>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</si>
  <si>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</si>
  <si>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</si>
  <si>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</si>
  <si>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Slack powerplant</t>
  </si>
  <si>
    <t>Biomass plant</t>
  </si>
  <si>
    <t>Hydro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</si>
  <si>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</si>
  <si>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</si>
  <si>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</si>
  <si>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</si>
  <si>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</si>
  <si>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</si>
  <si>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</si>
  <si>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</si>
  <si>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</si>
  <si>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</si>
  <si>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</si>
  <si>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</si>
  <si>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</si>
  <si>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</si>
  <si>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</si>
  <si>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</si>
  <si>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</si>
  <si>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</si>
  <si>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</si>
  <si>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</si>
  <si>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</si>
  <si>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</si>
  <si>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</si>
  <si>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</si>
  <si>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</si>
  <si>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</si>
  <si>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</si>
  <si>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</si>
  <si>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</si>
  <si>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proportional</t>
  </si>
  <si>
    <t>Augsburg</t>
  </si>
  <si>
    <t>Biogas plant</t>
  </si>
  <si>
    <t>Waste plant</t>
  </si>
  <si>
    <t>CCGT</t>
  </si>
  <si>
    <t>Heat plant</t>
  </si>
  <si>
    <t>OCGT</t>
  </si>
  <si>
    <t>Wind plant</t>
  </si>
  <si>
    <t>PV</t>
  </si>
  <si>
    <t>Heat pump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</si>
</sst>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22">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14" sqref="C14"/>
    </sheetView>
  </sheetViews>
  <sheetFormatPr baseColWidth="10" defaultColWidth="11.44140625" defaultRowHeight="14.4"/>
  <cols>
    <col min="1" max="1" width="14.109375" style="43" customWidth="1"/>
    <col min="2" max="2" width="10.6640625" style="43" customWidth="1"/>
    <col min="3" max="3" width="74.88671875" style="43" bestFit="1" customWidth="1"/>
    <col min="4" max="16384" width="11.44140625" style="43"/>
  </cols>
  <sheetData>
    <row r="1" spans="1:3">
      <c r="A1" s="41" t="s">
        <v>94</v>
      </c>
      <c r="B1" s="42" t="s">
        <v>97</v>
      </c>
      <c r="C1" s="42" t="s">
        <v>98</v>
      </c>
    </row>
    <row r="2" spans="1:3">
      <c r="A2" s="44" t="s">
        <v>95</v>
      </c>
      <c r="B2" s="39">
        <v>150000000</v>
      </c>
      <c r="C2" s="40" t="s">
        <v>96</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J8762"/>
  <sheetViews>
    <sheetView workbookViewId="0">
      <selection activeCell="M9" sqref="M9"/>
    </sheetView>
  </sheetViews>
  <sheetFormatPr baseColWidth="10" defaultColWidth="11.44140625" defaultRowHeight="14.4"/>
  <cols>
    <col min="1" max="1" width="5.6640625" style="1" customWidth="1"/>
    <col min="2" max="4" width="10.6640625" style="16" customWidth="1"/>
    <col min="5" max="5" width="11.44140625" style="16" bestFit="1" customWidth="1"/>
    <col min="6" max="6" width="11.109375" style="16" bestFit="1" customWidth="1"/>
    <col min="7" max="7" width="12" style="16" bestFit="1" customWidth="1"/>
    <col min="8" max="8" width="11.44140625" style="16" bestFit="1" customWidth="1"/>
    <col min="9" max="9" width="11.109375" style="16" bestFit="1" customWidth="1"/>
    <col min="10" max="10" width="12" style="16" bestFit="1" customWidth="1"/>
    <col min="11" max="16384" width="11.441406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xr:uid="{00000000-0002-0000-0900-000000000000}"/>
    <dataValidation allowBlank="1" showInputMessage="1" showErrorMessage="1" promptTitle="Capacity factor Solar" prompt="Normalized capacity factor (maximum value 1) of solar power. Determines EPrIn of processes with input commodity Solar." sqref="F1 I1 C1" xr:uid="{00000000-0002-0000-0900-000001000000}"/>
    <dataValidation allowBlank="1" showInputMessage="1" showErrorMessage="1" promptTitle="Capacity factor Hydro" prompt="Normalized capacity factor (maximum value 1) of hydro power. Determines EPrIn of processes with input commodity Hydro." sqref="G1 J1 D1" xr:uid="{00000000-0002-0000-0900-000002000000}"/>
    <dataValidation allowBlank="1" showErrorMessage="1" sqref="B2:J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topLeftCell="A5" zoomScaleNormal="100" workbookViewId="0">
      <selection activeCell="H22" sqref="H22"/>
    </sheetView>
  </sheetViews>
  <sheetFormatPr baseColWidth="10" defaultColWidth="11.44140625" defaultRowHeight="14.4"/>
  <cols>
    <col min="1" max="1" width="5.6640625" style="1" customWidth="1"/>
    <col min="2" max="3" width="10.6640625" style="16" customWidth="1"/>
    <col min="4" max="16384" width="11.44140625" style="2"/>
  </cols>
  <sheetData>
    <row r="1" spans="1:3" s="19" customFormat="1">
      <c r="A1" s="17" t="s">
        <v>0</v>
      </c>
      <c r="B1" s="18" t="s">
        <v>77</v>
      </c>
      <c r="C1" s="18" t="s">
        <v>78</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A00-000000000000}"/>
    <dataValidation allowBlank="1" showErrorMessage="1" sqref="B2:C2 C3:C8762" xr:uid="{00000000-0002-0000-0A00-000001000000}"/>
    <dataValidation allowBlank="1" showInputMessage="1" showErrorMessage="1" promptTitle="Hourly buy/sell price (€/MWh)" prompt="Hourly costs for purchasing one unit (MWh) of a buy commodity and hourly revenue for selling one unit (MWh) of a sell commodity." sqref="B1" xr:uid="{00000000-0002-0000-0A00-000002000000}"/>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10" sqref="F10"/>
    </sheetView>
  </sheetViews>
  <sheetFormatPr baseColWidth="10" defaultRowHeight="14.4"/>
  <cols>
    <col min="2" max="2" width="12.6640625" bestFit="1" customWidth="1"/>
  </cols>
  <sheetData>
    <row r="1" spans="1:2">
      <c r="A1" s="55" t="s">
        <v>76</v>
      </c>
      <c r="B1" s="58" t="s">
        <v>91</v>
      </c>
    </row>
    <row r="2" spans="1:2">
      <c r="A2" s="56" t="s">
        <v>100</v>
      </c>
      <c r="B2" s="57">
        <v>280000000</v>
      </c>
    </row>
    <row r="3" spans="1:2">
      <c r="A3" s="56"/>
      <c r="B3" s="60"/>
    </row>
    <row r="4" spans="1:2">
      <c r="A4" s="56"/>
      <c r="B4" s="62"/>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35"/>
  <sheetViews>
    <sheetView workbookViewId="0">
      <selection activeCell="A2" sqref="A2:A35"/>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11" customWidth="1"/>
    <col min="6" max="6" width="13.88671875" style="12" bestFit="1" customWidth="1"/>
    <col min="7" max="16384" width="11.44140625" style="3"/>
  </cols>
  <sheetData>
    <row r="1" spans="1:6" s="13" customFormat="1">
      <c r="A1" s="13" t="s">
        <v>71</v>
      </c>
      <c r="B1" s="13" t="s">
        <v>63</v>
      </c>
      <c r="C1" s="13" t="s">
        <v>4</v>
      </c>
      <c r="D1" s="15" t="s">
        <v>9</v>
      </c>
      <c r="E1" s="15" t="s">
        <v>10</v>
      </c>
      <c r="F1" s="14" t="s">
        <v>61</v>
      </c>
    </row>
    <row r="2" spans="1:6">
      <c r="A2" s="4" t="s">
        <v>100</v>
      </c>
      <c r="B2" s="4" t="s">
        <v>2</v>
      </c>
      <c r="C2" s="4" t="s">
        <v>5</v>
      </c>
      <c r="D2" s="38" t="e">
        <f>NA()</f>
        <v>#N/A</v>
      </c>
      <c r="E2" s="38" t="e">
        <f>NA()</f>
        <v>#N/A</v>
      </c>
      <c r="F2" s="38" t="e">
        <f>NA()</f>
        <v>#N/A</v>
      </c>
    </row>
    <row r="3" spans="1:6">
      <c r="A3" s="56" t="s">
        <v>100</v>
      </c>
      <c r="B3" s="4" t="s">
        <v>1</v>
      </c>
      <c r="C3" s="4" t="s">
        <v>5</v>
      </c>
      <c r="D3" s="38" t="e">
        <f>NA()</f>
        <v>#N/A</v>
      </c>
      <c r="E3" s="38" t="e">
        <f>NA()</f>
        <v>#N/A</v>
      </c>
      <c r="F3" s="38" t="e">
        <f>NA()</f>
        <v>#N/A</v>
      </c>
    </row>
    <row r="4" spans="1:6">
      <c r="A4" s="56" t="s">
        <v>100</v>
      </c>
      <c r="B4" s="4" t="s">
        <v>3</v>
      </c>
      <c r="C4" s="4" t="s">
        <v>5</v>
      </c>
      <c r="D4" s="38" t="e">
        <f>NA()</f>
        <v>#N/A</v>
      </c>
      <c r="E4" s="38" t="e">
        <f>NA()</f>
        <v>#N/A</v>
      </c>
      <c r="F4" s="38" t="e">
        <f>NA()</f>
        <v>#N/A</v>
      </c>
    </row>
    <row r="5" spans="1:6">
      <c r="A5" s="56" t="s">
        <v>100</v>
      </c>
      <c r="B5" s="4" t="s">
        <v>40</v>
      </c>
      <c r="C5" s="4" t="s">
        <v>6</v>
      </c>
      <c r="D5" s="38" t="e">
        <f>NA()</f>
        <v>#N/A</v>
      </c>
      <c r="E5" s="38" t="e">
        <f>NA()</f>
        <v>#N/A</v>
      </c>
      <c r="F5" s="38" t="e">
        <f>NA()</f>
        <v>#N/A</v>
      </c>
    </row>
    <row r="6" spans="1:6">
      <c r="A6" s="56" t="s">
        <v>100</v>
      </c>
      <c r="B6" s="4" t="s">
        <v>41</v>
      </c>
      <c r="C6" s="4" t="s">
        <v>7</v>
      </c>
      <c r="D6" s="9">
        <v>7</v>
      </c>
      <c r="E6" s="9" t="s">
        <v>30</v>
      </c>
      <c r="F6" s="10" t="s">
        <v>30</v>
      </c>
    </row>
    <row r="7" spans="1:6">
      <c r="A7" s="56" t="s">
        <v>100</v>
      </c>
      <c r="B7" s="4" t="s">
        <v>42</v>
      </c>
      <c r="C7" s="4" t="s">
        <v>7</v>
      </c>
      <c r="D7" s="9">
        <v>4</v>
      </c>
      <c r="E7" s="9" t="s">
        <v>30</v>
      </c>
      <c r="F7" s="10" t="s">
        <v>30</v>
      </c>
    </row>
    <row r="8" spans="1:6">
      <c r="A8" s="56" t="s">
        <v>100</v>
      </c>
      <c r="B8" s="4" t="s">
        <v>8</v>
      </c>
      <c r="C8" s="4" t="s">
        <v>7</v>
      </c>
      <c r="D8" s="9">
        <v>27</v>
      </c>
      <c r="E8" s="9" t="s">
        <v>30</v>
      </c>
      <c r="F8" s="10" t="s">
        <v>30</v>
      </c>
    </row>
    <row r="9" spans="1:6">
      <c r="A9" s="56" t="s">
        <v>100</v>
      </c>
      <c r="B9" s="4" t="s">
        <v>31</v>
      </c>
      <c r="C9" s="4" t="s">
        <v>7</v>
      </c>
      <c r="D9" s="9">
        <v>999</v>
      </c>
      <c r="E9" s="9" t="s">
        <v>30</v>
      </c>
      <c r="F9" s="10" t="s">
        <v>30</v>
      </c>
    </row>
    <row r="10" spans="1:6">
      <c r="A10" s="56" t="s">
        <v>100</v>
      </c>
      <c r="B10" s="4" t="s">
        <v>39</v>
      </c>
      <c r="C10" s="4" t="s">
        <v>7</v>
      </c>
      <c r="D10" s="9">
        <v>6</v>
      </c>
      <c r="E10" s="9" t="s">
        <v>30</v>
      </c>
      <c r="F10" s="10" t="s">
        <v>30</v>
      </c>
    </row>
    <row r="11" spans="1:6">
      <c r="A11" s="56" t="s">
        <v>100</v>
      </c>
      <c r="B11" s="4" t="s">
        <v>28</v>
      </c>
      <c r="C11" s="4" t="s">
        <v>29</v>
      </c>
      <c r="D11" s="54">
        <v>0</v>
      </c>
      <c r="E11" s="9" t="s">
        <v>30</v>
      </c>
      <c r="F11" s="9" t="s">
        <v>30</v>
      </c>
    </row>
    <row r="12" spans="1:6">
      <c r="A12" s="56" t="s">
        <v>100</v>
      </c>
      <c r="B12" s="4" t="s">
        <v>2</v>
      </c>
      <c r="C12" s="4" t="s">
        <v>5</v>
      </c>
      <c r="D12" s="38" t="e">
        <f>NA()</f>
        <v>#N/A</v>
      </c>
      <c r="E12" s="38" t="e">
        <f>NA()</f>
        <v>#N/A</v>
      </c>
      <c r="F12" s="38" t="e">
        <f>NA()</f>
        <v>#N/A</v>
      </c>
    </row>
    <row r="13" spans="1:6">
      <c r="A13" s="56" t="s">
        <v>100</v>
      </c>
      <c r="B13" s="4" t="s">
        <v>1</v>
      </c>
      <c r="C13" s="4" t="s">
        <v>5</v>
      </c>
      <c r="D13" s="38" t="e">
        <f>NA()</f>
        <v>#N/A</v>
      </c>
      <c r="E13" s="38" t="e">
        <f>NA()</f>
        <v>#N/A</v>
      </c>
      <c r="F13" s="38" t="e">
        <f>NA()</f>
        <v>#N/A</v>
      </c>
    </row>
    <row r="14" spans="1:6">
      <c r="A14" s="56" t="s">
        <v>100</v>
      </c>
      <c r="B14" s="4" t="s">
        <v>3</v>
      </c>
      <c r="C14" s="4" t="s">
        <v>5</v>
      </c>
      <c r="D14" s="38" t="e">
        <f>NA()</f>
        <v>#N/A</v>
      </c>
      <c r="E14" s="38" t="e">
        <f>NA()</f>
        <v>#N/A</v>
      </c>
      <c r="F14" s="38" t="e">
        <f>NA()</f>
        <v>#N/A</v>
      </c>
    </row>
    <row r="15" spans="1:6">
      <c r="A15" s="56" t="s">
        <v>100</v>
      </c>
      <c r="B15" s="4" t="s">
        <v>40</v>
      </c>
      <c r="C15" s="4" t="s">
        <v>6</v>
      </c>
      <c r="D15" s="38" t="e">
        <f>NA()</f>
        <v>#N/A</v>
      </c>
      <c r="E15" s="38" t="e">
        <f>NA()</f>
        <v>#N/A</v>
      </c>
      <c r="F15" s="38" t="e">
        <f>NA()</f>
        <v>#N/A</v>
      </c>
    </row>
    <row r="16" spans="1:6">
      <c r="A16" s="56" t="s">
        <v>100</v>
      </c>
      <c r="B16" s="4" t="s">
        <v>41</v>
      </c>
      <c r="C16" s="4" t="s">
        <v>7</v>
      </c>
      <c r="D16" s="9">
        <v>7</v>
      </c>
      <c r="E16" s="9" t="s">
        <v>30</v>
      </c>
      <c r="F16" s="10" t="s">
        <v>30</v>
      </c>
    </row>
    <row r="17" spans="1:6">
      <c r="A17" s="56" t="s">
        <v>100</v>
      </c>
      <c r="B17" s="4" t="s">
        <v>42</v>
      </c>
      <c r="C17" s="4" t="s">
        <v>7</v>
      </c>
      <c r="D17" s="9">
        <v>4</v>
      </c>
      <c r="E17" s="9" t="s">
        <v>30</v>
      </c>
      <c r="F17" s="10" t="s">
        <v>30</v>
      </c>
    </row>
    <row r="18" spans="1:6">
      <c r="A18" s="56" t="s">
        <v>100</v>
      </c>
      <c r="B18" s="4" t="s">
        <v>8</v>
      </c>
      <c r="C18" s="4" t="s">
        <v>7</v>
      </c>
      <c r="D18" s="9">
        <v>27</v>
      </c>
      <c r="E18" s="9" t="s">
        <v>30</v>
      </c>
      <c r="F18" s="10" t="s">
        <v>30</v>
      </c>
    </row>
    <row r="19" spans="1:6">
      <c r="A19" s="56" t="s">
        <v>100</v>
      </c>
      <c r="B19" s="4" t="s">
        <v>31</v>
      </c>
      <c r="C19" s="4" t="s">
        <v>7</v>
      </c>
      <c r="D19" s="9">
        <v>999</v>
      </c>
      <c r="E19" s="9" t="s">
        <v>30</v>
      </c>
      <c r="F19" s="10" t="s">
        <v>30</v>
      </c>
    </row>
    <row r="20" spans="1:6">
      <c r="A20" s="56" t="s">
        <v>100</v>
      </c>
      <c r="B20" s="4" t="s">
        <v>39</v>
      </c>
      <c r="C20" s="4" t="s">
        <v>7</v>
      </c>
      <c r="D20" s="9">
        <v>6</v>
      </c>
      <c r="E20" s="9" t="s">
        <v>30</v>
      </c>
      <c r="F20" s="10" t="s">
        <v>30</v>
      </c>
    </row>
    <row r="21" spans="1:6">
      <c r="A21" s="56" t="s">
        <v>100</v>
      </c>
      <c r="B21" s="4" t="s">
        <v>28</v>
      </c>
      <c r="C21" s="4" t="s">
        <v>29</v>
      </c>
      <c r="D21" s="54">
        <v>0</v>
      </c>
      <c r="E21" s="9" t="s">
        <v>30</v>
      </c>
      <c r="F21" s="9" t="s">
        <v>30</v>
      </c>
    </row>
    <row r="22" spans="1:6">
      <c r="A22" s="56" t="s">
        <v>100</v>
      </c>
      <c r="B22" s="4" t="s">
        <v>78</v>
      </c>
      <c r="C22" s="4" t="s">
        <v>79</v>
      </c>
      <c r="D22" s="45">
        <v>3</v>
      </c>
      <c r="E22" s="9" t="s">
        <v>30</v>
      </c>
      <c r="F22" s="10" t="s">
        <v>30</v>
      </c>
    </row>
    <row r="23" spans="1:6">
      <c r="A23" s="56" t="s">
        <v>100</v>
      </c>
      <c r="B23" s="4" t="s">
        <v>77</v>
      </c>
      <c r="C23" s="4" t="s">
        <v>80</v>
      </c>
      <c r="D23" s="45">
        <v>1</v>
      </c>
      <c r="E23" s="9" t="s">
        <v>30</v>
      </c>
      <c r="F23" s="10" t="s">
        <v>30</v>
      </c>
    </row>
    <row r="24" spans="1:6">
      <c r="A24" s="56" t="s">
        <v>100</v>
      </c>
      <c r="B24" s="4" t="s">
        <v>2</v>
      </c>
      <c r="C24" s="4" t="s">
        <v>5</v>
      </c>
      <c r="D24" s="38" t="e">
        <f>NA()</f>
        <v>#N/A</v>
      </c>
      <c r="E24" s="38" t="e">
        <f>NA()</f>
        <v>#N/A</v>
      </c>
      <c r="F24" s="38" t="e">
        <f>NA()</f>
        <v>#N/A</v>
      </c>
    </row>
    <row r="25" spans="1:6">
      <c r="A25" s="56" t="s">
        <v>100</v>
      </c>
      <c r="B25" s="4" t="s">
        <v>1</v>
      </c>
      <c r="C25" s="4" t="s">
        <v>5</v>
      </c>
      <c r="D25" s="38" t="e">
        <f>NA()</f>
        <v>#N/A</v>
      </c>
      <c r="E25" s="38" t="e">
        <f>NA()</f>
        <v>#N/A</v>
      </c>
      <c r="F25" s="38" t="e">
        <f>NA()</f>
        <v>#N/A</v>
      </c>
    </row>
    <row r="26" spans="1:6">
      <c r="A26" s="56" t="s">
        <v>100</v>
      </c>
      <c r="B26" s="4" t="s">
        <v>3</v>
      </c>
      <c r="C26" s="4" t="s">
        <v>5</v>
      </c>
      <c r="D26" s="38" t="e">
        <f>NA()</f>
        <v>#N/A</v>
      </c>
      <c r="E26" s="38" t="e">
        <f>NA()</f>
        <v>#N/A</v>
      </c>
      <c r="F26" s="38" t="e">
        <f>NA()</f>
        <v>#N/A</v>
      </c>
    </row>
    <row r="27" spans="1:6">
      <c r="A27" s="56" t="s">
        <v>100</v>
      </c>
      <c r="B27" s="4" t="s">
        <v>40</v>
      </c>
      <c r="C27" s="4" t="s">
        <v>6</v>
      </c>
      <c r="D27" s="38" t="e">
        <f>NA()</f>
        <v>#N/A</v>
      </c>
      <c r="E27" s="38" t="e">
        <f>NA()</f>
        <v>#N/A</v>
      </c>
      <c r="F27" s="38" t="e">
        <f>NA()</f>
        <v>#N/A</v>
      </c>
    </row>
    <row r="28" spans="1:6">
      <c r="A28" s="56" t="s">
        <v>100</v>
      </c>
      <c r="B28" s="4" t="s">
        <v>41</v>
      </c>
      <c r="C28" s="4" t="s">
        <v>7</v>
      </c>
      <c r="D28" s="9">
        <v>7</v>
      </c>
      <c r="E28" s="9" t="s">
        <v>30</v>
      </c>
      <c r="F28" s="10" t="s">
        <v>30</v>
      </c>
    </row>
    <row r="29" spans="1:6">
      <c r="A29" s="56" t="s">
        <v>100</v>
      </c>
      <c r="B29" s="4" t="s">
        <v>42</v>
      </c>
      <c r="C29" s="4" t="s">
        <v>7</v>
      </c>
      <c r="D29" s="9">
        <v>4</v>
      </c>
      <c r="E29" s="9" t="s">
        <v>30</v>
      </c>
      <c r="F29" s="10" t="s">
        <v>30</v>
      </c>
    </row>
    <row r="30" spans="1:6">
      <c r="A30" s="56" t="s">
        <v>100</v>
      </c>
      <c r="B30" s="4" t="s">
        <v>8</v>
      </c>
      <c r="C30" s="4" t="s">
        <v>7</v>
      </c>
      <c r="D30" s="9">
        <v>27</v>
      </c>
      <c r="E30" s="9" t="s">
        <v>30</v>
      </c>
      <c r="F30" s="10" t="s">
        <v>30</v>
      </c>
    </row>
    <row r="31" spans="1:6">
      <c r="A31" s="56" t="s">
        <v>100</v>
      </c>
      <c r="B31" s="4" t="s">
        <v>31</v>
      </c>
      <c r="C31" s="4" t="s">
        <v>7</v>
      </c>
      <c r="D31" s="9">
        <v>999</v>
      </c>
      <c r="E31" s="9" t="s">
        <v>30</v>
      </c>
      <c r="F31" s="10" t="s">
        <v>30</v>
      </c>
    </row>
    <row r="32" spans="1:6">
      <c r="A32" s="56" t="s">
        <v>100</v>
      </c>
      <c r="B32" s="4" t="s">
        <v>39</v>
      </c>
      <c r="C32" s="4" t="s">
        <v>7</v>
      </c>
      <c r="D32" s="9">
        <v>6</v>
      </c>
      <c r="E32" s="9" t="s">
        <v>30</v>
      </c>
      <c r="F32" s="10" t="s">
        <v>30</v>
      </c>
    </row>
    <row r="33" spans="1:6">
      <c r="A33" s="56" t="s">
        <v>100</v>
      </c>
      <c r="B33" s="4" t="s">
        <v>28</v>
      </c>
      <c r="C33" s="4" t="s">
        <v>29</v>
      </c>
      <c r="D33" s="54">
        <v>0</v>
      </c>
      <c r="E33" s="9" t="s">
        <v>30</v>
      </c>
      <c r="F33" s="9" t="s">
        <v>30</v>
      </c>
    </row>
    <row r="34" spans="1:6">
      <c r="A34" s="56" t="s">
        <v>100</v>
      </c>
      <c r="B34" s="4" t="s">
        <v>78</v>
      </c>
      <c r="C34" s="4" t="s">
        <v>79</v>
      </c>
      <c r="D34" s="45">
        <v>0.25</v>
      </c>
      <c r="E34" s="9" t="s">
        <v>30</v>
      </c>
      <c r="F34" s="10" t="s">
        <v>30</v>
      </c>
    </row>
    <row r="35" spans="1:6">
      <c r="A35" s="56" t="s">
        <v>100</v>
      </c>
      <c r="B35" s="4" t="s">
        <v>77</v>
      </c>
      <c r="C35" s="4" t="s">
        <v>80</v>
      </c>
      <c r="D35" s="45">
        <v>1.25</v>
      </c>
      <c r="E35" s="9" t="s">
        <v>30</v>
      </c>
      <c r="F35" s="10" t="s">
        <v>30</v>
      </c>
    </row>
  </sheetData>
  <autoFilter ref="B1:F9" xr:uid="{00000000-0009-0000-0000-000002000000}"/>
  <phoneticPr fontId="0" type="noConversion"/>
  <conditionalFormatting sqref="B35:F35 B34:C34 E34:F34">
    <cfRule type="expression" dxfId="21" priority="4">
      <formula>NOT(EXACT(INDIRECT("Z"&amp;ROW()-1&amp;"S1",FALSE()), INDIRECT("Z"&amp;ROW()&amp;"S1",FALSE())))</formula>
    </cfRule>
  </conditionalFormatting>
  <conditionalFormatting sqref="D34">
    <cfRule type="expression" dxfId="20" priority="3">
      <formula>NOT(EXACT(INDIRECT("Z"&amp;ROW()-1&amp;"S1",FALSE()), INDIRECT("Z"&amp;ROW()&amp;"S1",FALSE())))</formula>
    </cfRule>
  </conditionalFormatting>
  <conditionalFormatting sqref="B23:F23 B22:C22 E22:F22">
    <cfRule type="expression" dxfId="19" priority="2">
      <formula>NOT(EXACT(INDIRECT("Z"&amp;ROW()-1&amp;"S1",FALSE()), INDIRECT("Z"&amp;ROW()&amp;"S1",FALSE())))</formula>
    </cfRule>
  </conditionalFormatting>
  <conditionalFormatting sqref="D22">
    <cfRule type="expression" dxfId="18"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24"/>
  <sheetViews>
    <sheetView workbookViewId="0">
      <selection activeCell="K20" sqref="K20"/>
    </sheetView>
  </sheetViews>
  <sheetFormatPr baseColWidth="10" defaultColWidth="11.44140625" defaultRowHeight="14.4"/>
  <cols>
    <col min="1" max="1" width="10.6640625" style="3" customWidth="1"/>
    <col min="2" max="2" width="16.33203125" style="3" bestFit="1" customWidth="1"/>
    <col min="3" max="5" width="10.6640625" style="24" customWidth="1"/>
    <col min="6" max="6" width="15.109375" style="24" customWidth="1"/>
    <col min="7" max="7" width="10.6640625" style="53" customWidth="1"/>
    <col min="8" max="8" width="24" style="24" customWidth="1"/>
    <col min="9" max="9" width="10.6640625" style="24" customWidth="1"/>
    <col min="10" max="10" width="10.6640625" style="26" customWidth="1"/>
    <col min="11" max="12" width="10.5546875" style="3" customWidth="1"/>
    <col min="13" max="13" width="14.88671875" style="27" bestFit="1" customWidth="1"/>
    <col min="14" max="14" width="14.88671875" style="3" bestFit="1" customWidth="1"/>
    <col min="15" max="16384" width="11.44140625" style="3"/>
  </cols>
  <sheetData>
    <row r="1" spans="1:14" s="13" customFormat="1">
      <c r="A1" s="13" t="s">
        <v>71</v>
      </c>
      <c r="B1" s="13" t="s">
        <v>70</v>
      </c>
      <c r="C1" s="21" t="s">
        <v>11</v>
      </c>
      <c r="D1" s="21" t="s">
        <v>12</v>
      </c>
      <c r="E1" s="21" t="s">
        <v>13</v>
      </c>
      <c r="F1" s="21" t="s">
        <v>83</v>
      </c>
      <c r="G1" s="51" t="s">
        <v>90</v>
      </c>
      <c r="H1" s="21" t="s">
        <v>15</v>
      </c>
      <c r="I1" s="21" t="s">
        <v>16</v>
      </c>
      <c r="J1" s="23" t="s">
        <v>17</v>
      </c>
      <c r="K1" s="50" t="s">
        <v>88</v>
      </c>
      <c r="L1" s="59" t="s">
        <v>18</v>
      </c>
      <c r="M1" s="20" t="s">
        <v>19</v>
      </c>
      <c r="N1" s="59" t="s">
        <v>92</v>
      </c>
    </row>
    <row r="2" spans="1:14">
      <c r="A2" s="4" t="s">
        <v>100</v>
      </c>
      <c r="B2" s="4" t="s">
        <v>69</v>
      </c>
      <c r="C2" s="47">
        <v>15.961</v>
      </c>
      <c r="D2" s="28">
        <f>C2</f>
        <v>15.961</v>
      </c>
      <c r="E2" s="28">
        <f>C2</f>
        <v>15.961</v>
      </c>
      <c r="F2" s="47" t="s">
        <v>30</v>
      </c>
      <c r="G2" s="52">
        <v>0</v>
      </c>
      <c r="H2" s="28">
        <v>5500000</v>
      </c>
      <c r="I2" s="28">
        <v>20000</v>
      </c>
      <c r="J2" s="30">
        <v>0</v>
      </c>
      <c r="K2" s="31">
        <v>0</v>
      </c>
      <c r="L2" s="61">
        <v>7.0000000000000007E-2</v>
      </c>
      <c r="M2" s="31">
        <v>50</v>
      </c>
      <c r="N2" s="62" t="e">
        <v>#N/A</v>
      </c>
    </row>
    <row r="3" spans="1:14">
      <c r="A3" s="56" t="s">
        <v>100</v>
      </c>
      <c r="B3" s="4" t="s">
        <v>68</v>
      </c>
      <c r="C3" s="47">
        <v>7.66</v>
      </c>
      <c r="D3" s="28">
        <f t="shared" ref="D3:D12" si="0">C3</f>
        <v>7.66</v>
      </c>
      <c r="E3" s="28">
        <f t="shared" ref="E3:E12" si="1">C3</f>
        <v>7.66</v>
      </c>
      <c r="F3" s="47" t="s">
        <v>30</v>
      </c>
      <c r="G3" s="52">
        <v>0</v>
      </c>
      <c r="H3" s="28">
        <v>3670000</v>
      </c>
      <c r="I3" s="28">
        <v>30000</v>
      </c>
      <c r="J3" s="30">
        <v>0</v>
      </c>
      <c r="K3" s="31">
        <v>0</v>
      </c>
      <c r="L3" s="61">
        <v>7.0000000000000007E-2</v>
      </c>
      <c r="M3" s="31">
        <v>25</v>
      </c>
      <c r="N3" s="62" t="e">
        <v>#N/A</v>
      </c>
    </row>
    <row r="4" spans="1:14">
      <c r="A4" s="56" t="s">
        <v>100</v>
      </c>
      <c r="B4" s="4" t="s">
        <v>101</v>
      </c>
      <c r="C4" s="47">
        <v>4.3272500000000003</v>
      </c>
      <c r="D4" s="28">
        <f t="shared" si="0"/>
        <v>4.3272500000000003</v>
      </c>
      <c r="E4" s="28">
        <f t="shared" si="1"/>
        <v>4.3272500000000003</v>
      </c>
      <c r="F4" s="47" t="s">
        <v>30</v>
      </c>
      <c r="G4" s="52">
        <v>0</v>
      </c>
      <c r="H4" s="28">
        <v>3880000</v>
      </c>
      <c r="I4" s="28">
        <v>12000</v>
      </c>
      <c r="J4" s="30">
        <v>0</v>
      </c>
      <c r="K4" s="31">
        <v>0</v>
      </c>
      <c r="L4" s="61">
        <v>7.0000000000000007E-2</v>
      </c>
      <c r="M4" s="31">
        <v>25</v>
      </c>
      <c r="N4" s="62" t="e">
        <v>#N/A</v>
      </c>
    </row>
    <row r="5" spans="1:14">
      <c r="A5" s="56" t="s">
        <v>100</v>
      </c>
      <c r="B5" s="4" t="s">
        <v>102</v>
      </c>
      <c r="C5" s="47">
        <v>72</v>
      </c>
      <c r="D5" s="28">
        <f t="shared" si="0"/>
        <v>72</v>
      </c>
      <c r="E5" s="28">
        <f t="shared" si="1"/>
        <v>72</v>
      </c>
      <c r="F5" s="47" t="s">
        <v>30</v>
      </c>
      <c r="G5" s="52">
        <v>0</v>
      </c>
      <c r="H5" s="28">
        <v>6080000</v>
      </c>
      <c r="I5" s="28">
        <f>0.6*10000</f>
        <v>6000</v>
      </c>
      <c r="J5" s="30">
        <f>0.6*2.7</f>
        <v>1.62</v>
      </c>
      <c r="K5" s="31">
        <v>6</v>
      </c>
      <c r="L5" s="61">
        <v>7.0000000000000007E-2</v>
      </c>
      <c r="M5" s="31">
        <v>30</v>
      </c>
      <c r="N5" s="62" t="e">
        <v>#N/A</v>
      </c>
    </row>
    <row r="6" spans="1:14">
      <c r="A6" s="56" t="s">
        <v>100</v>
      </c>
      <c r="B6" s="4" t="s">
        <v>103</v>
      </c>
      <c r="C6" s="47">
        <v>20</v>
      </c>
      <c r="D6" s="28">
        <f t="shared" si="0"/>
        <v>20</v>
      </c>
      <c r="E6" s="28">
        <f t="shared" si="1"/>
        <v>20</v>
      </c>
      <c r="F6" s="47" t="s">
        <v>30</v>
      </c>
      <c r="G6" s="52">
        <v>0</v>
      </c>
      <c r="H6" s="28">
        <v>880000</v>
      </c>
      <c r="I6" s="28">
        <v>0</v>
      </c>
      <c r="J6" s="30">
        <v>100</v>
      </c>
      <c r="K6" s="31">
        <v>0</v>
      </c>
      <c r="L6" s="61">
        <v>7.0000000000000007E-2</v>
      </c>
      <c r="M6" s="31">
        <v>1</v>
      </c>
      <c r="N6" s="62" t="e">
        <v>#N/A</v>
      </c>
    </row>
    <row r="7" spans="1:14">
      <c r="A7" s="56" t="s">
        <v>100</v>
      </c>
      <c r="B7" s="4" t="s">
        <v>104</v>
      </c>
      <c r="C7" s="47">
        <v>90</v>
      </c>
      <c r="D7" s="28">
        <f t="shared" si="0"/>
        <v>90</v>
      </c>
      <c r="E7" s="28">
        <f t="shared" si="1"/>
        <v>90</v>
      </c>
      <c r="F7" s="47" t="s">
        <v>30</v>
      </c>
      <c r="G7" s="52">
        <v>0</v>
      </c>
      <c r="H7" s="28"/>
      <c r="I7" s="28"/>
      <c r="J7" s="30"/>
      <c r="K7" s="31"/>
      <c r="L7" s="61"/>
      <c r="M7" s="31"/>
      <c r="N7" s="62" t="e">
        <v>#N/A</v>
      </c>
    </row>
    <row r="8" spans="1:14">
      <c r="A8" s="56" t="s">
        <v>100</v>
      </c>
      <c r="B8" s="4" t="s">
        <v>105</v>
      </c>
      <c r="C8" s="47">
        <v>32</v>
      </c>
      <c r="D8" s="28">
        <f t="shared" si="0"/>
        <v>32</v>
      </c>
      <c r="E8" s="28">
        <f t="shared" si="1"/>
        <v>32</v>
      </c>
      <c r="F8" s="47" t="s">
        <v>30</v>
      </c>
      <c r="G8" s="52">
        <v>0</v>
      </c>
      <c r="H8" s="28">
        <v>1010000</v>
      </c>
      <c r="I8" s="28">
        <f>0.35*80000</f>
        <v>28000</v>
      </c>
      <c r="J8" s="30">
        <f>0.35*4</f>
        <v>1.4</v>
      </c>
      <c r="K8" s="31">
        <v>0</v>
      </c>
      <c r="L8" s="61">
        <v>7.0000000000000007E-2</v>
      </c>
      <c r="M8" s="31">
        <v>25</v>
      </c>
      <c r="N8" s="62" t="e">
        <v>#N/A</v>
      </c>
    </row>
    <row r="9" spans="1:14">
      <c r="A9" s="56" t="s">
        <v>100</v>
      </c>
      <c r="B9" s="4" t="s">
        <v>106</v>
      </c>
      <c r="C9" s="47">
        <v>0</v>
      </c>
      <c r="D9" s="28">
        <f t="shared" si="0"/>
        <v>0</v>
      </c>
      <c r="E9" s="28">
        <f t="shared" si="1"/>
        <v>0</v>
      </c>
      <c r="F9" s="47" t="s">
        <v>30</v>
      </c>
      <c r="G9" s="52">
        <v>0</v>
      </c>
      <c r="H9" s="28">
        <v>1400000</v>
      </c>
      <c r="I9" s="28">
        <v>20000</v>
      </c>
      <c r="J9" s="30">
        <v>0</v>
      </c>
      <c r="K9" s="31">
        <v>0</v>
      </c>
      <c r="L9" s="61">
        <v>7.0000000000000007E-2</v>
      </c>
      <c r="M9" s="31">
        <v>50</v>
      </c>
      <c r="N9" s="62" t="e">
        <v>#N/A</v>
      </c>
    </row>
    <row r="10" spans="1:14">
      <c r="A10" s="56" t="s">
        <v>100</v>
      </c>
      <c r="B10" s="4" t="s">
        <v>107</v>
      </c>
      <c r="C10" s="47">
        <v>19.151</v>
      </c>
      <c r="D10" s="28">
        <f t="shared" si="0"/>
        <v>19.151</v>
      </c>
      <c r="E10" s="28">
        <f t="shared" si="1"/>
        <v>19.151</v>
      </c>
      <c r="F10" s="47" t="s">
        <v>30</v>
      </c>
      <c r="G10" s="52">
        <v>0</v>
      </c>
      <c r="H10" s="28">
        <v>1310000</v>
      </c>
      <c r="I10" s="28">
        <v>30000</v>
      </c>
      <c r="J10" s="30">
        <v>0</v>
      </c>
      <c r="K10" s="31">
        <v>0</v>
      </c>
      <c r="L10" s="61">
        <v>7.0000000000000007E-2</v>
      </c>
      <c r="M10" s="31">
        <v>25</v>
      </c>
      <c r="N10" s="62" t="e">
        <v>#N/A</v>
      </c>
    </row>
    <row r="11" spans="1:14">
      <c r="A11" s="56" t="s">
        <v>100</v>
      </c>
      <c r="B11" s="4" t="s">
        <v>2</v>
      </c>
      <c r="C11" s="47">
        <v>6.02895</v>
      </c>
      <c r="D11" s="28">
        <f t="shared" si="0"/>
        <v>6.02895</v>
      </c>
      <c r="E11" s="28">
        <f t="shared" si="1"/>
        <v>6.02895</v>
      </c>
      <c r="F11" s="47" t="s">
        <v>30</v>
      </c>
      <c r="G11" s="52">
        <v>0</v>
      </c>
      <c r="H11" s="28"/>
      <c r="I11" s="28"/>
      <c r="J11" s="30"/>
      <c r="K11" s="31"/>
      <c r="L11" s="61"/>
      <c r="M11" s="31"/>
      <c r="N11" s="62" t="e">
        <v>#N/A</v>
      </c>
    </row>
    <row r="12" spans="1:14">
      <c r="A12" s="56" t="s">
        <v>100</v>
      </c>
      <c r="B12" s="4" t="s">
        <v>108</v>
      </c>
      <c r="C12" s="47">
        <v>4.0375000000000005</v>
      </c>
      <c r="D12" s="28">
        <f t="shared" si="0"/>
        <v>4.0375000000000005</v>
      </c>
      <c r="E12" s="28">
        <f t="shared" si="1"/>
        <v>4.0375000000000005</v>
      </c>
      <c r="F12" s="47" t="s">
        <v>30</v>
      </c>
      <c r="G12" s="52">
        <v>0</v>
      </c>
      <c r="H12" s="28">
        <v>1100000</v>
      </c>
      <c r="I12" s="28">
        <f>0.4*45000</f>
        <v>18000</v>
      </c>
      <c r="J12" s="30">
        <f>0.4*1.5</f>
        <v>0.60000000000000009</v>
      </c>
      <c r="K12" s="31">
        <v>10</v>
      </c>
      <c r="L12" s="61">
        <v>7.0000000000000007E-2</v>
      </c>
      <c r="M12" s="31">
        <v>40</v>
      </c>
      <c r="N12" s="62" t="e">
        <v>#N/A</v>
      </c>
    </row>
    <row r="13" spans="1:14">
      <c r="A13" s="56" t="s">
        <v>100</v>
      </c>
      <c r="B13" s="4" t="s">
        <v>67</v>
      </c>
      <c r="C13" s="28">
        <v>999999</v>
      </c>
      <c r="D13" s="28">
        <v>999999</v>
      </c>
      <c r="E13" s="28">
        <v>999999</v>
      </c>
      <c r="F13" s="47" t="s">
        <v>30</v>
      </c>
      <c r="G13" s="52">
        <v>0</v>
      </c>
      <c r="H13" s="28"/>
      <c r="I13" s="28">
        <v>0</v>
      </c>
      <c r="J13" s="30">
        <v>999</v>
      </c>
      <c r="K13" s="31">
        <v>0</v>
      </c>
      <c r="L13" s="61">
        <v>7.0000000000000007E-2</v>
      </c>
      <c r="M13" s="31">
        <v>1</v>
      </c>
      <c r="N13" s="62" t="e">
        <v>#N/A</v>
      </c>
    </row>
    <row r="14" spans="1:14">
      <c r="A14" s="56" t="s">
        <v>100</v>
      </c>
      <c r="B14" s="4" t="s">
        <v>81</v>
      </c>
      <c r="C14" s="28">
        <v>0</v>
      </c>
      <c r="D14" s="28">
        <v>0</v>
      </c>
      <c r="E14" s="28">
        <v>1500</v>
      </c>
      <c r="F14" s="47" t="s">
        <v>30</v>
      </c>
      <c r="G14" s="52">
        <v>0</v>
      </c>
      <c r="H14" s="28">
        <v>0</v>
      </c>
      <c r="I14" s="28">
        <v>0</v>
      </c>
      <c r="J14" s="46">
        <v>0</v>
      </c>
      <c r="K14" s="31">
        <v>0</v>
      </c>
      <c r="L14" s="61">
        <v>7.0000000000000007E-2</v>
      </c>
      <c r="M14" s="31">
        <v>1</v>
      </c>
      <c r="N14" s="62" t="e">
        <v>#N/A</v>
      </c>
    </row>
    <row r="15" spans="1:14">
      <c r="A15" s="56" t="s">
        <v>100</v>
      </c>
      <c r="B15" s="4" t="s">
        <v>82</v>
      </c>
      <c r="C15" s="28">
        <v>0</v>
      </c>
      <c r="D15" s="28">
        <v>0</v>
      </c>
      <c r="E15" s="28">
        <v>1500</v>
      </c>
      <c r="F15" s="47" t="s">
        <v>30</v>
      </c>
      <c r="G15" s="52">
        <v>0</v>
      </c>
      <c r="H15" s="28">
        <v>0</v>
      </c>
      <c r="I15" s="28">
        <v>80</v>
      </c>
      <c r="J15" s="46">
        <v>0</v>
      </c>
      <c r="K15" s="31">
        <v>0</v>
      </c>
      <c r="L15" s="61">
        <v>7.0000000000000007E-2</v>
      </c>
      <c r="M15" s="31">
        <v>1</v>
      </c>
      <c r="N15" s="62" t="e">
        <v>#N/A</v>
      </c>
    </row>
    <row r="16" spans="1:14">
      <c r="A16" s="56"/>
      <c r="B16" s="4"/>
      <c r="C16" s="28"/>
      <c r="D16" s="28"/>
      <c r="E16" s="28"/>
      <c r="F16" s="47"/>
      <c r="G16" s="52"/>
      <c r="H16" s="28"/>
      <c r="I16" s="28"/>
      <c r="J16" s="30"/>
      <c r="K16" s="31"/>
      <c r="L16" s="61"/>
      <c r="M16" s="31"/>
      <c r="N16" s="62"/>
    </row>
    <row r="17" spans="1:14">
      <c r="A17" s="56"/>
      <c r="B17" s="4"/>
      <c r="C17" s="28"/>
      <c r="D17" s="28"/>
      <c r="E17" s="28"/>
      <c r="F17" s="47"/>
      <c r="G17" s="52"/>
      <c r="H17" s="28"/>
      <c r="I17" s="28"/>
      <c r="J17" s="30"/>
      <c r="K17" s="31"/>
      <c r="L17" s="61"/>
      <c r="M17" s="31"/>
      <c r="N17" s="62"/>
    </row>
    <row r="18" spans="1:14">
      <c r="A18" s="56"/>
      <c r="B18" s="4"/>
      <c r="C18" s="28"/>
      <c r="D18" s="28"/>
      <c r="E18" s="28"/>
      <c r="F18" s="47"/>
      <c r="G18" s="52"/>
      <c r="H18" s="28"/>
      <c r="I18" s="28"/>
      <c r="J18" s="30"/>
      <c r="K18" s="31"/>
      <c r="L18" s="61"/>
      <c r="M18" s="31"/>
      <c r="N18" s="61"/>
    </row>
    <row r="19" spans="1:14">
      <c r="A19" s="56"/>
      <c r="B19" s="4"/>
      <c r="C19" s="28"/>
      <c r="D19" s="28"/>
      <c r="E19" s="28"/>
      <c r="F19" s="47"/>
      <c r="G19" s="52"/>
      <c r="H19" s="28"/>
      <c r="I19" s="28"/>
      <c r="J19" s="30"/>
      <c r="K19" s="31"/>
      <c r="L19" s="61"/>
      <c r="M19" s="31"/>
      <c r="N19" s="62"/>
    </row>
    <row r="20" spans="1:14">
      <c r="A20" s="56"/>
      <c r="B20" s="4"/>
      <c r="C20" s="28"/>
      <c r="D20" s="28"/>
      <c r="E20" s="28"/>
      <c r="F20" s="47"/>
      <c r="G20" s="52"/>
      <c r="H20" s="28"/>
      <c r="I20" s="28"/>
      <c r="J20" s="30"/>
      <c r="K20" s="31"/>
      <c r="L20" s="61"/>
      <c r="M20" s="31"/>
      <c r="N20" s="62"/>
    </row>
    <row r="21" spans="1:14">
      <c r="A21" s="56"/>
      <c r="B21" s="4"/>
      <c r="C21" s="28"/>
      <c r="D21" s="28"/>
      <c r="E21" s="28"/>
      <c r="F21" s="47"/>
      <c r="G21" s="52"/>
      <c r="H21" s="28"/>
      <c r="I21" s="28"/>
      <c r="J21" s="30"/>
      <c r="K21" s="31"/>
      <c r="L21" s="61"/>
      <c r="M21" s="31"/>
      <c r="N21" s="62"/>
    </row>
    <row r="22" spans="1:14">
      <c r="A22" s="56"/>
      <c r="B22" s="4"/>
      <c r="C22" s="28"/>
      <c r="D22" s="28"/>
      <c r="E22" s="28"/>
      <c r="F22" s="47"/>
      <c r="G22" s="52"/>
      <c r="H22" s="28"/>
      <c r="I22" s="28"/>
      <c r="J22" s="30"/>
      <c r="K22" s="31"/>
      <c r="L22" s="61"/>
      <c r="M22" s="31"/>
      <c r="N22" s="62"/>
    </row>
    <row r="23" spans="1:14">
      <c r="A23" s="56"/>
      <c r="B23" s="4"/>
      <c r="C23" s="28"/>
      <c r="D23" s="28"/>
      <c r="E23" s="28"/>
      <c r="F23" s="47"/>
      <c r="G23" s="52"/>
      <c r="H23" s="28"/>
      <c r="I23" s="28"/>
      <c r="J23" s="46"/>
      <c r="K23" s="31"/>
      <c r="L23" s="61"/>
      <c r="M23" s="31"/>
      <c r="N23" s="62"/>
    </row>
    <row r="24" spans="1:14">
      <c r="A24" s="56"/>
      <c r="B24" s="4"/>
      <c r="C24" s="28"/>
      <c r="D24" s="28"/>
      <c r="E24" s="28"/>
      <c r="F24" s="47"/>
      <c r="G24" s="52"/>
      <c r="H24" s="28"/>
      <c r="I24" s="28"/>
      <c r="J24" s="46"/>
      <c r="K24" s="31"/>
      <c r="L24" s="61"/>
      <c r="M24" s="31"/>
      <c r="N24" s="62"/>
    </row>
  </sheetData>
  <autoFilter ref="A1:M24" xr:uid="{00000000-0009-0000-0000-000003000000}"/>
  <phoneticPr fontId="0" type="noConversion"/>
  <conditionalFormatting sqref="C21:F21 B22:F22 B16:F20 C6 B7:C12 C13:F13 A1:F2 A25:J1048576 H16:J22 M25:N1048576 M1:N2 M16:M23 B3:C5 H1:J13 D3:F12 G1:G24 O1:XFD1048576 M3:M14 K1:L1048576 A3:A24 N2:N24">
    <cfRule type="expression" dxfId="17" priority="17">
      <formula>NOT(EXACT(INDIRECT("Z"&amp;ROW()-1&amp;"S1",FALSE()), INDIRECT("Z"&amp;ROW()&amp;"S1",FALSE())))</formula>
    </cfRule>
  </conditionalFormatting>
  <conditionalFormatting sqref="B21">
    <cfRule type="expression" dxfId="16" priority="16">
      <formula>NOT(EXACT(INDIRECT("Z"&amp;ROW()-1&amp;"S1",FALSE()), INDIRECT("Z"&amp;ROW()&amp;"S1",FALSE())))</formula>
    </cfRule>
  </conditionalFormatting>
  <conditionalFormatting sqref="B13">
    <cfRule type="expression" dxfId="15" priority="15">
      <formula>NOT(EXACT(INDIRECT("Z"&amp;ROW()-1&amp;"S1",FALSE()), INDIRECT("Z"&amp;ROW()&amp;"S1",FALSE())))</formula>
    </cfRule>
  </conditionalFormatting>
  <conditionalFormatting sqref="B6">
    <cfRule type="expression" dxfId="14" priority="14">
      <formula>NOT(EXACT(INDIRECT("Z"&amp;ROW()-1&amp;"S1",FALSE()), INDIRECT("Z"&amp;ROW()&amp;"S1",FALSE())))</formula>
    </cfRule>
  </conditionalFormatting>
  <conditionalFormatting sqref="C23:F23 H23:J23">
    <cfRule type="expression" dxfId="13" priority="12">
      <formula>NOT(EXACT(INDIRECT("Z"&amp;ROW()-1&amp;"S1",FALSE()), INDIRECT("Z"&amp;ROW()&amp;"S1",FALSE())))</formula>
    </cfRule>
  </conditionalFormatting>
  <conditionalFormatting sqref="B23">
    <cfRule type="expression" dxfId="12" priority="11">
      <formula>NOT(EXACT(INDIRECT("Z"&amp;ROW()-1&amp;"S1",FALSE()), INDIRECT("Z"&amp;ROW()&amp;"S1",FALSE())))</formula>
    </cfRule>
  </conditionalFormatting>
  <conditionalFormatting sqref="C24:F24 M24 H24:J24">
    <cfRule type="expression" dxfId="11" priority="10">
      <formula>NOT(EXACT(INDIRECT("Z"&amp;ROW()-1&amp;"S1",FALSE()), INDIRECT("Z"&amp;ROW()&amp;"S1",FALSE())))</formula>
    </cfRule>
  </conditionalFormatting>
  <conditionalFormatting sqref="B24">
    <cfRule type="expression" dxfId="10" priority="9">
      <formula>NOT(EXACT(INDIRECT("Z"&amp;ROW()-1&amp;"S1",FALSE()), INDIRECT("Z"&amp;ROW()&amp;"S1",FALSE())))</formula>
    </cfRule>
  </conditionalFormatting>
  <conditionalFormatting sqref="C14:F14 H14:J14">
    <cfRule type="expression" dxfId="9" priority="6">
      <formula>NOT(EXACT(INDIRECT("Z"&amp;ROW()-1&amp;"S1",FALSE()), INDIRECT("Z"&amp;ROW()&amp;"S1",FALSE())))</formula>
    </cfRule>
  </conditionalFormatting>
  <conditionalFormatting sqref="B14">
    <cfRule type="expression" dxfId="8" priority="5">
      <formula>NOT(EXACT(INDIRECT("Z"&amp;ROW()-1&amp;"S1",FALSE()), INDIRECT("Z"&amp;ROW()&amp;"S1",FALSE())))</formula>
    </cfRule>
  </conditionalFormatting>
  <conditionalFormatting sqref="C15:F15 M15 H15:J15">
    <cfRule type="expression" dxfId="7" priority="4">
      <formula>NOT(EXACT(INDIRECT("Z"&amp;ROW()-1&amp;"S1",FALSE()), INDIRECT("Z"&amp;ROW()&amp;"S1",FALSE())))</formula>
    </cfRule>
  </conditionalFormatting>
  <conditionalFormatting sqref="B15">
    <cfRule type="expression" dxfId="6" priority="3">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30"/>
  <sheetViews>
    <sheetView tabSelected="1" workbookViewId="0">
      <selection activeCell="E40" sqref="E40"/>
    </sheetView>
  </sheetViews>
  <sheetFormatPr baseColWidth="10" defaultColWidth="11.44140625" defaultRowHeight="14.4"/>
  <cols>
    <col min="1" max="1" width="16.33203125" style="3" bestFit="1" customWidth="1"/>
    <col min="2" max="2" width="13.5546875" style="3" bestFit="1" customWidth="1"/>
    <col min="3" max="3" width="11.44140625" style="3" bestFit="1" customWidth="1"/>
    <col min="4" max="4" width="20.6640625" style="25" customWidth="1"/>
    <col min="5" max="5" width="18.5546875" style="25" customWidth="1"/>
    <col min="6" max="16384" width="11.44140625" style="3"/>
  </cols>
  <sheetData>
    <row r="1" spans="1:6" s="13" customFormat="1">
      <c r="A1" s="13" t="s">
        <v>70</v>
      </c>
      <c r="B1" s="13" t="s">
        <v>63</v>
      </c>
      <c r="C1" s="13" t="s">
        <v>62</v>
      </c>
      <c r="D1" s="22" t="s">
        <v>66</v>
      </c>
      <c r="E1" s="22" t="s">
        <v>89</v>
      </c>
      <c r="F1" s="13" t="s">
        <v>99</v>
      </c>
    </row>
    <row r="2" spans="1:6">
      <c r="A2" s="4" t="s">
        <v>69</v>
      </c>
      <c r="B2" s="4" t="s">
        <v>3</v>
      </c>
      <c r="C2" s="4" t="s">
        <v>64</v>
      </c>
      <c r="D2" s="29">
        <v>1</v>
      </c>
      <c r="E2" s="29" t="e">
        <f>NA()</f>
        <v>#N/A</v>
      </c>
      <c r="F2" s="3">
        <v>0</v>
      </c>
    </row>
    <row r="3" spans="1:6">
      <c r="A3" s="4" t="s">
        <v>69</v>
      </c>
      <c r="B3" s="4" t="s">
        <v>40</v>
      </c>
      <c r="C3" s="4" t="s">
        <v>65</v>
      </c>
      <c r="D3" s="29">
        <v>1</v>
      </c>
      <c r="E3" s="29" t="e">
        <f>NA()</f>
        <v>#N/A</v>
      </c>
      <c r="F3" s="3">
        <v>0</v>
      </c>
    </row>
    <row r="4" spans="1:6">
      <c r="A4" s="56" t="str">
        <f>A3</f>
        <v>Hydro plant</v>
      </c>
      <c r="B4" s="56"/>
      <c r="C4" s="56"/>
      <c r="D4" s="29"/>
      <c r="E4" s="29"/>
    </row>
    <row r="5" spans="1:6">
      <c r="A5" s="4" t="str">
        <f>Process!B3</f>
        <v>Biomass plant</v>
      </c>
      <c r="B5" s="4" t="s">
        <v>1</v>
      </c>
      <c r="C5" s="4" t="s">
        <v>64</v>
      </c>
      <c r="D5" s="29">
        <v>1</v>
      </c>
      <c r="E5" s="29" t="e">
        <f>NA()</f>
        <v>#N/A</v>
      </c>
      <c r="F5" s="3">
        <v>0</v>
      </c>
    </row>
    <row r="6" spans="1:6">
      <c r="A6" s="4" t="str">
        <f>A5</f>
        <v>Biomass plant</v>
      </c>
      <c r="B6" s="4" t="s">
        <v>40</v>
      </c>
      <c r="C6" s="4" t="s">
        <v>65</v>
      </c>
      <c r="D6" s="29">
        <v>1</v>
      </c>
      <c r="E6" s="29" t="e">
        <f>NA()</f>
        <v>#N/A</v>
      </c>
      <c r="F6" s="3">
        <v>0</v>
      </c>
    </row>
    <row r="7" spans="1:6">
      <c r="A7" s="56" t="str">
        <f>A6</f>
        <v>Biomass plant</v>
      </c>
      <c r="B7" s="56"/>
      <c r="C7" s="56"/>
      <c r="D7" s="29"/>
      <c r="E7" s="29"/>
    </row>
    <row r="8" spans="1:6">
      <c r="A8" s="4" t="str">
        <f>Process!B4</f>
        <v>Biogas plant</v>
      </c>
      <c r="B8" s="4" t="s">
        <v>2</v>
      </c>
      <c r="C8" s="4" t="s">
        <v>64</v>
      </c>
      <c r="D8" s="29">
        <v>1</v>
      </c>
      <c r="E8" s="29" t="e">
        <f>NA()</f>
        <v>#N/A</v>
      </c>
      <c r="F8" s="3">
        <v>0</v>
      </c>
    </row>
    <row r="9" spans="1:6">
      <c r="A9" s="4" t="str">
        <f>A8</f>
        <v>Biogas plant</v>
      </c>
      <c r="B9" s="4" t="s">
        <v>40</v>
      </c>
      <c r="C9" s="4" t="s">
        <v>65</v>
      </c>
      <c r="D9" s="29">
        <v>1</v>
      </c>
      <c r="E9" s="29" t="e">
        <f>NA()</f>
        <v>#N/A</v>
      </c>
      <c r="F9" s="3">
        <v>0</v>
      </c>
    </row>
    <row r="10" spans="1:6">
      <c r="A10" s="56" t="str">
        <f>A9</f>
        <v>Biogas plant</v>
      </c>
      <c r="B10" s="56"/>
      <c r="C10" s="56"/>
      <c r="D10" s="29"/>
      <c r="E10" s="29"/>
    </row>
    <row r="11" spans="1:6">
      <c r="A11" s="4" t="str">
        <f>Process!B5</f>
        <v>Waste plant</v>
      </c>
      <c r="B11" s="4" t="s">
        <v>8</v>
      </c>
      <c r="C11" s="4" t="s">
        <v>64</v>
      </c>
      <c r="D11" s="29">
        <v>1</v>
      </c>
      <c r="E11" s="29">
        <v>1.2</v>
      </c>
      <c r="F11" s="3">
        <v>0</v>
      </c>
    </row>
    <row r="12" spans="1:6">
      <c r="A12" s="4" t="str">
        <f>A11</f>
        <v>Waste plant</v>
      </c>
      <c r="B12" s="4" t="s">
        <v>40</v>
      </c>
      <c r="C12" s="4" t="s">
        <v>65</v>
      </c>
      <c r="D12" s="29">
        <v>0.6</v>
      </c>
      <c r="E12" s="29" t="e">
        <f>NA()</f>
        <v>#N/A</v>
      </c>
      <c r="F12" s="3">
        <v>0</v>
      </c>
    </row>
    <row r="13" spans="1:6">
      <c r="A13" s="4" t="str">
        <f>A11</f>
        <v>Waste plant</v>
      </c>
      <c r="B13" s="4" t="s">
        <v>28</v>
      </c>
      <c r="C13" s="4" t="s">
        <v>65</v>
      </c>
      <c r="D13" s="29">
        <v>0.2</v>
      </c>
      <c r="E13" s="29" t="e">
        <f>NA()</f>
        <v>#N/A</v>
      </c>
      <c r="F13" s="3">
        <v>0</v>
      </c>
    </row>
    <row r="14" spans="1:6">
      <c r="A14" s="4" t="str">
        <f>Process!B6</f>
        <v>CCGT</v>
      </c>
      <c r="B14" s="4" t="s">
        <v>41</v>
      </c>
      <c r="C14" s="4" t="s">
        <v>64</v>
      </c>
      <c r="D14" s="29">
        <v>1</v>
      </c>
      <c r="E14" s="29">
        <v>1.4</v>
      </c>
      <c r="F14" s="3">
        <v>0</v>
      </c>
    </row>
    <row r="15" spans="1:6">
      <c r="A15" s="4" t="str">
        <f>A14</f>
        <v>CCGT</v>
      </c>
      <c r="B15" s="4" t="s">
        <v>40</v>
      </c>
      <c r="C15" s="4" t="s">
        <v>65</v>
      </c>
      <c r="D15" s="29">
        <v>0.4</v>
      </c>
      <c r="E15" s="29" t="e">
        <f>NA()</f>
        <v>#N/A</v>
      </c>
      <c r="F15" s="3">
        <v>0</v>
      </c>
    </row>
    <row r="16" spans="1:6">
      <c r="A16" s="4" t="str">
        <f>A15</f>
        <v>CCGT</v>
      </c>
      <c r="B16" s="4" t="s">
        <v>28</v>
      </c>
      <c r="C16" s="4" t="s">
        <v>65</v>
      </c>
      <c r="D16" s="29">
        <v>0.3</v>
      </c>
      <c r="E16" s="29" t="e">
        <f>NA()</f>
        <v>#N/A</v>
      </c>
      <c r="F16" s="3">
        <v>0</v>
      </c>
    </row>
    <row r="17" spans="1:6">
      <c r="A17" s="4" t="str">
        <f>Process!B7</f>
        <v>Heat plant</v>
      </c>
      <c r="B17" s="4" t="s">
        <v>42</v>
      </c>
      <c r="C17" s="4" t="s">
        <v>64</v>
      </c>
      <c r="D17" s="29">
        <v>1</v>
      </c>
      <c r="E17" s="29">
        <v>2</v>
      </c>
      <c r="F17" s="3">
        <v>0</v>
      </c>
    </row>
    <row r="18" spans="1:6">
      <c r="A18" s="4" t="str">
        <f>A17</f>
        <v>Heat plant</v>
      </c>
      <c r="B18" s="4" t="s">
        <v>40</v>
      </c>
      <c r="C18" s="4" t="s">
        <v>65</v>
      </c>
      <c r="D18" s="29">
        <v>0.4</v>
      </c>
      <c r="E18" s="29" t="e">
        <f>NA()</f>
        <v>#N/A</v>
      </c>
      <c r="F18" s="3">
        <v>0</v>
      </c>
    </row>
    <row r="19" spans="1:6">
      <c r="A19" s="4" t="str">
        <f>A18</f>
        <v>Heat plant</v>
      </c>
      <c r="B19" s="4" t="s">
        <v>28</v>
      </c>
      <c r="C19" s="4" t="s">
        <v>65</v>
      </c>
      <c r="D19" s="29">
        <v>0.4</v>
      </c>
      <c r="E19" s="29" t="e">
        <f>NA()</f>
        <v>#N/A</v>
      </c>
      <c r="F19" s="3">
        <v>0</v>
      </c>
    </row>
    <row r="20" spans="1:6">
      <c r="A20" s="4" t="str">
        <f>Process!B8</f>
        <v>OCGT</v>
      </c>
      <c r="B20" s="4" t="s">
        <v>39</v>
      </c>
      <c r="C20" s="4" t="s">
        <v>64</v>
      </c>
      <c r="D20" s="29">
        <v>1</v>
      </c>
      <c r="E20" s="29" t="e">
        <f>NA()</f>
        <v>#N/A</v>
      </c>
      <c r="F20" s="3">
        <v>0</v>
      </c>
    </row>
    <row r="21" spans="1:6">
      <c r="A21" s="4" t="str">
        <f>A20</f>
        <v>OCGT</v>
      </c>
      <c r="B21" s="4" t="s">
        <v>40</v>
      </c>
      <c r="C21" s="4" t="s">
        <v>65</v>
      </c>
      <c r="D21" s="29">
        <v>0.35</v>
      </c>
      <c r="E21" s="29" t="e">
        <f>NA()</f>
        <v>#N/A</v>
      </c>
      <c r="F21" s="3">
        <v>0</v>
      </c>
    </row>
    <row r="22" spans="1:6">
      <c r="A22" s="4" t="str">
        <f>A21</f>
        <v>OCGT</v>
      </c>
      <c r="B22" s="4" t="s">
        <v>28</v>
      </c>
      <c r="C22" s="4" t="s">
        <v>65</v>
      </c>
      <c r="D22" s="29">
        <v>0</v>
      </c>
      <c r="E22" s="29" t="e">
        <f>NA()</f>
        <v>#N/A</v>
      </c>
      <c r="F22" s="3">
        <v>0</v>
      </c>
    </row>
    <row r="23" spans="1:6">
      <c r="A23" s="4" t="s">
        <v>67</v>
      </c>
      <c r="B23" s="4" t="s">
        <v>31</v>
      </c>
      <c r="C23" s="4" t="s">
        <v>64</v>
      </c>
      <c r="D23" s="29">
        <v>1</v>
      </c>
      <c r="E23" s="29" t="e">
        <f>NA()</f>
        <v>#N/A</v>
      </c>
      <c r="F23" s="3">
        <v>0</v>
      </c>
    </row>
    <row r="24" spans="1:6">
      <c r="A24" s="4" t="s">
        <v>67</v>
      </c>
      <c r="B24" s="4" t="s">
        <v>40</v>
      </c>
      <c r="C24" s="4" t="s">
        <v>65</v>
      </c>
      <c r="D24" s="29">
        <v>1</v>
      </c>
      <c r="E24" s="29" t="e">
        <f>NA()</f>
        <v>#N/A</v>
      </c>
      <c r="F24" s="3">
        <v>0</v>
      </c>
    </row>
    <row r="25" spans="1:6">
      <c r="A25" s="4" t="s">
        <v>67</v>
      </c>
      <c r="B25" s="4" t="s">
        <v>28</v>
      </c>
      <c r="C25" s="4" t="s">
        <v>65</v>
      </c>
      <c r="D25" s="29">
        <v>0</v>
      </c>
      <c r="E25" s="29" t="e">
        <f>NA()</f>
        <v>#N/A</v>
      </c>
      <c r="F25" s="3">
        <v>0</v>
      </c>
    </row>
    <row r="26" spans="1:6">
      <c r="A26" s="4" t="s">
        <v>81</v>
      </c>
      <c r="B26" s="4" t="s">
        <v>40</v>
      </c>
      <c r="C26" s="4" t="s">
        <v>64</v>
      </c>
      <c r="D26" s="29">
        <v>1</v>
      </c>
      <c r="E26" s="29" t="e">
        <f>NA()</f>
        <v>#N/A</v>
      </c>
      <c r="F26" s="3">
        <v>0</v>
      </c>
    </row>
    <row r="27" spans="1:6">
      <c r="A27" s="4" t="s">
        <v>81</v>
      </c>
      <c r="B27" s="4" t="s">
        <v>78</v>
      </c>
      <c r="C27" s="4" t="s">
        <v>65</v>
      </c>
      <c r="D27" s="29">
        <v>1</v>
      </c>
      <c r="E27" s="29" t="e">
        <f>NA()</f>
        <v>#N/A</v>
      </c>
      <c r="F27" s="3">
        <v>0</v>
      </c>
    </row>
    <row r="28" spans="1:6">
      <c r="A28" s="4" t="s">
        <v>82</v>
      </c>
      <c r="B28" s="4" t="s">
        <v>77</v>
      </c>
      <c r="C28" s="4" t="s">
        <v>64</v>
      </c>
      <c r="D28" s="29">
        <v>1</v>
      </c>
      <c r="E28" s="29" t="e">
        <f>NA()</f>
        <v>#N/A</v>
      </c>
      <c r="F28" s="3">
        <v>0</v>
      </c>
    </row>
    <row r="29" spans="1:6">
      <c r="A29" s="4" t="s">
        <v>82</v>
      </c>
      <c r="B29" s="4" t="s">
        <v>40</v>
      </c>
      <c r="C29" s="4" t="s">
        <v>65</v>
      </c>
      <c r="D29" s="29">
        <v>1</v>
      </c>
      <c r="E29" s="29" t="e">
        <f>NA()</f>
        <v>#N/A</v>
      </c>
      <c r="F29" s="3">
        <v>0</v>
      </c>
    </row>
    <row r="30" spans="1:6">
      <c r="A30" s="4" t="s">
        <v>82</v>
      </c>
      <c r="B30" s="4" t="s">
        <v>28</v>
      </c>
      <c r="C30" s="4" t="s">
        <v>65</v>
      </c>
      <c r="D30" s="29">
        <v>5.0000000000000001E-4</v>
      </c>
      <c r="E30" s="29" t="e">
        <f>NA()</f>
        <v>#N/A</v>
      </c>
      <c r="F30" s="3">
        <v>0</v>
      </c>
    </row>
  </sheetData>
  <autoFilter ref="A1:E30" xr:uid="{00000000-0009-0000-0000-000004000000}"/>
  <conditionalFormatting sqref="A31:D1048576 A1:D25 F1:XFD1048576">
    <cfRule type="expression" dxfId="5" priority="8">
      <formula>NOT(EXACT(INDIRECT("Z"&amp;ROW()-1&amp;"S1",FALSE()), INDIRECT("Z"&amp;ROW()&amp;"S1",FALSE())))</formula>
    </cfRule>
  </conditionalFormatting>
  <conditionalFormatting sqref="D1:D25 D31: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6:D30">
    <cfRule type="expression" dxfId="4" priority="6">
      <formula>NOT(EXACT(INDIRECT("Z"&amp;ROW()-1&amp;"S1",FALSE()), INDIRECT("Z"&amp;ROW()&amp;"S1",FALSE())))</formula>
    </cfRule>
  </conditionalFormatting>
  <conditionalFormatting sqref="D26:D30">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31:E1048576 E1:E25">
    <cfRule type="expression" dxfId="3" priority="4">
      <formula>NOT(EXACT(INDIRECT("Z"&amp;ROW()-1&amp;"S1",FALSE()), INDIRECT("Z"&amp;ROW()&amp;"S1",FALSE())))</formula>
    </cfRule>
  </conditionalFormatting>
  <conditionalFormatting sqref="E1:E25 E31: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6:E30">
    <cfRule type="expression" dxfId="2" priority="2">
      <formula>NOT(EXACT(INDIRECT("Z"&amp;ROW()-1&amp;"S1",FALSE()), INDIRECT("Z"&amp;ROW()&amp;"S1",FALSE())))</formula>
    </cfRule>
  </conditionalFormatting>
  <conditionalFormatting sqref="E26:E30">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D1:D25 D31:D1048576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D26:D30</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E1:E25 E31:E1048576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E26:E30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7"/>
  <sheetViews>
    <sheetView workbookViewId="0">
      <selection activeCell="J17" sqref="J17"/>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5" customWidth="1"/>
    <col min="6" max="6" width="11.6640625" style="24" bestFit="1" customWidth="1"/>
    <col min="7" max="7" width="10.6640625" style="24" customWidth="1"/>
    <col min="8" max="8" width="10.6640625" style="27" customWidth="1"/>
    <col min="9" max="12" width="10.6640625" style="24" customWidth="1"/>
    <col min="13" max="13" width="14.88671875" style="27" bestFit="1" customWidth="1"/>
  </cols>
  <sheetData>
    <row r="1" spans="1:13">
      <c r="A1" t="s">
        <v>75</v>
      </c>
      <c r="B1" t="s">
        <v>74</v>
      </c>
      <c r="C1" t="s">
        <v>73</v>
      </c>
      <c r="D1" t="s">
        <v>63</v>
      </c>
      <c r="E1" s="22" t="s">
        <v>14</v>
      </c>
      <c r="F1" s="21" t="s">
        <v>15</v>
      </c>
      <c r="G1" s="21" t="s">
        <v>16</v>
      </c>
      <c r="H1" s="20" t="s">
        <v>17</v>
      </c>
      <c r="I1" s="21" t="s">
        <v>11</v>
      </c>
      <c r="J1" s="21" t="s">
        <v>12</v>
      </c>
      <c r="K1" s="21" t="s">
        <v>13</v>
      </c>
      <c r="L1" s="59" t="s">
        <v>18</v>
      </c>
      <c r="M1" s="20" t="s">
        <v>19</v>
      </c>
    </row>
    <row r="2" spans="1:13">
      <c r="A2" s="8" t="s">
        <v>46</v>
      </c>
      <c r="B2" s="8" t="s">
        <v>45</v>
      </c>
      <c r="C2" s="8" t="s">
        <v>43</v>
      </c>
      <c r="D2" s="8" t="s">
        <v>40</v>
      </c>
      <c r="E2" s="29">
        <v>0.9</v>
      </c>
      <c r="F2" s="28">
        <v>1650000</v>
      </c>
      <c r="G2" s="28">
        <v>16500</v>
      </c>
      <c r="H2" s="31">
        <v>0</v>
      </c>
      <c r="I2" s="28">
        <v>0</v>
      </c>
      <c r="J2" s="28">
        <v>0</v>
      </c>
      <c r="K2" s="28" t="s">
        <v>30</v>
      </c>
      <c r="L2" s="47">
        <v>7.0000000000000007E-2</v>
      </c>
      <c r="M2" s="31">
        <v>40</v>
      </c>
    </row>
    <row r="3" spans="1:13">
      <c r="A3" s="8" t="s">
        <v>44</v>
      </c>
      <c r="B3" s="8" t="s">
        <v>46</v>
      </c>
      <c r="C3" s="8" t="s">
        <v>43</v>
      </c>
      <c r="D3" s="8" t="s">
        <v>40</v>
      </c>
      <c r="E3" s="29">
        <v>0.9</v>
      </c>
      <c r="F3" s="28">
        <v>1650000</v>
      </c>
      <c r="G3" s="28">
        <v>16500</v>
      </c>
      <c r="H3" s="31">
        <v>0</v>
      </c>
      <c r="I3" s="28">
        <v>0</v>
      </c>
      <c r="J3" s="28">
        <v>0</v>
      </c>
      <c r="K3" s="28" t="s">
        <v>30</v>
      </c>
      <c r="L3" s="47">
        <v>7.0000000000000007E-2</v>
      </c>
      <c r="M3" s="31">
        <v>40</v>
      </c>
    </row>
    <row r="4" spans="1:13">
      <c r="A4" s="8" t="s">
        <v>44</v>
      </c>
      <c r="B4" s="8" t="s">
        <v>45</v>
      </c>
      <c r="C4" s="8" t="s">
        <v>43</v>
      </c>
      <c r="D4" s="8" t="s">
        <v>40</v>
      </c>
      <c r="E4" s="29">
        <v>0.85</v>
      </c>
      <c r="F4" s="28">
        <v>3000000</v>
      </c>
      <c r="G4" s="28">
        <v>30000</v>
      </c>
      <c r="H4" s="31">
        <v>0</v>
      </c>
      <c r="I4" s="28">
        <v>0</v>
      </c>
      <c r="J4" s="28">
        <v>0</v>
      </c>
      <c r="K4" s="28" t="s">
        <v>30</v>
      </c>
      <c r="L4" s="47">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66">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66">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66">
        <v>7.0000000000000007E-2</v>
      </c>
      <c r="M7" s="37">
        <f t="shared" si="3"/>
        <v>40</v>
      </c>
    </row>
  </sheetData>
  <autoFilter ref="A1:M4" xr:uid="{00000000-0009-0000-0000-000005000000}"/>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11"/>
  <sheetViews>
    <sheetView workbookViewId="0">
      <selection activeCell="U1" sqref="U1"/>
    </sheetView>
  </sheetViews>
  <sheetFormatPr baseColWidth="10" defaultColWidth="11.44140625" defaultRowHeight="14.4"/>
  <cols>
    <col min="1" max="1" width="10.6640625" style="3" customWidth="1"/>
    <col min="2" max="2" width="13.109375" style="3" customWidth="1"/>
    <col min="3" max="3" width="13.5546875" style="3" bestFit="1" customWidth="1"/>
    <col min="4" max="4" width="12.109375" style="24" bestFit="1" customWidth="1"/>
    <col min="5" max="5" width="10.5546875" style="24" bestFit="1" customWidth="1"/>
    <col min="6" max="6" width="11.109375" style="24" bestFit="1" customWidth="1"/>
    <col min="7" max="7" width="12.44140625" style="24" bestFit="1" customWidth="1"/>
    <col min="8" max="8" width="10.88671875" style="24" bestFit="1" customWidth="1"/>
    <col min="9" max="9" width="11.44140625" style="24" bestFit="1" customWidth="1"/>
    <col min="10" max="11" width="10.6640625" style="27" customWidth="1"/>
    <col min="12" max="12" width="12.44140625" style="24" bestFit="1" customWidth="1"/>
    <col min="13" max="13" width="12.109375" style="27" bestFit="1" customWidth="1"/>
    <col min="14" max="14" width="12" style="24" bestFit="1" customWidth="1"/>
    <col min="15" max="15" width="11.6640625" style="27" bestFit="1" customWidth="1"/>
    <col min="16" max="16" width="12.44140625" style="27" bestFit="1" customWidth="1"/>
    <col min="17" max="18" width="12.109375" style="27" customWidth="1"/>
    <col min="19" max="19" width="14.88671875" style="27" bestFit="1" customWidth="1"/>
    <col min="20" max="20" width="10.6640625" style="27" customWidth="1"/>
    <col min="21" max="21" width="12.109375" style="27" bestFit="1" customWidth="1"/>
    <col min="22" max="16384" width="11.44140625" style="3"/>
  </cols>
  <sheetData>
    <row r="1" spans="1:21">
      <c r="A1" s="3" t="s">
        <v>71</v>
      </c>
      <c r="B1" s="3" t="s">
        <v>72</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9" t="s">
        <v>18</v>
      </c>
      <c r="S1" s="20" t="s">
        <v>19</v>
      </c>
      <c r="T1" s="20" t="s">
        <v>38</v>
      </c>
      <c r="U1" s="59" t="s">
        <v>93</v>
      </c>
    </row>
    <row r="2" spans="1:21">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1">
        <v>7.0000000000000007E-2</v>
      </c>
      <c r="S2" s="31">
        <v>50</v>
      </c>
      <c r="T2" s="31">
        <v>0.5</v>
      </c>
      <c r="U2" s="65">
        <v>3.4999999999999999E-6</v>
      </c>
    </row>
    <row r="3" spans="1:21">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1">
        <v>7.0000000000000007E-2</v>
      </c>
      <c r="S3" s="31">
        <v>50</v>
      </c>
      <c r="T3" s="31">
        <v>0.5</v>
      </c>
      <c r="U3" s="61">
        <v>0</v>
      </c>
    </row>
    <row r="4" spans="1:21">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1">
        <v>7.0000000000000007E-2</v>
      </c>
      <c r="S4" s="31">
        <v>50</v>
      </c>
      <c r="T4" s="31">
        <v>0.5</v>
      </c>
      <c r="U4" s="65">
        <v>3.4999999999999999E-6</v>
      </c>
    </row>
    <row r="5" spans="1:21">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1">
        <v>7.0000000000000007E-2</v>
      </c>
      <c r="S5" s="31">
        <v>50</v>
      </c>
      <c r="T5" s="31">
        <v>0.5</v>
      </c>
      <c r="U5" s="61">
        <v>0</v>
      </c>
    </row>
    <row r="6" spans="1:21">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1">
        <v>7.0000000000000007E-2</v>
      </c>
      <c r="S6" s="31">
        <v>50</v>
      </c>
      <c r="T6" s="31">
        <v>0.5</v>
      </c>
      <c r="U6" s="65">
        <v>3.4999999999999999E-6</v>
      </c>
    </row>
    <row r="7" spans="1:21">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1">
        <v>7.0000000000000007E-2</v>
      </c>
      <c r="S7" s="31">
        <v>50</v>
      </c>
      <c r="T7" s="31">
        <v>0.5</v>
      </c>
      <c r="U7" s="61">
        <v>0</v>
      </c>
    </row>
    <row r="8" spans="1:21">
      <c r="G8" s="63"/>
    </row>
    <row r="11" spans="1:21">
      <c r="F11" s="64"/>
      <c r="G11" s="63"/>
    </row>
  </sheetData>
  <autoFilter ref="A1:T7" xr:uid="{00000000-0009-0000-0000-000006000000}"/>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7" xr:uid="{00000000-0002-0000-0600-000010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8: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H20" sqref="H20"/>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49" bestFit="1" customWidth="1"/>
    <col min="5" max="5" width="8.44140625" bestFit="1" customWidth="1"/>
    <col min="6" max="7" width="14" bestFit="1" customWidth="1"/>
  </cols>
  <sheetData>
    <row r="1" spans="1:7">
      <c r="A1" s="3" t="s">
        <v>71</v>
      </c>
      <c r="B1" s="3" t="s">
        <v>63</v>
      </c>
      <c r="C1" s="21" t="s">
        <v>84</v>
      </c>
      <c r="D1" s="48" t="s">
        <v>14</v>
      </c>
      <c r="E1" s="21" t="s">
        <v>85</v>
      </c>
      <c r="F1" s="21" t="s">
        <v>86</v>
      </c>
      <c r="G1" s="21" t="s">
        <v>87</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xr:uid="{00000000-0009-0000-0000-000007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topLeftCell="A8740" workbookViewId="0">
      <selection activeCell="C3" sqref="C3:C8762"/>
    </sheetView>
  </sheetViews>
  <sheetFormatPr baseColWidth="10" defaultColWidth="11.44140625" defaultRowHeight="14.4"/>
  <cols>
    <col min="1" max="1" width="5.6640625" style="1" customWidth="1"/>
    <col min="2" max="4" width="10.6640625" style="7" customWidth="1"/>
    <col min="5" max="16384" width="11.441406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Andreas Stefan</cp:lastModifiedBy>
  <dcterms:created xsi:type="dcterms:W3CDTF">2012-03-26T10:59:45Z</dcterms:created>
  <dcterms:modified xsi:type="dcterms:W3CDTF">2017-10-27T09:42:06Z</dcterms:modified>
</cp:coreProperties>
</file>