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yFiles\99 DEV ENV\JAS-MINE\regression models\"/>
    </mc:Choice>
  </mc:AlternateContent>
  <xr:revisionPtr revIDLastSave="0" documentId="13_ncr:1_{5A773C52-44DF-4760-A27F-F3CDEBF3CFDE}" xr6:coauthVersionLast="47" xr6:coauthVersionMax="47" xr10:uidLastSave="{00000000-0000-0000-0000-000000000000}"/>
  <bookViews>
    <workbookView xWindow="-28920" yWindow="-120" windowWidth="29040" windowHeight="15720" tabRatio="551" firstSheet="5" activeTab="8"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S3e" sheetId="76" r:id="rId20"/>
    <sheet name="Process S3d" sheetId="74" r:id="rId21"/>
    <sheet name="Process S3c" sheetId="72" r:id="rId22"/>
    <sheet name="Process 3b" sheetId="70" r:id="rId23"/>
    <sheet name="Process 3a" sheetId="68" r:id="rId24"/>
    <sheet name="Process 1a" sheetId="25" r:id="rId25"/>
    <sheet name="Process 1b" sheetId="45" r:id="rId26"/>
    <sheet name="Process 2a" sheetId="46" r:id="rId27"/>
    <sheet name="Process 2b" sheetId="47" r:id="rId28"/>
    <sheet name="Process 2c" sheetId="50" r:id="rId29"/>
    <sheet name="Process 2d" sheetId="52" r:id="rId30"/>
    <sheet name="Process 2e" sheetId="55" r:id="rId31"/>
    <sheet name="Process 2f" sheetId="56" r:id="rId32"/>
    <sheet name="Process 2g" sheetId="59" r:id="rId33"/>
    <sheet name="Process 2h" sheetId="60" r:id="rId34"/>
    <sheet name="Process 2i" sheetId="62" r:id="rId35"/>
    <sheet name="Process 2j" sheetId="64" r:id="rId36"/>
    <sheet name="Process 2k" sheetId="6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I44" i="46"/>
  <c r="I45" i="46" s="1"/>
  <c r="F56" i="70"/>
  <c r="F57" i="70" s="1"/>
  <c r="F37" i="76"/>
  <c r="F38" i="76" s="1"/>
  <c r="I27" i="67"/>
  <c r="I28" i="67" s="1"/>
  <c r="B23" i="12"/>
  <c r="B22" i="12"/>
  <c r="B21" i="12"/>
  <c r="B20" i="12"/>
  <c r="B19" i="12"/>
  <c r="B18" i="12"/>
  <c r="B17" i="12"/>
  <c r="B16" i="12"/>
  <c r="B15" i="12"/>
  <c r="B14" i="12"/>
  <c r="B13" i="12"/>
  <c r="B12" i="12"/>
  <c r="B11" i="12"/>
  <c r="B10" i="12"/>
  <c r="B9" i="12"/>
  <c r="B8" i="12"/>
  <c r="B7" i="12"/>
  <c r="B6" i="12"/>
  <c r="J35" i="50" l="1"/>
  <c r="I35" i="50"/>
  <c r="K35" i="50"/>
</calcChain>
</file>

<file path=xl/sharedStrings.xml><?xml version="1.0" encoding="utf-8"?>
<sst xmlns="http://schemas.openxmlformats.org/spreadsheetml/2006/main" count="1996" uniqueCount="419">
  <si>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</si>
  <si>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</si>
  <si>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</si>
  <si>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</si>
  <si>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</si>
  <si>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</si>
  <si>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</si>
  <si>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</si>
  <si>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</si>
  <si>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</si>
  <si>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</si>
  <si>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</si>
  <si>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</si>
  <si>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</si>
  <si>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</si>
  <si>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</si>
  <si>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</si>
  <si>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</si>
  <si>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</si>
  <si>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</si>
  <si>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</si>
  <si>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</si>
  <si>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</si>
  <si>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</si>
  <si>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</si>
  <si>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</si>
  <si>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</si>
  <si>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</si>
  <si>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</si>
  <si>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</si>
  <si>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</si>
  <si>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</si>
  <si>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</si>
  <si>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</si>
  <si>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</si>
  <si>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</si>
  <si>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</si>
  <si>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</si>
  <si>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</si>
  <si>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</si>
  <si>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</si>
  <si>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</si>
  <si>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</si>
  <si>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</si>
  <si>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</si>
  <si>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</si>
  <si>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</si>
  <si>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</si>
  <si>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</si>
  <si>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</si>
  <si>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</si>
  <si>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</si>
  <si>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</si>
  <si>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</si>
  <si>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</si>
  <si>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</si>
  <si>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</si>
  <si>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</si>
  <si>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</si>
  <si>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</si>
  <si>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</si>
  <si>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</si>
  <si>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</si>
  <si>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</si>
  <si>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</si>
  <si>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</si>
  <si>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</si>
  <si>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</si>
  <si>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</si>
  <si>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</si>
  <si>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</si>
  <si>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</si>
  <si>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</si>
  <si>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</si>
  <si>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</si>
  <si>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</si>
  <si>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</si>
  <si>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</si>
  <si>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</si>
  <si>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</si>
  <si>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</si>
  <si>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</si>
  <si>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</si>
  <si>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</si>
  <si>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</si>
  <si>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</si>
  <si>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</si>
  <si>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</si>
  <si>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</si>
  <si>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</si>
  <si>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</si>
  <si>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</si>
  <si>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</si>
  <si>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</si>
  <si>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</si>
  <si>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</si>
  <si>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</si>
  <si>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</si>
  <si>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</si>
  <si>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</si>
  <si>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</si>
  <si>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</si>
  <si>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</si>
  <si>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</si>
  <si>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</si>
  <si>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</si>
  <si>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</si>
  <si>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</si>
  <si>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</si>
  <si>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</si>
  <si>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</si>
  <si>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</si>
  <si>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</si>
  <si>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</si>
  <si>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Model parameters governing projection of demand for social care</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</si>
  <si>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</si>
  <si>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</si>
  <si>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</si>
  <si>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</si>
  <si>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</si>
  <si>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</si>
  <si>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</si>
  <si>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</si>
  <si>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</si>
  <si>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</si>
  <si>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</si>
  <si>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</si>
  <si>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</si>
  <si>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</si>
  <si>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</si>
  <si>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</si>
  <si>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</si>
  <si>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</si>
  <si>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</si>
  <si>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</si>
  <si>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</si>
  <si>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</si>
  <si>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</si>
  <si>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</si>
  <si>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</si>
  <si>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</si>
  <si>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</si>
  <si>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</si>
  <si>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</si>
  <si>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</si>
  <si>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</si>
  <si>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</si>
  <si>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</si>
  <si>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</si>
  <si>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</si>
  <si>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</si>
  <si>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</si>
  <si>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</si>
  <si>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</si>
  <si>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</si>
  <si>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</si>
  <si>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</si>
  <si>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</si>
  <si>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</si>
  <si>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</si>
  <si>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</si>
  <si>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</si>
  <si>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</si>
  <si>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</si>
  <si>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</si>
  <si>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</si>
  <si>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</si>
  <si>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</si>
  <si>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</si>
  <si>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</si>
  <si>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</si>
  <si>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</si>
  <si>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</si>
  <si>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</si>
  <si>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</si>
  <si>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</si>
  <si>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</si>
  <si>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</si>
  <si>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</si>
  <si>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</si>
  <si>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</si>
  <si>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</si>
  <si>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</si>
  <si>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</si>
  <si>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</si>
  <si>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</si>
  <si>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</si>
  <si>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</si>
  <si>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</si>
  <si>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</si>
  <si>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</si>
  <si>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</si>
  <si>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</si>
  <si>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</si>
  <si>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</si>
  <si>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</si>
  <si>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</si>
  <si>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</si>
  <si>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</si>
  <si>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</si>
  <si>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</si>
  <si>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</si>
  <si>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</si>
  <si>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</si>
  <si>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</si>
  <si>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</si>
  <si>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</si>
  <si>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</si>
  <si>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</si>
  <si>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</si>
  <si>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</si>
  <si>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</si>
  <si>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</si>
  <si>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</si>
  <si>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</si>
  <si>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</si>
  <si>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</si>
  <si>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</si>
  <si>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</si>
  <si>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</si>
  <si>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</si>
  <si>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</si>
  <si>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</si>
  <si>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</si>
  <si>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</si>
  <si>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</si>
  <si>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</si>
  <si>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</si>
  <si>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</si>
  <si>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</si>
  <si>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</si>
  <si>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</si>
  <si>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</si>
  <si>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</si>
  <si>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</si>
  <si>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</si>
  <si>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</si>
  <si>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</si>
  <si>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</si>
  <si>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</si>
  <si>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</si>
  <si>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</si>
  <si>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</si>
  <si>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</si>
  <si>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</si>
  <si>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</si>
  <si>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</si>
  <si>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</si>
  <si>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</si>
  <si>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</si>
  <si>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</si>
  <si>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</si>
  <si>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</si>
  <si>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</si>
  <si>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</si>
  <si>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</si>
  <si>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</si>
  <si>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</si>
  <si>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</si>
  <si>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</si>
  <si>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</si>
  <si>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</si>
  <si>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</si>
  <si>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</si>
  <si>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</si>
  <si>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</si>
  <si>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</si>
  <si>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</si>
  <si>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</si>
  <si>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</si>
  <si>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</si>
  <si>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</si>
  <si>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Probit regression estimates for the incidence of informal care to non-partners where person is providing care to a partner</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</si>
  <si>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</si>
  <si>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</si>
  <si>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</si>
  <si>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</si>
  <si>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</si>
  <si>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</si>
  <si>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</si>
  <si>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Probit regression estimates for the incidence of informal care to non-partners where person is not providing care to a partner</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</si>
  <si>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</si>
  <si>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</si>
  <si>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</si>
  <si>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</si>
  <si>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</si>
  <si>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Probit regression estimates for the incidence of informal care for people who do not have a partner</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</si>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</sst>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4">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0" xfId="0" applyAlignment="1">
      <alignment horizontal="left" wrapText="1"/>
    </xf>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165" fontId="0" fillId="0" borderId="0" xfId="0" applyNumberFormat="1" applyFill="1" applyBorder="1"/>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3"/>
  <sheetViews>
    <sheetView workbookViewId="0">
      <selection activeCell="B18" sqref="B18"/>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113</v>
      </c>
      <c r="B1" s="9" t="s">
        <v>114</v>
      </c>
    </row>
    <row r="2" spans="1:6" x14ac:dyDescent="0.25">
      <c r="A2" s="9" t="s">
        <v>115</v>
      </c>
      <c r="B2" s="9" t="s">
        <v>39</v>
      </c>
    </row>
    <row r="3" spans="1:6" x14ac:dyDescent="0.25">
      <c r="A3" s="9" t="s">
        <v>116</v>
      </c>
      <c r="B3" s="9" t="s">
        <v>301</v>
      </c>
    </row>
    <row r="4" spans="1:6" x14ac:dyDescent="0.25">
      <c r="A4" s="11"/>
      <c r="B4" s="11"/>
      <c r="C4" s="11"/>
      <c r="D4" s="12"/>
      <c r="E4" s="12"/>
      <c r="F4" s="12"/>
    </row>
    <row r="5" spans="1:6" x14ac:dyDescent="0.25">
      <c r="A5" s="28" t="s">
        <v>98</v>
      </c>
      <c r="B5" s="28" t="s">
        <v>99</v>
      </c>
    </row>
    <row r="6" spans="1:6" x14ac:dyDescent="0.25">
      <c r="A6" s="9" t="s">
        <v>100</v>
      </c>
      <c r="B6" s="9" t="str">
        <f>'Process 1a'!A1</f>
        <v>Probit regression describing probability of receiving informal social care: under 65</v>
      </c>
    </row>
    <row r="7" spans="1:6" x14ac:dyDescent="0.25">
      <c r="A7" s="9" t="s">
        <v>101</v>
      </c>
      <c r="B7" s="9" t="str">
        <f>'Process 1b'!A1</f>
        <v>Linear regression describing log hours of informal social care received: under 65</v>
      </c>
    </row>
    <row r="8" spans="1:6" x14ac:dyDescent="0.25">
      <c r="A8" s="9" t="s">
        <v>102</v>
      </c>
      <c r="B8" s="9" t="str">
        <f>'Process 2a'!A1</f>
        <v>Probit regression describing probability of needing assistance with ADLs: 65+</v>
      </c>
    </row>
    <row r="9" spans="1:6" x14ac:dyDescent="0.25">
      <c r="A9" s="9" t="s">
        <v>103</v>
      </c>
      <c r="B9" s="9" t="str">
        <f>'Process 2b'!A1</f>
        <v>Probit regression describing probability of receiving assistance with ADLs: 65+</v>
      </c>
    </row>
    <row r="10" spans="1:6" x14ac:dyDescent="0.25">
      <c r="A10" s="9" t="s">
        <v>104</v>
      </c>
      <c r="B10" s="9" t="str">
        <f>'Process 2c'!A1</f>
        <v>Multinomial logit regression describing split of population receiving social care, between only informal, informal and formal, and only formal markets: 65+</v>
      </c>
    </row>
    <row r="11" spans="1:6" x14ac:dyDescent="0.25">
      <c r="A11" s="9" t="s">
        <v>105</v>
      </c>
      <c r="B11" s="9" t="str">
        <f>'Process 2d'!A1</f>
        <v>Probit receive care from partner: 65+</v>
      </c>
    </row>
    <row r="12" spans="1:6" x14ac:dyDescent="0.25">
      <c r="A12" s="9" t="s">
        <v>106</v>
      </c>
      <c r="B12" s="9" t="str">
        <f>'Process 2e'!A1</f>
        <v>Mlogit for supplementary informal carers where partner provide care: 65+</v>
      </c>
    </row>
    <row r="13" spans="1:6" x14ac:dyDescent="0.25">
      <c r="A13" s="9" t="s">
        <v>107</v>
      </c>
      <c r="B13" s="9" t="str">
        <f>'Process 2f'!A1</f>
        <v>Mlogit for informal carers where partner not providing care: 65+</v>
      </c>
    </row>
    <row r="14" spans="1:6" x14ac:dyDescent="0.25">
      <c r="A14" s="9" t="s">
        <v>108</v>
      </c>
      <c r="B14" s="9" t="str">
        <f>'Process 2g'!A1</f>
        <v>Linear regression of log hours of care provided by partners to people aged 65+</v>
      </c>
    </row>
    <row r="15" spans="1:6" x14ac:dyDescent="0.25">
      <c r="A15" s="9" t="s">
        <v>109</v>
      </c>
      <c r="B15" s="9" t="str">
        <f>'Process 2h'!A1</f>
        <v>Linear regression of log hours of care provided by daughters to people aged 65+</v>
      </c>
    </row>
    <row r="16" spans="1:6" x14ac:dyDescent="0.25">
      <c r="A16" s="9" t="s">
        <v>110</v>
      </c>
      <c r="B16" s="9" t="str">
        <f>'Process 2i'!A1</f>
        <v>Linear regression of log hours of care provided by sons to people aged 65+</v>
      </c>
    </row>
    <row r="17" spans="1:2" x14ac:dyDescent="0.25">
      <c r="A17" s="9" t="s">
        <v>111</v>
      </c>
      <c r="B17" s="9" t="str">
        <f>'Process 2j'!A1</f>
        <v>Linear regression of log hours of care provided by others to people aged 65+</v>
      </c>
    </row>
    <row r="18" spans="1:2" x14ac:dyDescent="0.25">
      <c r="A18" s="9" t="s">
        <v>112</v>
      </c>
      <c r="B18" s="9" t="str">
        <f>'Process 2k'!A1</f>
        <v>Linear regression of log hours of formal care to people aged 65+</v>
      </c>
    </row>
    <row r="19" spans="1:2" x14ac:dyDescent="0.25">
      <c r="A19" s="9" t="s">
        <v>265</v>
      </c>
      <c r="B19" s="9" t="str">
        <f>'Process 3a'!A1</f>
        <v>Probit regression estimates for the incidence of informal care to non-partners where person is providing care to a partner</v>
      </c>
    </row>
    <row r="20" spans="1:2" x14ac:dyDescent="0.25">
      <c r="A20" s="9" t="s">
        <v>266</v>
      </c>
      <c r="B20" s="9" t="str">
        <f>'Process 3b'!A1</f>
        <v>Probit regression estimates for the incidence of informal care to non-partners where person is not providing care to a partner</v>
      </c>
    </row>
    <row r="21" spans="1:2" x14ac:dyDescent="0.25">
      <c r="A21" s="9" t="s">
        <v>267</v>
      </c>
      <c r="B21" s="9" t="str">
        <f>'Process S3c'!A1</f>
        <v>Probit regression estimates for the incidence of informal care for people who do not have a partner</v>
      </c>
    </row>
    <row r="22" spans="1:2" x14ac:dyDescent="0.25">
      <c r="A22" s="9" t="s">
        <v>270</v>
      </c>
      <c r="B22" s="9" t="str">
        <f>'Process S3d'!A1</f>
        <v>Multinomial logit estimates for provision of social care by people with partners (reference group does not provide care)</v>
      </c>
    </row>
    <row r="23" spans="1:2" x14ac:dyDescent="0.25">
      <c r="A23" s="9" t="s">
        <v>271</v>
      </c>
      <c r="B23"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221</v>
      </c>
      <c r="G1" t="s">
        <v>222</v>
      </c>
      <c r="H1" t="s">
        <v>223</v>
      </c>
      <c r="I1" t="s">
        <v>183</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221</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222</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223</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183</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224</v>
      </c>
      <c r="G1" t="s">
        <v>222</v>
      </c>
      <c r="H1" t="s">
        <v>223</v>
      </c>
      <c r="I1" t="s">
        <v>183</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224</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222</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223</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183</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224</v>
      </c>
      <c r="G1" t="s">
        <v>221</v>
      </c>
      <c r="H1" t="s">
        <v>223</v>
      </c>
      <c r="I1" t="s">
        <v>183</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224</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221</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223</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183</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A2" sqref="A2:A21"/>
    </sheetView>
  </sheetViews>
  <sheetFormatPr defaultRowHeight="15" x14ac:dyDescent="0.25"/>
  <cols>
    <col min="1" max="1" width="18.28515625" customWidth="1"/>
  </cols>
  <sheetData>
    <row r="1" spans="1:22" x14ac:dyDescent="0.25">
      <c r="A1" s="1" t="s">
        <v>0</v>
      </c>
      <c r="B1" s="1" t="s">
        <v>1</v>
      </c>
      <c r="C1" t="s">
        <v>27</v>
      </c>
      <c r="D1" t="s">
        <v>40</v>
      </c>
      <c r="E1" t="s">
        <v>41</v>
      </c>
      <c r="F1" t="s">
        <v>224</v>
      </c>
      <c r="G1" t="s">
        <v>221</v>
      </c>
      <c r="H1" t="s">
        <v>222</v>
      </c>
      <c r="I1" t="s">
        <v>183</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224</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221</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222</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183</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A2" sqref="A2:A18"/>
    </sheetView>
  </sheetViews>
  <sheetFormatPr defaultRowHeight="15" x14ac:dyDescent="0.25"/>
  <cols>
    <col min="1" max="1" width="18.28515625" customWidth="1"/>
  </cols>
  <sheetData>
    <row r="1" spans="1:19" x14ac:dyDescent="0.25">
      <c r="A1" s="1" t="s">
        <v>0</v>
      </c>
      <c r="B1" s="1" t="s">
        <v>1</v>
      </c>
      <c r="C1" t="s">
        <v>27</v>
      </c>
      <c r="D1" t="s">
        <v>40</v>
      </c>
      <c r="E1" t="s">
        <v>41</v>
      </c>
      <c r="F1" t="s">
        <v>233</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233</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workbookViewId="0">
      <selection activeCell="A9" sqref="A9"/>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371</v>
      </c>
      <c r="K1" t="s">
        <v>372</v>
      </c>
      <c r="L1" t="s">
        <v>373</v>
      </c>
      <c r="M1" t="s">
        <v>252</v>
      </c>
      <c r="N1" t="s">
        <v>253</v>
      </c>
      <c r="O1" t="s">
        <v>254</v>
      </c>
      <c r="P1" t="s">
        <v>255</v>
      </c>
      <c r="Q1" t="s">
        <v>256</v>
      </c>
      <c r="R1" t="s">
        <v>257</v>
      </c>
      <c r="S1" t="s">
        <v>258</v>
      </c>
      <c r="T1" t="s">
        <v>259</v>
      </c>
      <c r="U1" t="s">
        <v>260</v>
      </c>
      <c r="V1" t="s">
        <v>261</v>
      </c>
      <c r="W1" t="s">
        <v>262</v>
      </c>
      <c r="X1" t="s">
        <v>263</v>
      </c>
      <c r="Y1" t="s">
        <v>264</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371</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372</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373</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252</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253</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254</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255</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256</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257</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258</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259</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260</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261</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262</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263</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264</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A2" workbookViewId="0">
      <selection activeCell="A38" sqref="A38"/>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371</v>
      </c>
      <c r="K1" t="s">
        <v>372</v>
      </c>
      <c r="L1" t="s">
        <v>373</v>
      </c>
      <c r="M1" t="s">
        <v>137</v>
      </c>
      <c r="N1" t="s">
        <v>252</v>
      </c>
      <c r="O1" t="s">
        <v>253</v>
      </c>
      <c r="P1" t="s">
        <v>254</v>
      </c>
      <c r="Q1" t="s">
        <v>255</v>
      </c>
      <c r="R1" t="s">
        <v>256</v>
      </c>
      <c r="S1" t="s">
        <v>257</v>
      </c>
      <c r="T1" t="s">
        <v>258</v>
      </c>
      <c r="U1" t="s">
        <v>259</v>
      </c>
      <c r="V1" t="s">
        <v>260</v>
      </c>
      <c r="W1" t="s">
        <v>261</v>
      </c>
      <c r="X1" t="s">
        <v>262</v>
      </c>
      <c r="Y1" t="s">
        <v>263</v>
      </c>
      <c r="Z1" t="s">
        <v>264</v>
      </c>
      <c r="AA1" t="s">
        <v>283</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371</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372</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373</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137</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252</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253</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254</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255</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256</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257</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258</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259</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260</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261</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262</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263</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264</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134</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371</v>
      </c>
      <c r="K1" t="s">
        <v>372</v>
      </c>
      <c r="L1" t="s">
        <v>373</v>
      </c>
      <c r="M1" t="s">
        <v>252</v>
      </c>
      <c r="N1" t="s">
        <v>253</v>
      </c>
      <c r="O1" t="s">
        <v>254</v>
      </c>
      <c r="P1" t="s">
        <v>255</v>
      </c>
      <c r="Q1" t="s">
        <v>256</v>
      </c>
      <c r="R1" t="s">
        <v>257</v>
      </c>
      <c r="S1" t="s">
        <v>258</v>
      </c>
      <c r="T1" t="s">
        <v>259</v>
      </c>
      <c r="U1" t="s">
        <v>260</v>
      </c>
      <c r="V1" t="s">
        <v>261</v>
      </c>
      <c r="W1" t="s">
        <v>262</v>
      </c>
      <c r="X1" t="s">
        <v>263</v>
      </c>
      <c r="Y1" t="s">
        <v>264</v>
      </c>
      <c r="Z1" t="s">
        <v>283</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371</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372</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373</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252</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253</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254</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255</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256</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257</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258</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259</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260</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261</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262</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263</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264</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134</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topLeftCell="A43" workbookViewId="0">
      <selection activeCell="A79" sqref="A79"/>
    </sheetView>
  </sheetViews>
  <sheetFormatPr defaultRowHeight="15" x14ac:dyDescent="0.25"/>
  <sheetData>
    <row r="1" spans="1:80" x14ac:dyDescent="0.25">
      <c r="A1" s="1" t="s">
        <v>0</v>
      </c>
      <c r="B1" s="1" t="s">
        <v>1</v>
      </c>
      <c r="C1" t="s">
        <v>302</v>
      </c>
      <c r="D1" t="s">
        <v>303</v>
      </c>
      <c r="E1" t="s">
        <v>304</v>
      </c>
      <c r="F1" t="s">
        <v>305</v>
      </c>
      <c r="G1" t="s">
        <v>306</v>
      </c>
      <c r="H1" t="s">
        <v>307</v>
      </c>
      <c r="I1" t="s">
        <v>308</v>
      </c>
      <c r="J1" t="s">
        <v>377</v>
      </c>
      <c r="K1" t="s">
        <v>380</v>
      </c>
      <c r="L1" t="s">
        <v>374</v>
      </c>
      <c r="M1" t="s">
        <v>309</v>
      </c>
      <c r="N1" t="s">
        <v>310</v>
      </c>
      <c r="O1" t="s">
        <v>311</v>
      </c>
      <c r="P1" t="s">
        <v>312</v>
      </c>
      <c r="Q1" t="s">
        <v>313</v>
      </c>
      <c r="R1" t="s">
        <v>314</v>
      </c>
      <c r="S1" t="s">
        <v>315</v>
      </c>
      <c r="T1" t="s">
        <v>316</v>
      </c>
      <c r="U1" t="s">
        <v>317</v>
      </c>
      <c r="V1" t="s">
        <v>318</v>
      </c>
      <c r="W1" t="s">
        <v>319</v>
      </c>
      <c r="X1" t="s">
        <v>320</v>
      </c>
      <c r="Y1" t="s">
        <v>321</v>
      </c>
      <c r="Z1" t="s">
        <v>322</v>
      </c>
      <c r="AA1" t="s">
        <v>323</v>
      </c>
      <c r="AB1" t="s">
        <v>324</v>
      </c>
      <c r="AC1" t="s">
        <v>348</v>
      </c>
      <c r="AD1" t="s">
        <v>349</v>
      </c>
      <c r="AE1" t="s">
        <v>350</v>
      </c>
      <c r="AF1" t="s">
        <v>351</v>
      </c>
      <c r="AG1" t="s">
        <v>352</v>
      </c>
      <c r="AH1" t="s">
        <v>353</v>
      </c>
      <c r="AI1" t="s">
        <v>354</v>
      </c>
      <c r="AJ1" t="s">
        <v>378</v>
      </c>
      <c r="AK1" t="s">
        <v>381</v>
      </c>
      <c r="AL1" t="s">
        <v>375</v>
      </c>
      <c r="AM1" t="s">
        <v>355</v>
      </c>
      <c r="AN1" t="s">
        <v>356</v>
      </c>
      <c r="AO1" t="s">
        <v>357</v>
      </c>
      <c r="AP1" t="s">
        <v>358</v>
      </c>
      <c r="AQ1" t="s">
        <v>359</v>
      </c>
      <c r="AR1" t="s">
        <v>360</v>
      </c>
      <c r="AS1" t="s">
        <v>361</v>
      </c>
      <c r="AT1" t="s">
        <v>362</v>
      </c>
      <c r="AU1" t="s">
        <v>363</v>
      </c>
      <c r="AV1" t="s">
        <v>364</v>
      </c>
      <c r="AW1" t="s">
        <v>365</v>
      </c>
      <c r="AX1" t="s">
        <v>366</v>
      </c>
      <c r="AY1" t="s">
        <v>367</v>
      </c>
      <c r="AZ1" t="s">
        <v>368</v>
      </c>
      <c r="BA1" t="s">
        <v>369</v>
      </c>
      <c r="BB1" t="s">
        <v>370</v>
      </c>
      <c r="BC1" t="s">
        <v>325</v>
      </c>
      <c r="BD1" t="s">
        <v>326</v>
      </c>
      <c r="BE1" t="s">
        <v>327</v>
      </c>
      <c r="BF1" t="s">
        <v>328</v>
      </c>
      <c r="BG1" t="s">
        <v>329</v>
      </c>
      <c r="BH1" t="s">
        <v>330</v>
      </c>
      <c r="BI1" t="s">
        <v>331</v>
      </c>
      <c r="BJ1" t="s">
        <v>379</v>
      </c>
      <c r="BK1" t="s">
        <v>382</v>
      </c>
      <c r="BL1" t="s">
        <v>376</v>
      </c>
      <c r="BM1" t="s">
        <v>332</v>
      </c>
      <c r="BN1" t="s">
        <v>333</v>
      </c>
      <c r="BO1" t="s">
        <v>334</v>
      </c>
      <c r="BP1" t="s">
        <v>335</v>
      </c>
      <c r="BQ1" t="s">
        <v>336</v>
      </c>
      <c r="BR1" t="s">
        <v>337</v>
      </c>
      <c r="BS1" t="s">
        <v>338</v>
      </c>
      <c r="BT1" t="s">
        <v>339</v>
      </c>
      <c r="BU1" t="s">
        <v>340</v>
      </c>
      <c r="BV1" t="s">
        <v>341</v>
      </c>
      <c r="BW1" t="s">
        <v>342</v>
      </c>
      <c r="BX1" t="s">
        <v>343</v>
      </c>
      <c r="BY1" t="s">
        <v>344</v>
      </c>
      <c r="BZ1" t="s">
        <v>345</v>
      </c>
      <c r="CA1" t="s">
        <v>346</v>
      </c>
      <c r="CB1" t="s">
        <v>347</v>
      </c>
    </row>
    <row r="2" spans="1:80" x14ac:dyDescent="0.25">
      <c r="A2" t="s">
        <v>302</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303</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304</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305</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306</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307</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308</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377</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380</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374</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309</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310</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311</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312</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313</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314</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315</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316</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317</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318</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319</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320</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321</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322</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323</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324</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348</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349</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350</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351</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352</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353</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354</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378</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381</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375</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355</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356</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357</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358</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359</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360</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361</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362</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363</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364</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365</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366</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367</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368</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369</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370</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325</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326</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327</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328</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329</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330</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331</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379</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382</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376</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332</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333</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334</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335</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336</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337</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338</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339</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340</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341</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342</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343</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344</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345</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346</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347</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383</v>
      </c>
      <c r="K1" t="s">
        <v>384</v>
      </c>
      <c r="L1" t="s">
        <v>137</v>
      </c>
      <c r="M1" t="s">
        <v>252</v>
      </c>
      <c r="N1" t="s">
        <v>253</v>
      </c>
      <c r="O1" t="s">
        <v>254</v>
      </c>
      <c r="P1" t="s">
        <v>255</v>
      </c>
      <c r="Q1" t="s">
        <v>256</v>
      </c>
      <c r="R1" t="s">
        <v>257</v>
      </c>
      <c r="S1" t="s">
        <v>258</v>
      </c>
      <c r="T1" t="s">
        <v>259</v>
      </c>
      <c r="U1" t="s">
        <v>260</v>
      </c>
      <c r="V1" t="s">
        <v>261</v>
      </c>
      <c r="W1" t="s">
        <v>262</v>
      </c>
      <c r="X1" t="s">
        <v>263</v>
      </c>
      <c r="Y1" t="s">
        <v>264</v>
      </c>
      <c r="Z1" t="s">
        <v>134</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383</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384</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137</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252</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253</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254</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255</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256</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257</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258</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259</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260</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261</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262</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263</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264</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134</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234</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234</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H38" sqref="H38"/>
    </sheetView>
  </sheetViews>
  <sheetFormatPr defaultRowHeight="15" x14ac:dyDescent="0.25"/>
  <cols>
    <col min="1" max="1" width="32.85546875" customWidth="1"/>
  </cols>
  <sheetData>
    <row r="1" spans="1:6" x14ac:dyDescent="0.25">
      <c r="A1" t="s">
        <v>385</v>
      </c>
    </row>
    <row r="3" spans="1:6" x14ac:dyDescent="0.25">
      <c r="A3" s="29"/>
      <c r="B3" s="30" t="s">
        <v>2</v>
      </c>
      <c r="C3" s="30" t="s">
        <v>235</v>
      </c>
      <c r="D3" s="30" t="s">
        <v>236</v>
      </c>
    </row>
    <row r="4" spans="1:6" x14ac:dyDescent="0.25">
      <c r="A4" t="s">
        <v>8</v>
      </c>
    </row>
    <row r="5" spans="1:6" x14ac:dyDescent="0.25">
      <c r="A5" s="3" t="s">
        <v>9</v>
      </c>
      <c r="B5" s="8">
        <v>-0.26023269999999998</v>
      </c>
      <c r="C5" s="7">
        <v>1.7858599999999999E-2</v>
      </c>
      <c r="D5" s="8">
        <v>0</v>
      </c>
      <c r="F5">
        <v>1</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row>
    <row r="9" spans="1:6" x14ac:dyDescent="0.25">
      <c r="A9" t="s">
        <v>75</v>
      </c>
      <c r="B9" s="8"/>
      <c r="C9" s="7"/>
      <c r="D9" s="8"/>
    </row>
    <row r="10" spans="1:6" x14ac:dyDescent="0.25">
      <c r="A10" s="3" t="s">
        <v>53</v>
      </c>
      <c r="B10" s="8">
        <v>1.09119E-2</v>
      </c>
      <c r="C10" s="7">
        <v>3.2772799999999998E-2</v>
      </c>
      <c r="D10" s="8">
        <v>0.73899999999999999</v>
      </c>
      <c r="F10">
        <v>1</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row>
    <row r="14" spans="1:6" x14ac:dyDescent="0.25">
      <c r="A14" t="s">
        <v>299</v>
      </c>
      <c r="B14" s="8"/>
      <c r="C14" s="7"/>
      <c r="D14" s="8"/>
    </row>
    <row r="15" spans="1:6" x14ac:dyDescent="0.25">
      <c r="A15" s="3" t="s">
        <v>275</v>
      </c>
      <c r="B15" s="8">
        <v>-0.20462040000000001</v>
      </c>
      <c r="C15" s="7">
        <v>5.0197899999999997E-2</v>
      </c>
      <c r="D15" s="8">
        <v>0</v>
      </c>
    </row>
    <row r="16" spans="1:6" x14ac:dyDescent="0.25">
      <c r="A16" s="3" t="s">
        <v>276</v>
      </c>
      <c r="B16" s="8">
        <v>-1.2723230000000001</v>
      </c>
      <c r="C16" s="7">
        <v>2.7765399999999999E-2</v>
      </c>
      <c r="D16" s="8">
        <v>0</v>
      </c>
      <c r="F16">
        <v>1</v>
      </c>
    </row>
    <row r="17" spans="1:6" x14ac:dyDescent="0.25">
      <c r="A17" t="s">
        <v>95</v>
      </c>
      <c r="B17" s="8">
        <v>-0.23398769999999999</v>
      </c>
      <c r="C17" s="7">
        <v>2.1897799999999999E-2</v>
      </c>
      <c r="D17" s="8">
        <v>0</v>
      </c>
      <c r="F17">
        <v>1</v>
      </c>
    </row>
    <row r="18" spans="1:6" x14ac:dyDescent="0.25">
      <c r="A18" t="s">
        <v>237</v>
      </c>
      <c r="B18" s="8"/>
      <c r="C18" s="7"/>
      <c r="D18" s="8"/>
    </row>
    <row r="19" spans="1:6" x14ac:dyDescent="0.25">
      <c r="A19" s="3" t="s">
        <v>238</v>
      </c>
      <c r="B19" s="8">
        <v>0.16516839999999999</v>
      </c>
      <c r="C19" s="7">
        <v>9.1311000000000003E-2</v>
      </c>
      <c r="D19" s="8">
        <v>7.0000000000000007E-2</v>
      </c>
    </row>
    <row r="20" spans="1:6" x14ac:dyDescent="0.25">
      <c r="A20" s="3" t="s">
        <v>239</v>
      </c>
      <c r="B20" s="8">
        <v>0.27893089999999998</v>
      </c>
      <c r="C20" s="7">
        <v>9.3611100000000003E-2</v>
      </c>
      <c r="D20" s="8">
        <v>3.0000000000000001E-3</v>
      </c>
    </row>
    <row r="21" spans="1:6" x14ac:dyDescent="0.25">
      <c r="A21" s="3" t="s">
        <v>240</v>
      </c>
      <c r="B21" s="8">
        <v>0.52550540000000001</v>
      </c>
      <c r="C21" s="7">
        <v>9.2563400000000004E-2</v>
      </c>
      <c r="D21" s="8">
        <v>0</v>
      </c>
    </row>
    <row r="22" spans="1:6" x14ac:dyDescent="0.25">
      <c r="A22" s="3" t="s">
        <v>241</v>
      </c>
      <c r="B22" s="8">
        <v>0.59696510000000003</v>
      </c>
      <c r="C22" s="7">
        <v>8.8754299999999994E-2</v>
      </c>
      <c r="D22" s="8">
        <v>0</v>
      </c>
    </row>
    <row r="23" spans="1:6" x14ac:dyDescent="0.25">
      <c r="A23" s="3" t="s">
        <v>242</v>
      </c>
      <c r="B23" s="8">
        <v>0.56353710000000001</v>
      </c>
      <c r="C23" s="7">
        <v>8.6441799999999999E-2</v>
      </c>
      <c r="D23" s="8">
        <v>0</v>
      </c>
    </row>
    <row r="24" spans="1:6" x14ac:dyDescent="0.25">
      <c r="A24" s="3" t="s">
        <v>243</v>
      </c>
      <c r="B24" s="8">
        <v>0.30933709999999998</v>
      </c>
      <c r="C24" s="7">
        <v>8.3650600000000006E-2</v>
      </c>
      <c r="D24" s="8">
        <v>0</v>
      </c>
    </row>
    <row r="25" spans="1:6" x14ac:dyDescent="0.25">
      <c r="A25" s="3" t="s">
        <v>244</v>
      </c>
      <c r="B25" s="8">
        <v>0.22312299999999999</v>
      </c>
      <c r="C25" s="7">
        <v>8.1765599999999994E-2</v>
      </c>
      <c r="D25" s="8">
        <v>6.0000000000000001E-3</v>
      </c>
    </row>
    <row r="26" spans="1:6" x14ac:dyDescent="0.25">
      <c r="A26" s="3" t="s">
        <v>245</v>
      </c>
      <c r="B26" s="8">
        <v>0.196162</v>
      </c>
      <c r="C26" s="7">
        <v>8.1108E-2</v>
      </c>
      <c r="D26" s="8">
        <v>1.6E-2</v>
      </c>
    </row>
    <row r="27" spans="1:6" x14ac:dyDescent="0.25">
      <c r="A27" s="3" t="s">
        <v>246</v>
      </c>
      <c r="B27" s="8">
        <v>0.1515398</v>
      </c>
      <c r="C27" s="7">
        <v>8.1153299999999998E-2</v>
      </c>
      <c r="D27" s="8">
        <v>6.2E-2</v>
      </c>
    </row>
    <row r="28" spans="1:6" x14ac:dyDescent="0.25">
      <c r="A28" s="3" t="s">
        <v>247</v>
      </c>
      <c r="B28" s="8">
        <v>6.5108299999999994E-2</v>
      </c>
      <c r="C28" s="7">
        <v>8.1995100000000001E-2</v>
      </c>
      <c r="D28" s="8">
        <v>0.42699999999999999</v>
      </c>
      <c r="F28">
        <v>1</v>
      </c>
    </row>
    <row r="29" spans="1:6" x14ac:dyDescent="0.25">
      <c r="A29" s="3" t="s">
        <v>248</v>
      </c>
      <c r="B29" s="8">
        <v>6.8036200000000005E-2</v>
      </c>
      <c r="C29" s="7">
        <v>8.3287399999999998E-2</v>
      </c>
      <c r="D29" s="8">
        <v>0.41399999999999998</v>
      </c>
    </row>
    <row r="30" spans="1:6" x14ac:dyDescent="0.25">
      <c r="A30" s="3" t="s">
        <v>249</v>
      </c>
      <c r="B30" s="8">
        <v>7.1242799999999995E-2</v>
      </c>
      <c r="C30" s="7">
        <v>8.74032E-2</v>
      </c>
      <c r="D30" s="8">
        <v>0.41499999999999998</v>
      </c>
    </row>
    <row r="31" spans="1:6" x14ac:dyDescent="0.25">
      <c r="A31" s="3" t="s">
        <v>250</v>
      </c>
      <c r="B31" s="8">
        <v>6.7698800000000003E-2</v>
      </c>
      <c r="C31" s="7">
        <v>9.4581600000000002E-2</v>
      </c>
      <c r="D31" s="8">
        <v>0.47399999999999998</v>
      </c>
    </row>
    <row r="32" spans="1:6" x14ac:dyDescent="0.25">
      <c r="A32" s="3" t="s">
        <v>68</v>
      </c>
      <c r="B32" s="8">
        <v>-7.2208300000000003E-2</v>
      </c>
      <c r="C32" s="7">
        <v>0.1085931</v>
      </c>
      <c r="D32" s="8">
        <v>0.50600000000000001</v>
      </c>
    </row>
    <row r="33" spans="1:8" x14ac:dyDescent="0.25">
      <c r="A33" s="31" t="s">
        <v>24</v>
      </c>
      <c r="B33" s="32">
        <v>2.7039170000000001</v>
      </c>
      <c r="C33" s="33">
        <v>9.3326900000000004E-2</v>
      </c>
      <c r="D33" s="32">
        <v>0</v>
      </c>
      <c r="F33">
        <v>1</v>
      </c>
    </row>
    <row r="34" spans="1:8" x14ac:dyDescent="0.25">
      <c r="A34" t="s">
        <v>69</v>
      </c>
      <c r="B34">
        <v>31490</v>
      </c>
    </row>
    <row r="35" spans="1:8" x14ac:dyDescent="0.25">
      <c r="A35" t="s">
        <v>268</v>
      </c>
      <c r="B35">
        <v>1.2788999999999999</v>
      </c>
    </row>
    <row r="36" spans="1:8" ht="15.75" thickBot="1" x14ac:dyDescent="0.3">
      <c r="A36" s="34" t="s">
        <v>269</v>
      </c>
      <c r="B36" s="35">
        <v>0.17829999999999999</v>
      </c>
      <c r="C36" s="34"/>
      <c r="D36" s="34"/>
    </row>
    <row r="37" spans="1:8" ht="15.75" thickTop="1" x14ac:dyDescent="0.25">
      <c r="F37">
        <f>SUMPRODUCT(F5:F33,B5:B33)+SUMPRODUCT(F46:F56,B46:B56)</f>
        <v>1.2077085000000001</v>
      </c>
      <c r="H37">
        <v>5</v>
      </c>
    </row>
    <row r="38" spans="1:8" x14ac:dyDescent="0.25">
      <c r="F38">
        <f>EXP(F37+(B35^2)/2)</f>
        <v>7.5799083230749567</v>
      </c>
    </row>
    <row r="39" spans="1:8" x14ac:dyDescent="0.25">
      <c r="A39" s="27" t="s">
        <v>251</v>
      </c>
    </row>
    <row r="40" spans="1:8" x14ac:dyDescent="0.25">
      <c r="A40" s="27" t="s">
        <v>300</v>
      </c>
    </row>
    <row r="42" spans="1:8" x14ac:dyDescent="0.25">
      <c r="A42" s="27"/>
    </row>
    <row r="43" spans="1:8" x14ac:dyDescent="0.25">
      <c r="A43" s="27"/>
    </row>
    <row r="45" spans="1:8" x14ac:dyDescent="0.25">
      <c r="A45" t="s">
        <v>12</v>
      </c>
      <c r="B45" s="8"/>
      <c r="C45" s="7"/>
      <c r="D45" s="8"/>
    </row>
    <row r="46" spans="1:8" x14ac:dyDescent="0.25">
      <c r="A46" t="s">
        <v>13</v>
      </c>
      <c r="B46">
        <v>0.13317979999999999</v>
      </c>
      <c r="C46">
        <v>5.2629599999999999E-2</v>
      </c>
      <c r="D46">
        <v>1.0999999999999999E-2</v>
      </c>
      <c r="E46" t="s">
        <v>28</v>
      </c>
    </row>
    <row r="47" spans="1:8" x14ac:dyDescent="0.25">
      <c r="A47" t="s">
        <v>14</v>
      </c>
      <c r="B47">
        <v>6.2610399999999997E-2</v>
      </c>
      <c r="C47">
        <v>4.2779400000000002E-2</v>
      </c>
      <c r="D47">
        <v>0.14299999999999999</v>
      </c>
      <c r="E47" t="s">
        <v>29</v>
      </c>
    </row>
    <row r="48" spans="1:8" x14ac:dyDescent="0.25">
      <c r="A48" t="s">
        <v>15</v>
      </c>
      <c r="B48">
        <v>0.19431470000000001</v>
      </c>
      <c r="C48">
        <v>4.5643900000000001E-2</v>
      </c>
      <c r="D48">
        <v>0</v>
      </c>
      <c r="E48" t="s">
        <v>30</v>
      </c>
      <c r="F48">
        <v>1</v>
      </c>
    </row>
    <row r="49" spans="1:5" x14ac:dyDescent="0.25">
      <c r="A49" t="s">
        <v>16</v>
      </c>
      <c r="B49">
        <v>5.6789699999999999E-2</v>
      </c>
      <c r="C49">
        <v>4.4573599999999998E-2</v>
      </c>
      <c r="D49">
        <v>0.20300000000000001</v>
      </c>
      <c r="E49" t="s">
        <v>31</v>
      </c>
    </row>
    <row r="50" spans="1:5" x14ac:dyDescent="0.25">
      <c r="A50" t="s">
        <v>17</v>
      </c>
      <c r="B50">
        <v>-6.9861999999999997E-3</v>
      </c>
      <c r="C50">
        <v>4.3840499999999998E-2</v>
      </c>
      <c r="D50">
        <v>0.873</v>
      </c>
      <c r="E50" t="s">
        <v>32</v>
      </c>
    </row>
    <row r="51" spans="1:5" x14ac:dyDescent="0.25">
      <c r="A51" t="s">
        <v>18</v>
      </c>
      <c r="B51">
        <v>-0.1095428</v>
      </c>
      <c r="C51">
        <v>4.37682E-2</v>
      </c>
      <c r="D51">
        <v>1.2E-2</v>
      </c>
      <c r="E51" t="s">
        <v>33</v>
      </c>
    </row>
    <row r="52" spans="1:5" x14ac:dyDescent="0.25">
      <c r="A52" t="s">
        <v>19</v>
      </c>
      <c r="B52">
        <v>-1.9930400000000001E-2</v>
      </c>
      <c r="C52">
        <v>4.2103500000000002E-2</v>
      </c>
      <c r="D52">
        <v>0.63600000000000001</v>
      </c>
      <c r="E52" t="s">
        <v>34</v>
      </c>
    </row>
    <row r="53" spans="1:5" x14ac:dyDescent="0.25">
      <c r="A53" t="s">
        <v>20</v>
      </c>
      <c r="B53">
        <v>-7.1125800000000003E-2</v>
      </c>
      <c r="C53">
        <v>4.3929500000000003E-2</v>
      </c>
      <c r="D53">
        <v>0.105</v>
      </c>
      <c r="E53" t="s">
        <v>35</v>
      </c>
    </row>
    <row r="54" spans="1:5" x14ac:dyDescent="0.25">
      <c r="A54" t="s">
        <v>21</v>
      </c>
      <c r="B54">
        <v>0.13434779999999999</v>
      </c>
      <c r="C54">
        <v>4.6925099999999997E-2</v>
      </c>
      <c r="D54">
        <v>4.0000000000000001E-3</v>
      </c>
      <c r="E54" t="s">
        <v>36</v>
      </c>
    </row>
    <row r="55" spans="1:5" x14ac:dyDescent="0.25">
      <c r="A55" t="s">
        <v>22</v>
      </c>
      <c r="B55">
        <v>0.13404630000000001</v>
      </c>
      <c r="C55">
        <v>4.2746199999999998E-2</v>
      </c>
      <c r="D55">
        <v>2E-3</v>
      </c>
      <c r="E55" t="s">
        <v>37</v>
      </c>
    </row>
    <row r="56" spans="1:5" x14ac:dyDescent="0.25">
      <c r="A56" t="s">
        <v>23</v>
      </c>
      <c r="B56">
        <v>0.2438448</v>
      </c>
      <c r="C56">
        <v>4.6817499999999998E-2</v>
      </c>
      <c r="D56">
        <v>0</v>
      </c>
      <c r="E56" t="s">
        <v>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288</v>
      </c>
    </row>
    <row r="2" spans="1:10" x14ac:dyDescent="0.25">
      <c r="A2" s="36"/>
      <c r="B2" s="37" t="s">
        <v>289</v>
      </c>
      <c r="C2" s="38"/>
      <c r="D2" s="38"/>
      <c r="E2" s="37" t="s">
        <v>290</v>
      </c>
      <c r="F2" s="38"/>
      <c r="G2" s="38"/>
      <c r="H2" s="37" t="s">
        <v>291</v>
      </c>
      <c r="I2" s="38"/>
      <c r="J2" s="38"/>
    </row>
    <row r="3" spans="1:10" x14ac:dyDescent="0.25">
      <c r="A3" s="31"/>
      <c r="B3" s="39" t="s">
        <v>2</v>
      </c>
      <c r="C3" s="40" t="s">
        <v>235</v>
      </c>
      <c r="D3" s="40" t="s">
        <v>236</v>
      </c>
      <c r="E3" s="39" t="s">
        <v>2</v>
      </c>
      <c r="F3" s="40" t="s">
        <v>235</v>
      </c>
      <c r="G3" s="40" t="s">
        <v>236</v>
      </c>
      <c r="H3" s="39" t="s">
        <v>2</v>
      </c>
      <c r="I3" s="40" t="s">
        <v>235</v>
      </c>
      <c r="J3" s="40" t="s">
        <v>236</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281</v>
      </c>
      <c r="B9" s="42"/>
      <c r="C9" s="8"/>
      <c r="D9" s="8"/>
      <c r="E9" s="42"/>
      <c r="F9" s="8"/>
      <c r="G9" s="8"/>
      <c r="H9" s="42"/>
      <c r="I9" s="8"/>
      <c r="J9" s="8"/>
    </row>
    <row r="10" spans="1:10" x14ac:dyDescent="0.25">
      <c r="A10" s="3" t="s">
        <v>274</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275</v>
      </c>
      <c r="B11" s="42">
        <v>4.548635</v>
      </c>
      <c r="C11" s="8">
        <v>0.120467</v>
      </c>
      <c r="D11" s="8">
        <v>0</v>
      </c>
      <c r="E11" s="42">
        <v>6.7710410000000003</v>
      </c>
      <c r="F11" s="8">
        <v>0.1341678</v>
      </c>
      <c r="G11" s="8">
        <v>0</v>
      </c>
      <c r="H11" s="42">
        <v>2.7420879999999999</v>
      </c>
      <c r="I11" s="8">
        <v>0.1294728</v>
      </c>
      <c r="J11" s="8">
        <v>0</v>
      </c>
    </row>
    <row r="12" spans="1:10" x14ac:dyDescent="0.25">
      <c r="A12" s="3" t="s">
        <v>276</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292</v>
      </c>
      <c r="B18" s="42"/>
      <c r="C18" s="8"/>
      <c r="D18" s="8"/>
      <c r="E18" s="42"/>
      <c r="F18" s="8"/>
      <c r="G18" s="8"/>
      <c r="H18" s="42"/>
      <c r="I18" s="8"/>
      <c r="J18" s="8"/>
    </row>
    <row r="19" spans="1:10" x14ac:dyDescent="0.25">
      <c r="A19" s="3" t="s">
        <v>293</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294</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295</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296</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278</v>
      </c>
    </row>
    <row r="27" spans="1:10" x14ac:dyDescent="0.25">
      <c r="A27" s="27" t="s">
        <v>297</v>
      </c>
    </row>
    <row r="29" spans="1:10" x14ac:dyDescent="0.25">
      <c r="A29" t="s">
        <v>298</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A2" sqref="A2"/>
    </sheetView>
  </sheetViews>
  <sheetFormatPr defaultRowHeight="15" x14ac:dyDescent="0.25"/>
  <cols>
    <col min="1" max="1" width="33.5703125" customWidth="1"/>
  </cols>
  <sheetData>
    <row r="1" spans="1:4" x14ac:dyDescent="0.25">
      <c r="A1" t="s">
        <v>286</v>
      </c>
    </row>
    <row r="2" spans="1:4" x14ac:dyDescent="0.25">
      <c r="A2" t="s">
        <v>287</v>
      </c>
    </row>
    <row r="3" spans="1:4" x14ac:dyDescent="0.25">
      <c r="A3" s="29"/>
      <c r="B3" s="30" t="s">
        <v>2</v>
      </c>
      <c r="C3" s="30" t="s">
        <v>235</v>
      </c>
      <c r="D3" s="30" t="s">
        <v>236</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281</v>
      </c>
      <c r="B9" s="8"/>
      <c r="C9" s="7"/>
      <c r="D9" s="8"/>
    </row>
    <row r="10" spans="1:4" x14ac:dyDescent="0.25">
      <c r="A10" s="3" t="s">
        <v>274</v>
      </c>
      <c r="B10" s="8">
        <v>0.39977200000000002</v>
      </c>
      <c r="C10" s="7">
        <v>0.1060787</v>
      </c>
      <c r="D10" s="8">
        <v>0</v>
      </c>
    </row>
    <row r="11" spans="1:4" x14ac:dyDescent="0.25">
      <c r="A11" s="3" t="s">
        <v>275</v>
      </c>
      <c r="B11" s="8">
        <v>1.198202</v>
      </c>
      <c r="C11" s="7">
        <v>0.18976190000000001</v>
      </c>
      <c r="D11" s="8">
        <v>0</v>
      </c>
    </row>
    <row r="12" spans="1:4" x14ac:dyDescent="0.25">
      <c r="A12" s="3" t="s">
        <v>276</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237</v>
      </c>
      <c r="B18" s="8"/>
      <c r="C18" s="7"/>
      <c r="D18" s="8"/>
    </row>
    <row r="19" spans="1:4" x14ac:dyDescent="0.25">
      <c r="A19" s="3" t="s">
        <v>238</v>
      </c>
      <c r="B19" s="8">
        <v>0.1096149</v>
      </c>
      <c r="C19" s="7">
        <v>4.8342999999999997E-2</v>
      </c>
      <c r="D19" s="8">
        <v>2.3E-2</v>
      </c>
    </row>
    <row r="20" spans="1:4" x14ac:dyDescent="0.25">
      <c r="A20" s="3" t="s">
        <v>239</v>
      </c>
      <c r="B20" s="8">
        <v>0.19078780000000001</v>
      </c>
      <c r="C20" s="7">
        <v>5.3736100000000002E-2</v>
      </c>
      <c r="D20" s="8">
        <v>0</v>
      </c>
    </row>
    <row r="21" spans="1:4" x14ac:dyDescent="0.25">
      <c r="A21" s="3" t="s">
        <v>240</v>
      </c>
      <c r="B21" s="8">
        <v>0.26097550000000003</v>
      </c>
      <c r="C21" s="7">
        <v>5.8080800000000002E-2</v>
      </c>
      <c r="D21" s="8">
        <v>0</v>
      </c>
    </row>
    <row r="22" spans="1:4" x14ac:dyDescent="0.25">
      <c r="A22" s="3" t="s">
        <v>241</v>
      </c>
      <c r="B22" s="8">
        <v>0.35086970000000001</v>
      </c>
      <c r="C22" s="7">
        <v>5.7757299999999998E-2</v>
      </c>
      <c r="D22" s="8">
        <v>0</v>
      </c>
    </row>
    <row r="23" spans="1:4" x14ac:dyDescent="0.25">
      <c r="A23" s="3" t="s">
        <v>242</v>
      </c>
      <c r="B23" s="8">
        <v>0.42262080000000002</v>
      </c>
      <c r="C23" s="7">
        <v>5.5611500000000001E-2</v>
      </c>
      <c r="D23" s="8">
        <v>0</v>
      </c>
    </row>
    <row r="24" spans="1:4" x14ac:dyDescent="0.25">
      <c r="A24" s="3" t="s">
        <v>243</v>
      </c>
      <c r="B24" s="8">
        <v>0.47204230000000003</v>
      </c>
      <c r="C24" s="7">
        <v>5.17016E-2</v>
      </c>
      <c r="D24" s="8">
        <v>0</v>
      </c>
    </row>
    <row r="25" spans="1:4" x14ac:dyDescent="0.25">
      <c r="A25" s="3" t="s">
        <v>244</v>
      </c>
      <c r="B25" s="8">
        <v>0.49925209999999998</v>
      </c>
      <c r="C25" s="7">
        <v>5.0283799999999997E-2</v>
      </c>
      <c r="D25" s="8">
        <v>0</v>
      </c>
    </row>
    <row r="26" spans="1:4" x14ac:dyDescent="0.25">
      <c r="A26" s="3" t="s">
        <v>245</v>
      </c>
      <c r="B26" s="8">
        <v>0.44557390000000002</v>
      </c>
      <c r="C26" s="7">
        <v>4.9140000000000003E-2</v>
      </c>
      <c r="D26" s="8">
        <v>0</v>
      </c>
    </row>
    <row r="27" spans="1:4" x14ac:dyDescent="0.25">
      <c r="A27" s="3" t="s">
        <v>246</v>
      </c>
      <c r="B27" s="8">
        <v>0.45266309999999998</v>
      </c>
      <c r="C27" s="7">
        <v>5.0972099999999999E-2</v>
      </c>
      <c r="D27" s="8">
        <v>0</v>
      </c>
    </row>
    <row r="28" spans="1:4" x14ac:dyDescent="0.25">
      <c r="A28" s="3" t="s">
        <v>247</v>
      </c>
      <c r="B28" s="8">
        <v>0.36086439999999997</v>
      </c>
      <c r="C28" s="7">
        <v>5.1458999999999998E-2</v>
      </c>
      <c r="D28" s="8">
        <v>0</v>
      </c>
    </row>
    <row r="29" spans="1:4" x14ac:dyDescent="0.25">
      <c r="A29" s="3" t="s">
        <v>248</v>
      </c>
      <c r="B29" s="8">
        <v>0.29054849999999999</v>
      </c>
      <c r="C29" s="7">
        <v>5.2157099999999998E-2</v>
      </c>
      <c r="D29" s="8">
        <v>0</v>
      </c>
    </row>
    <row r="30" spans="1:4" x14ac:dyDescent="0.25">
      <c r="A30" s="3" t="s">
        <v>249</v>
      </c>
      <c r="B30" s="8">
        <v>0.15634970000000001</v>
      </c>
      <c r="C30" s="7">
        <v>5.6256599999999997E-2</v>
      </c>
      <c r="D30" s="8">
        <v>5.0000000000000001E-3</v>
      </c>
    </row>
    <row r="31" spans="1:4" x14ac:dyDescent="0.25">
      <c r="A31" s="3" t="s">
        <v>250</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278</v>
      </c>
    </row>
    <row r="41" spans="1:4" x14ac:dyDescent="0.25">
      <c r="A41" s="27" t="s">
        <v>282</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topLeftCell="A37" workbookViewId="0">
      <selection activeCell="K63" sqref="K63"/>
    </sheetView>
  </sheetViews>
  <sheetFormatPr defaultRowHeight="15" x14ac:dyDescent="0.25"/>
  <cols>
    <col min="1" max="1" width="33.5703125" customWidth="1"/>
  </cols>
  <sheetData>
    <row r="1" spans="1:6" x14ac:dyDescent="0.25">
      <c r="A1" t="s">
        <v>280</v>
      </c>
    </row>
    <row r="2" spans="1:6" x14ac:dyDescent="0.25">
      <c r="A2" t="s">
        <v>285</v>
      </c>
    </row>
    <row r="3" spans="1:6" x14ac:dyDescent="0.25">
      <c r="A3" s="29"/>
      <c r="B3" s="30" t="s">
        <v>2</v>
      </c>
      <c r="C3" s="30" t="s">
        <v>235</v>
      </c>
      <c r="D3" s="30" t="s">
        <v>236</v>
      </c>
    </row>
    <row r="4" spans="1:6" x14ac:dyDescent="0.25">
      <c r="A4" t="s">
        <v>8</v>
      </c>
    </row>
    <row r="5" spans="1:6" x14ac:dyDescent="0.25">
      <c r="A5" s="3" t="s">
        <v>9</v>
      </c>
      <c r="B5" s="8">
        <v>-0.1388664</v>
      </c>
      <c r="C5" s="7">
        <v>1.11755E-2</v>
      </c>
      <c r="D5" s="8">
        <v>0</v>
      </c>
    </row>
    <row r="6" spans="1:6" x14ac:dyDescent="0.25">
      <c r="A6" t="s">
        <v>43</v>
      </c>
      <c r="B6" s="8"/>
      <c r="C6" s="7"/>
      <c r="D6" s="8"/>
    </row>
    <row r="7" spans="1:6" x14ac:dyDescent="0.25">
      <c r="A7" s="3" t="s">
        <v>10</v>
      </c>
      <c r="B7" s="8">
        <v>9.9093700000000007E-2</v>
      </c>
      <c r="C7" s="7">
        <v>1.27589E-2</v>
      </c>
      <c r="D7" s="8">
        <v>0</v>
      </c>
    </row>
    <row r="8" spans="1:6" x14ac:dyDescent="0.25">
      <c r="A8" s="3" t="s">
        <v>11</v>
      </c>
      <c r="B8" s="8">
        <v>6.6176000000000004E-3</v>
      </c>
      <c r="C8" s="7">
        <v>1.8081199999999999E-2</v>
      </c>
      <c r="D8" s="8">
        <v>0.71399999999999997</v>
      </c>
    </row>
    <row r="9" spans="1:6" x14ac:dyDescent="0.25">
      <c r="A9" t="s">
        <v>281</v>
      </c>
      <c r="B9" s="8"/>
      <c r="C9" s="7"/>
      <c r="D9" s="8"/>
    </row>
    <row r="10" spans="1:6" x14ac:dyDescent="0.25">
      <c r="A10" s="3" t="s">
        <v>274</v>
      </c>
      <c r="B10" s="8">
        <v>0.25869229999999999</v>
      </c>
      <c r="C10" s="7">
        <v>5.6100299999999999E-2</v>
      </c>
      <c r="D10" s="8">
        <v>0</v>
      </c>
    </row>
    <row r="11" spans="1:6" x14ac:dyDescent="0.25">
      <c r="A11" s="3" t="s">
        <v>275</v>
      </c>
      <c r="B11" s="8">
        <v>1.5142500000000001</v>
      </c>
      <c r="C11" s="7">
        <v>7.4399800000000002E-2</v>
      </c>
      <c r="D11" s="8">
        <v>0</v>
      </c>
    </row>
    <row r="12" spans="1:6" x14ac:dyDescent="0.25">
      <c r="A12" s="3" t="s">
        <v>276</v>
      </c>
      <c r="B12" s="8">
        <v>1.8060830000000001</v>
      </c>
      <c r="C12" s="7">
        <v>1.1942100000000001E-2</v>
      </c>
      <c r="D12" s="8">
        <v>0</v>
      </c>
    </row>
    <row r="13" spans="1:6" x14ac:dyDescent="0.25">
      <c r="A13" t="s">
        <v>75</v>
      </c>
      <c r="B13" s="8"/>
      <c r="C13" s="7"/>
      <c r="D13" s="8"/>
    </row>
    <row r="14" spans="1:6" x14ac:dyDescent="0.25">
      <c r="A14" s="3" t="s">
        <v>53</v>
      </c>
      <c r="B14" s="8">
        <v>4.34803E-2</v>
      </c>
      <c r="C14" s="7">
        <v>1.9276100000000001E-2</v>
      </c>
      <c r="D14" s="8">
        <v>2.4E-2</v>
      </c>
    </row>
    <row r="15" spans="1:6" x14ac:dyDescent="0.25">
      <c r="A15" s="3" t="s">
        <v>54</v>
      </c>
      <c r="B15" s="8">
        <v>6.2842300000000004E-2</v>
      </c>
      <c r="C15" s="7">
        <v>1.94913E-2</v>
      </c>
      <c r="D15" s="8">
        <v>1E-3</v>
      </c>
    </row>
    <row r="16" spans="1:6" x14ac:dyDescent="0.25">
      <c r="A16" s="3" t="s">
        <v>55</v>
      </c>
      <c r="B16" s="8">
        <v>8.2092499999999999E-2</v>
      </c>
      <c r="C16" s="7">
        <v>2.2296699999999999E-2</v>
      </c>
      <c r="D16" s="8">
        <v>0</v>
      </c>
      <c r="F16">
        <v>1</v>
      </c>
    </row>
    <row r="17" spans="1:6" x14ac:dyDescent="0.25">
      <c r="A17" s="3" t="s">
        <v>56</v>
      </c>
      <c r="B17" s="8">
        <v>-6.8545999999999998E-3</v>
      </c>
      <c r="C17" s="7">
        <v>2.9335400000000001E-2</v>
      </c>
      <c r="D17" s="8">
        <v>0.81499999999999995</v>
      </c>
    </row>
    <row r="18" spans="1:6" x14ac:dyDescent="0.25">
      <c r="A18" t="s">
        <v>95</v>
      </c>
      <c r="B18" s="8">
        <v>-0.1073573</v>
      </c>
      <c r="C18" s="7">
        <v>1.23188E-2</v>
      </c>
      <c r="D18" s="8">
        <v>0</v>
      </c>
    </row>
    <row r="19" spans="1:6" x14ac:dyDescent="0.25">
      <c r="A19" t="s">
        <v>237</v>
      </c>
      <c r="B19" s="8"/>
      <c r="C19" s="7"/>
      <c r="D19" s="8"/>
    </row>
    <row r="20" spans="1:6" x14ac:dyDescent="0.25">
      <c r="A20" s="3" t="s">
        <v>238</v>
      </c>
      <c r="B20" s="8">
        <v>0.1055987</v>
      </c>
      <c r="C20" s="7">
        <v>4.7581199999999997E-2</v>
      </c>
      <c r="D20" s="8">
        <v>2.5999999999999999E-2</v>
      </c>
    </row>
    <row r="21" spans="1:6" x14ac:dyDescent="0.25">
      <c r="A21" s="3" t="s">
        <v>239</v>
      </c>
      <c r="B21" s="8">
        <v>0.17312040000000001</v>
      </c>
      <c r="C21" s="7">
        <v>4.8230200000000001E-2</v>
      </c>
      <c r="D21" s="8">
        <v>0</v>
      </c>
    </row>
    <row r="22" spans="1:6" x14ac:dyDescent="0.25">
      <c r="A22" s="3" t="s">
        <v>240</v>
      </c>
      <c r="B22" s="8">
        <v>0.21609790000000001</v>
      </c>
      <c r="C22" s="7">
        <v>4.7504999999999999E-2</v>
      </c>
      <c r="D22" s="8">
        <v>0</v>
      </c>
    </row>
    <row r="23" spans="1:6" x14ac:dyDescent="0.25">
      <c r="A23" s="3" t="s">
        <v>241</v>
      </c>
      <c r="B23" s="8">
        <v>0.32046629999999998</v>
      </c>
      <c r="C23" s="7">
        <v>4.5852200000000003E-2</v>
      </c>
      <c r="D23" s="8">
        <v>0</v>
      </c>
    </row>
    <row r="24" spans="1:6" x14ac:dyDescent="0.25">
      <c r="A24" s="3" t="s">
        <v>242</v>
      </c>
      <c r="B24" s="8">
        <v>0.34158880000000003</v>
      </c>
      <c r="C24" s="7">
        <v>4.471E-2</v>
      </c>
      <c r="D24" s="8">
        <v>0</v>
      </c>
      <c r="F24">
        <v>1</v>
      </c>
    </row>
    <row r="25" spans="1:6" x14ac:dyDescent="0.25">
      <c r="A25" s="3" t="s">
        <v>243</v>
      </c>
      <c r="B25" s="8">
        <v>0.43431690000000001</v>
      </c>
      <c r="C25" s="7">
        <v>4.3742000000000003E-2</v>
      </c>
      <c r="D25" s="8">
        <v>0</v>
      </c>
    </row>
    <row r="26" spans="1:6" x14ac:dyDescent="0.25">
      <c r="A26" s="3" t="s">
        <v>244</v>
      </c>
      <c r="B26" s="8">
        <v>0.53355339999999996</v>
      </c>
      <c r="C26" s="7">
        <v>4.3319299999999998E-2</v>
      </c>
      <c r="D26" s="8">
        <v>0</v>
      </c>
    </row>
    <row r="27" spans="1:6" x14ac:dyDescent="0.25">
      <c r="A27" s="3" t="s">
        <v>245</v>
      </c>
      <c r="B27" s="8">
        <v>0.52563919999999997</v>
      </c>
      <c r="C27" s="7">
        <v>4.3092699999999998E-2</v>
      </c>
      <c r="D27" s="8">
        <v>0</v>
      </c>
    </row>
    <row r="28" spans="1:6" x14ac:dyDescent="0.25">
      <c r="A28" s="3" t="s">
        <v>246</v>
      </c>
      <c r="B28" s="8">
        <v>0.48333159999999997</v>
      </c>
      <c r="C28" s="7">
        <v>4.3722999999999998E-2</v>
      </c>
      <c r="D28" s="8">
        <v>0</v>
      </c>
    </row>
    <row r="29" spans="1:6" x14ac:dyDescent="0.25">
      <c r="A29" s="3" t="s">
        <v>247</v>
      </c>
      <c r="B29" s="8">
        <v>0.39454810000000001</v>
      </c>
      <c r="C29" s="7">
        <v>4.3941399999999999E-2</v>
      </c>
      <c r="D29" s="8">
        <v>0</v>
      </c>
    </row>
    <row r="30" spans="1:6" x14ac:dyDescent="0.25">
      <c r="A30" s="3" t="s">
        <v>248</v>
      </c>
      <c r="B30" s="8">
        <v>0.25491629999999998</v>
      </c>
      <c r="C30" s="7">
        <v>4.4834600000000002E-2</v>
      </c>
      <c r="D30" s="8">
        <v>0</v>
      </c>
    </row>
    <row r="31" spans="1:6" x14ac:dyDescent="0.25">
      <c r="A31" s="3" t="s">
        <v>386</v>
      </c>
      <c r="B31" s="8">
        <v>0.10614510000000001</v>
      </c>
      <c r="C31" s="7">
        <v>4.8164400000000003E-2</v>
      </c>
      <c r="D31" s="8">
        <v>2.8000000000000001E-2</v>
      </c>
    </row>
    <row r="32" spans="1:6" x14ac:dyDescent="0.25">
      <c r="A32" s="3" t="s">
        <v>250</v>
      </c>
      <c r="B32" s="8">
        <v>4.9113000000000004E-3</v>
      </c>
      <c r="C32" s="7">
        <v>5.3673899999999997E-2</v>
      </c>
      <c r="D32" s="8">
        <v>0.92700000000000005</v>
      </c>
    </row>
    <row r="33" spans="1:6" x14ac:dyDescent="0.25">
      <c r="A33" s="3" t="s">
        <v>68</v>
      </c>
      <c r="B33" s="8">
        <v>-0.18829309999999999</v>
      </c>
      <c r="C33" s="7">
        <v>6.3931000000000002E-2</v>
      </c>
      <c r="D33" s="8">
        <v>3.0000000000000001E-3</v>
      </c>
    </row>
    <row r="34" spans="1:6" x14ac:dyDescent="0.25">
      <c r="A34" s="31" t="s">
        <v>24</v>
      </c>
      <c r="B34" s="32">
        <v>-1.9021159999999999</v>
      </c>
      <c r="C34" s="33">
        <v>4.7251799999999997E-2</v>
      </c>
      <c r="D34" s="32">
        <v>0</v>
      </c>
      <c r="F34">
        <v>1</v>
      </c>
    </row>
    <row r="35" spans="1:6" x14ac:dyDescent="0.25">
      <c r="A35" t="s">
        <v>69</v>
      </c>
      <c r="B35">
        <v>167458</v>
      </c>
    </row>
    <row r="36" spans="1:6" x14ac:dyDescent="0.25">
      <c r="A36" t="s">
        <v>70</v>
      </c>
      <c r="B36">
        <v>0.13550000000000001</v>
      </c>
    </row>
    <row r="37" spans="1:6" ht="15.75" thickBot="1" x14ac:dyDescent="0.3">
      <c r="A37" s="34" t="s">
        <v>26</v>
      </c>
      <c r="B37" s="34">
        <v>0.30209999999999998</v>
      </c>
      <c r="C37" s="34"/>
      <c r="D37" s="34"/>
    </row>
    <row r="38" spans="1:6" ht="15.75" thickTop="1" x14ac:dyDescent="0.25">
      <c r="A38" s="27"/>
    </row>
    <row r="40" spans="1:6" x14ac:dyDescent="0.25">
      <c r="A40" s="27" t="s">
        <v>278</v>
      </c>
    </row>
    <row r="41" spans="1:6" x14ac:dyDescent="0.25">
      <c r="A41" s="27" t="s">
        <v>282</v>
      </c>
    </row>
    <row r="43" spans="1:6" x14ac:dyDescent="0.25">
      <c r="A43" t="s">
        <v>12</v>
      </c>
      <c r="B43" s="8"/>
      <c r="C43" s="7"/>
      <c r="D43" s="8"/>
    </row>
    <row r="44" spans="1:6" x14ac:dyDescent="0.25">
      <c r="A44" s="3" t="s">
        <v>13</v>
      </c>
      <c r="B44">
        <v>5.6041500000000001E-2</v>
      </c>
      <c r="C44">
        <v>3.2722399999999999E-2</v>
      </c>
      <c r="D44">
        <v>8.6999999999999994E-2</v>
      </c>
      <c r="E44" t="s">
        <v>28</v>
      </c>
      <c r="F44">
        <v>1</v>
      </c>
    </row>
    <row r="45" spans="1:6" x14ac:dyDescent="0.25">
      <c r="A45" s="3" t="s">
        <v>14</v>
      </c>
      <c r="B45">
        <v>1.9705E-2</v>
      </c>
      <c r="C45">
        <v>2.6298100000000001E-2</v>
      </c>
      <c r="D45">
        <v>0.45400000000000001</v>
      </c>
      <c r="E45" t="s">
        <v>29</v>
      </c>
    </row>
    <row r="46" spans="1:6" x14ac:dyDescent="0.25">
      <c r="A46" s="3" t="s">
        <v>15</v>
      </c>
      <c r="B46">
        <v>4.4558999999999996E-3</v>
      </c>
      <c r="C46">
        <v>2.7182499999999998E-2</v>
      </c>
      <c r="D46">
        <v>0.87</v>
      </c>
      <c r="E46" t="s">
        <v>30</v>
      </c>
    </row>
    <row r="47" spans="1:6" x14ac:dyDescent="0.25">
      <c r="A47" s="3" t="s">
        <v>16</v>
      </c>
      <c r="B47">
        <v>0.1061961</v>
      </c>
      <c r="C47">
        <v>2.7306799999999999E-2</v>
      </c>
      <c r="D47">
        <v>0</v>
      </c>
      <c r="E47" t="s">
        <v>31</v>
      </c>
    </row>
    <row r="48" spans="1:6" x14ac:dyDescent="0.25">
      <c r="A48" s="3" t="s">
        <v>17</v>
      </c>
      <c r="B48">
        <v>8.2452800000000007E-2</v>
      </c>
      <c r="C48">
        <v>2.7496900000000001E-2</v>
      </c>
      <c r="D48">
        <v>3.0000000000000001E-3</v>
      </c>
      <c r="E48" t="s">
        <v>32</v>
      </c>
    </row>
    <row r="49" spans="1:8" x14ac:dyDescent="0.25">
      <c r="A49" s="3" t="s">
        <v>18</v>
      </c>
      <c r="B49">
        <v>3.9996499999999997E-2</v>
      </c>
      <c r="C49">
        <v>2.6432799999999999E-2</v>
      </c>
      <c r="D49">
        <v>0.13</v>
      </c>
      <c r="E49" t="s">
        <v>33</v>
      </c>
    </row>
    <row r="50" spans="1:8" x14ac:dyDescent="0.25">
      <c r="A50" s="3" t="s">
        <v>19</v>
      </c>
      <c r="B50">
        <v>1.43489E-2</v>
      </c>
      <c r="C50">
        <v>2.4808899999999998E-2</v>
      </c>
      <c r="D50">
        <v>0.56299999999999994</v>
      </c>
      <c r="E50" t="s">
        <v>34</v>
      </c>
    </row>
    <row r="51" spans="1:8" x14ac:dyDescent="0.25">
      <c r="A51" s="3" t="s">
        <v>20</v>
      </c>
      <c r="B51">
        <v>4.4659499999999998E-2</v>
      </c>
      <c r="C51">
        <v>2.6597200000000001E-2</v>
      </c>
      <c r="D51">
        <v>9.2999999999999999E-2</v>
      </c>
      <c r="E51" t="s">
        <v>35</v>
      </c>
    </row>
    <row r="52" spans="1:8" x14ac:dyDescent="0.25">
      <c r="A52" s="3" t="s">
        <v>21</v>
      </c>
      <c r="B52">
        <v>3.2340399999999998E-2</v>
      </c>
      <c r="C52">
        <v>2.7736500000000001E-2</v>
      </c>
      <c r="D52">
        <v>0.24399999999999999</v>
      </c>
      <c r="E52" t="s">
        <v>36</v>
      </c>
    </row>
    <row r="53" spans="1:8" x14ac:dyDescent="0.25">
      <c r="A53" s="3" t="s">
        <v>22</v>
      </c>
      <c r="B53">
        <v>3.4541500000000003E-2</v>
      </c>
      <c r="C53">
        <v>2.6105300000000001E-2</v>
      </c>
      <c r="D53">
        <v>0.186</v>
      </c>
      <c r="E53" t="s">
        <v>37</v>
      </c>
    </row>
    <row r="54" spans="1:8" x14ac:dyDescent="0.25">
      <c r="A54" s="3" t="s">
        <v>23</v>
      </c>
      <c r="B54">
        <v>5.3557199999999999E-2</v>
      </c>
      <c r="C54">
        <v>2.9127400000000001E-2</v>
      </c>
      <c r="D54">
        <v>6.6000000000000003E-2</v>
      </c>
      <c r="E54" t="s">
        <v>38</v>
      </c>
    </row>
    <row r="56" spans="1:8" x14ac:dyDescent="0.25">
      <c r="F56">
        <f>SUMPRODUCT(F5:F54,B5:B54)</f>
        <v>-1.4223931999999997</v>
      </c>
    </row>
    <row r="57" spans="1:8" x14ac:dyDescent="0.25">
      <c r="F57">
        <f>_xlfn.NORM.DIST(F56,0,1,TRUE)</f>
        <v>7.745606804275669E-2</v>
      </c>
    </row>
    <row r="58" spans="1:8" x14ac:dyDescent="0.25">
      <c r="H5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topLeftCell="A19" workbookViewId="0">
      <selection activeCell="I39" sqref="I39"/>
    </sheetView>
  </sheetViews>
  <sheetFormatPr defaultRowHeight="15" x14ac:dyDescent="0.25"/>
  <cols>
    <col min="1" max="1" width="32.85546875" customWidth="1"/>
  </cols>
  <sheetData>
    <row r="1" spans="1:7" x14ac:dyDescent="0.25">
      <c r="A1" t="s">
        <v>272</v>
      </c>
    </row>
    <row r="2" spans="1:7" x14ac:dyDescent="0.25">
      <c r="A2" t="s">
        <v>284</v>
      </c>
    </row>
    <row r="3" spans="1:7" x14ac:dyDescent="0.25">
      <c r="A3" s="29"/>
      <c r="B3" s="30" t="s">
        <v>2</v>
      </c>
      <c r="C3" s="30" t="s">
        <v>235</v>
      </c>
      <c r="D3" s="30" t="s">
        <v>236</v>
      </c>
    </row>
    <row r="4" spans="1:7" x14ac:dyDescent="0.25">
      <c r="A4" t="s">
        <v>8</v>
      </c>
    </row>
    <row r="5" spans="1:7" x14ac:dyDescent="0.25">
      <c r="A5" s="3" t="s">
        <v>9</v>
      </c>
      <c r="B5" s="8">
        <v>-0.10000340000000001</v>
      </c>
      <c r="C5" s="7">
        <v>4.6258100000000003E-2</v>
      </c>
      <c r="D5" s="8">
        <v>3.1E-2</v>
      </c>
      <c r="G5">
        <v>1</v>
      </c>
    </row>
    <row r="6" spans="1:7" x14ac:dyDescent="0.25">
      <c r="A6" t="s">
        <v>43</v>
      </c>
      <c r="B6" s="8"/>
      <c r="C6" s="7"/>
      <c r="D6" s="8"/>
    </row>
    <row r="7" spans="1:7" x14ac:dyDescent="0.25">
      <c r="A7" s="3" t="s">
        <v>10</v>
      </c>
      <c r="B7" s="8">
        <v>6.3061999999999997E-3</v>
      </c>
      <c r="C7" s="7">
        <v>6.4061699999999999E-2</v>
      </c>
      <c r="D7" s="8">
        <v>0.92200000000000004</v>
      </c>
    </row>
    <row r="8" spans="1:7" x14ac:dyDescent="0.25">
      <c r="A8" s="3" t="s">
        <v>11</v>
      </c>
      <c r="B8" s="8">
        <v>-0.1176941</v>
      </c>
      <c r="C8" s="7">
        <v>7.1483000000000005E-2</v>
      </c>
      <c r="D8" s="8">
        <v>0.1</v>
      </c>
      <c r="G8">
        <v>1</v>
      </c>
    </row>
    <row r="9" spans="1:7" x14ac:dyDescent="0.25">
      <c r="A9" t="s">
        <v>273</v>
      </c>
      <c r="B9" s="8"/>
      <c r="C9" s="7"/>
      <c r="D9" s="8"/>
    </row>
    <row r="10" spans="1:7" x14ac:dyDescent="0.25">
      <c r="A10" s="3" t="s">
        <v>274</v>
      </c>
      <c r="B10" s="8">
        <v>-0.1346802</v>
      </c>
      <c r="C10" s="7">
        <v>5.6568100000000003E-2</v>
      </c>
      <c r="D10" s="8">
        <v>1.7000000000000001E-2</v>
      </c>
      <c r="G10">
        <v>1</v>
      </c>
    </row>
    <row r="11" spans="1:7" x14ac:dyDescent="0.25">
      <c r="A11" s="3" t="s">
        <v>275</v>
      </c>
      <c r="B11" s="8">
        <v>1.236059</v>
      </c>
      <c r="C11" s="7">
        <v>6.8762699999999996E-2</v>
      </c>
      <c r="D11" s="8">
        <v>0</v>
      </c>
    </row>
    <row r="12" spans="1:7" x14ac:dyDescent="0.25">
      <c r="A12" s="3" t="s">
        <v>276</v>
      </c>
      <c r="B12" s="8">
        <v>1.2526740000000001</v>
      </c>
      <c r="C12" s="7">
        <v>8.9741600000000005E-2</v>
      </c>
      <c r="D12" s="8">
        <v>0</v>
      </c>
    </row>
    <row r="13" spans="1:7" x14ac:dyDescent="0.25">
      <c r="A13" t="s">
        <v>75</v>
      </c>
      <c r="B13" s="8"/>
      <c r="C13" s="7"/>
      <c r="D13" s="8"/>
    </row>
    <row r="14" spans="1:7" x14ac:dyDescent="0.25">
      <c r="A14" s="3" t="s">
        <v>53</v>
      </c>
      <c r="B14" s="8">
        <v>6.579E-4</v>
      </c>
      <c r="C14" s="7">
        <v>0.1029698</v>
      </c>
      <c r="D14" s="8">
        <v>0.995</v>
      </c>
    </row>
    <row r="15" spans="1:7" x14ac:dyDescent="0.25">
      <c r="A15" s="3" t="s">
        <v>54</v>
      </c>
      <c r="B15" s="8">
        <v>-5.4165999999999997E-3</v>
      </c>
      <c r="C15" s="7">
        <v>9.9144899999999994E-2</v>
      </c>
      <c r="D15" s="8">
        <v>0.95599999999999996</v>
      </c>
    </row>
    <row r="16" spans="1:7" x14ac:dyDescent="0.25">
      <c r="A16" s="3" t="s">
        <v>55</v>
      </c>
      <c r="B16" s="8">
        <v>-3.2713600000000002E-2</v>
      </c>
      <c r="C16" s="7">
        <v>0.1009144</v>
      </c>
      <c r="D16" s="8">
        <v>0.746</v>
      </c>
      <c r="G16">
        <v>1</v>
      </c>
    </row>
    <row r="17" spans="1:7" x14ac:dyDescent="0.25">
      <c r="A17" s="3" t="s">
        <v>56</v>
      </c>
      <c r="B17" s="8">
        <v>-6.6975000000000003E-3</v>
      </c>
      <c r="C17" s="7">
        <v>0.1145877</v>
      </c>
      <c r="D17" s="8">
        <v>0.95299999999999996</v>
      </c>
    </row>
    <row r="18" spans="1:7" x14ac:dyDescent="0.25">
      <c r="A18" t="s">
        <v>237</v>
      </c>
      <c r="B18" s="8"/>
      <c r="C18" s="7"/>
      <c r="D18" s="8"/>
    </row>
    <row r="19" spans="1:7" x14ac:dyDescent="0.25">
      <c r="A19" s="3" t="s">
        <v>238</v>
      </c>
      <c r="B19" s="8">
        <v>0.47168260000000001</v>
      </c>
      <c r="C19" s="7">
        <v>0.48148229999999997</v>
      </c>
      <c r="D19" s="8">
        <v>0.32700000000000001</v>
      </c>
    </row>
    <row r="20" spans="1:7" x14ac:dyDescent="0.25">
      <c r="A20" s="3" t="s">
        <v>239</v>
      </c>
      <c r="B20" s="8">
        <v>0.34429749999999998</v>
      </c>
      <c r="C20" s="7">
        <v>0.2273288</v>
      </c>
      <c r="D20" s="8">
        <v>0.13</v>
      </c>
    </row>
    <row r="21" spans="1:7" x14ac:dyDescent="0.25">
      <c r="A21" s="3" t="s">
        <v>240</v>
      </c>
      <c r="B21" s="8">
        <v>0.59245650000000005</v>
      </c>
      <c r="C21" s="7">
        <v>0.19961470000000001</v>
      </c>
      <c r="D21" s="8">
        <v>3.0000000000000001E-3</v>
      </c>
    </row>
    <row r="22" spans="1:7" x14ac:dyDescent="0.25">
      <c r="A22" s="3" t="s">
        <v>241</v>
      </c>
      <c r="B22" s="8">
        <v>0.78085859999999996</v>
      </c>
      <c r="C22" s="7">
        <v>0.17891180000000001</v>
      </c>
      <c r="D22" s="8">
        <v>0</v>
      </c>
    </row>
    <row r="23" spans="1:7" x14ac:dyDescent="0.25">
      <c r="A23" s="3" t="s">
        <v>242</v>
      </c>
      <c r="B23" s="8">
        <v>0.64115800000000001</v>
      </c>
      <c r="C23" s="7">
        <v>0.17014180000000001</v>
      </c>
      <c r="D23" s="8">
        <v>0</v>
      </c>
    </row>
    <row r="24" spans="1:7" x14ac:dyDescent="0.25">
      <c r="A24" s="3" t="s">
        <v>243</v>
      </c>
      <c r="B24" s="8">
        <v>0.77517060000000004</v>
      </c>
      <c r="C24" s="7">
        <v>0.15022150000000001</v>
      </c>
      <c r="D24" s="8">
        <v>0</v>
      </c>
    </row>
    <row r="25" spans="1:7" x14ac:dyDescent="0.25">
      <c r="A25" s="3" t="s">
        <v>244</v>
      </c>
      <c r="B25" s="8">
        <v>0.74084179999999999</v>
      </c>
      <c r="C25" s="7">
        <v>0.143431</v>
      </c>
      <c r="D25" s="8">
        <v>0</v>
      </c>
    </row>
    <row r="26" spans="1:7" x14ac:dyDescent="0.25">
      <c r="A26" s="3" t="s">
        <v>245</v>
      </c>
      <c r="B26" s="8">
        <v>0.58973810000000004</v>
      </c>
      <c r="C26" s="7">
        <v>0.14218890000000001</v>
      </c>
      <c r="D26" s="8">
        <v>0</v>
      </c>
    </row>
    <row r="27" spans="1:7" x14ac:dyDescent="0.25">
      <c r="A27" s="3" t="s">
        <v>246</v>
      </c>
      <c r="B27" s="8">
        <v>0.43628280000000003</v>
      </c>
      <c r="C27" s="7">
        <v>0.13842199999999999</v>
      </c>
      <c r="D27" s="8">
        <v>2E-3</v>
      </c>
    </row>
    <row r="28" spans="1:7" x14ac:dyDescent="0.25">
      <c r="A28" s="3" t="s">
        <v>247</v>
      </c>
      <c r="B28" s="8">
        <v>0.27490870000000001</v>
      </c>
      <c r="C28" s="7">
        <v>0.13695860000000001</v>
      </c>
      <c r="D28" s="8">
        <v>4.4999999999999998E-2</v>
      </c>
    </row>
    <row r="29" spans="1:7" x14ac:dyDescent="0.25">
      <c r="A29" s="3" t="s">
        <v>248</v>
      </c>
      <c r="B29" s="8">
        <v>0.1806383</v>
      </c>
      <c r="C29" s="7">
        <v>0.13464300000000001</v>
      </c>
      <c r="D29" s="8">
        <v>0.18</v>
      </c>
    </row>
    <row r="30" spans="1:7" x14ac:dyDescent="0.25">
      <c r="A30" s="3" t="s">
        <v>386</v>
      </c>
      <c r="B30" s="8">
        <v>0.16388259999999999</v>
      </c>
      <c r="C30" s="7">
        <v>0.1402226</v>
      </c>
      <c r="D30" s="8">
        <v>0.24299999999999999</v>
      </c>
      <c r="G30">
        <v>1</v>
      </c>
    </row>
    <row r="31" spans="1:7" x14ac:dyDescent="0.25">
      <c r="A31" s="3" t="s">
        <v>250</v>
      </c>
      <c r="B31" s="8">
        <v>-3.12103E-2</v>
      </c>
      <c r="C31" s="7">
        <v>0.1475417</v>
      </c>
      <c r="D31" s="8">
        <v>0.83199999999999996</v>
      </c>
    </row>
    <row r="32" spans="1:7" x14ac:dyDescent="0.25">
      <c r="A32" s="3" t="s">
        <v>68</v>
      </c>
      <c r="B32" s="8"/>
      <c r="C32" s="7" t="s">
        <v>277</v>
      </c>
      <c r="D32" s="8"/>
    </row>
    <row r="33" spans="1:9" x14ac:dyDescent="0.25">
      <c r="A33" s="31" t="s">
        <v>24</v>
      </c>
      <c r="B33" s="32">
        <v>-1.3732219999999999</v>
      </c>
      <c r="C33" s="33">
        <v>0.18675310000000001</v>
      </c>
      <c r="D33" s="32">
        <v>0</v>
      </c>
      <c r="G33">
        <v>1</v>
      </c>
    </row>
    <row r="34" spans="1:9" x14ac:dyDescent="0.25">
      <c r="A34" t="s">
        <v>69</v>
      </c>
      <c r="B34">
        <v>6355</v>
      </c>
    </row>
    <row r="35" spans="1:9" x14ac:dyDescent="0.25">
      <c r="A35" t="s">
        <v>70</v>
      </c>
      <c r="B35">
        <v>0.20569999999999999</v>
      </c>
    </row>
    <row r="36" spans="1:9" ht="15.75" thickBot="1" x14ac:dyDescent="0.3">
      <c r="A36" s="34" t="s">
        <v>26</v>
      </c>
      <c r="B36" s="34">
        <v>0.21149999999999999</v>
      </c>
      <c r="C36" s="34"/>
      <c r="D36" s="34"/>
    </row>
    <row r="37" spans="1:9" ht="15.75" thickTop="1" x14ac:dyDescent="0.25">
      <c r="A37" s="27"/>
      <c r="G37">
        <f>SUMPRODUCT(G5:G33,B5:B33)+SUMPRODUCT(G43:G53,B43:B53)</f>
        <v>-1.5944307</v>
      </c>
    </row>
    <row r="38" spans="1:9" x14ac:dyDescent="0.25">
      <c r="G38">
        <f>_xlfn.NORM.DIST(G37,0,1,TRUE)</f>
        <v>5.5419800437120526E-2</v>
      </c>
      <c r="I38">
        <v>1</v>
      </c>
    </row>
    <row r="39" spans="1:9" x14ac:dyDescent="0.25">
      <c r="A39" s="27" t="s">
        <v>278</v>
      </c>
    </row>
    <row r="40" spans="1:9" x14ac:dyDescent="0.25">
      <c r="A40" s="27" t="s">
        <v>279</v>
      </c>
    </row>
    <row r="42" spans="1:9" x14ac:dyDescent="0.25">
      <c r="A42" t="s">
        <v>12</v>
      </c>
      <c r="B42" s="8"/>
      <c r="C42" s="7"/>
      <c r="D42" s="8"/>
    </row>
    <row r="43" spans="1:9" x14ac:dyDescent="0.25">
      <c r="A43" s="3" t="s">
        <v>13</v>
      </c>
      <c r="B43">
        <v>5.9004099999999997E-2</v>
      </c>
      <c r="C43">
        <v>0.1363221</v>
      </c>
      <c r="D43">
        <v>0.66500000000000004</v>
      </c>
      <c r="E43" t="s">
        <v>28</v>
      </c>
    </row>
    <row r="44" spans="1:9" x14ac:dyDescent="0.25">
      <c r="A44" s="3" t="s">
        <v>14</v>
      </c>
      <c r="B44">
        <v>-8.8169999999999998E-2</v>
      </c>
      <c r="C44">
        <v>0.1154094</v>
      </c>
      <c r="D44">
        <v>0.44500000000000001</v>
      </c>
      <c r="E44" t="s">
        <v>29</v>
      </c>
    </row>
    <row r="45" spans="1:9" x14ac:dyDescent="0.25">
      <c r="A45" s="3" t="s">
        <v>15</v>
      </c>
      <c r="B45">
        <v>5.2603200000000003E-2</v>
      </c>
      <c r="C45">
        <v>0.12324599999999999</v>
      </c>
      <c r="D45">
        <v>0.67</v>
      </c>
      <c r="E45" t="s">
        <v>30</v>
      </c>
    </row>
    <row r="46" spans="1:9" x14ac:dyDescent="0.25">
      <c r="A46" s="3" t="s">
        <v>16</v>
      </c>
      <c r="B46">
        <v>-6.7157700000000001E-2</v>
      </c>
      <c r="C46">
        <v>0.12575539999999999</v>
      </c>
      <c r="D46">
        <v>0.59299999999999997</v>
      </c>
      <c r="E46" t="s">
        <v>31</v>
      </c>
    </row>
    <row r="47" spans="1:9" x14ac:dyDescent="0.25">
      <c r="A47" s="3" t="s">
        <v>17</v>
      </c>
      <c r="B47">
        <v>3.75565E-2</v>
      </c>
      <c r="C47">
        <v>0.1233839</v>
      </c>
      <c r="D47">
        <v>0.76100000000000001</v>
      </c>
      <c r="E47" t="s">
        <v>32</v>
      </c>
    </row>
    <row r="48" spans="1:9" x14ac:dyDescent="0.25">
      <c r="A48" s="3" t="s">
        <v>18</v>
      </c>
      <c r="B48">
        <v>-2.9579000000000001E-2</v>
      </c>
      <c r="C48">
        <v>0.122284</v>
      </c>
      <c r="D48">
        <v>0.80900000000000005</v>
      </c>
      <c r="E48" t="s">
        <v>33</v>
      </c>
    </row>
    <row r="49" spans="1:5" x14ac:dyDescent="0.25">
      <c r="A49" s="3" t="s">
        <v>19</v>
      </c>
      <c r="B49">
        <v>1.9708E-2</v>
      </c>
      <c r="C49">
        <v>0.1186659</v>
      </c>
      <c r="D49">
        <v>0.86799999999999999</v>
      </c>
      <c r="E49" t="s">
        <v>34</v>
      </c>
    </row>
    <row r="50" spans="1:5" x14ac:dyDescent="0.25">
      <c r="A50" s="3" t="s">
        <v>20</v>
      </c>
      <c r="B50">
        <v>-0.10180259999999999</v>
      </c>
      <c r="C50">
        <v>0.1224652</v>
      </c>
      <c r="D50">
        <v>0.40600000000000003</v>
      </c>
      <c r="E50" t="s">
        <v>35</v>
      </c>
    </row>
    <row r="51" spans="1:5" x14ac:dyDescent="0.25">
      <c r="A51" s="3" t="s">
        <v>21</v>
      </c>
      <c r="B51">
        <v>9.1220999999999997E-2</v>
      </c>
      <c r="C51">
        <v>0.1240908</v>
      </c>
      <c r="D51">
        <v>0.46200000000000002</v>
      </c>
      <c r="E51" t="s">
        <v>36</v>
      </c>
    </row>
    <row r="52" spans="1:5" x14ac:dyDescent="0.25">
      <c r="A52" s="3" t="s">
        <v>22</v>
      </c>
      <c r="B52">
        <v>-0.1028736</v>
      </c>
      <c r="C52">
        <v>0.1229851</v>
      </c>
      <c r="D52">
        <v>0.40300000000000002</v>
      </c>
      <c r="E52" t="s">
        <v>37</v>
      </c>
    </row>
    <row r="53" spans="1:5" x14ac:dyDescent="0.25">
      <c r="A53" s="3" t="s">
        <v>23</v>
      </c>
      <c r="B53">
        <v>0.1094913</v>
      </c>
      <c r="C53">
        <v>0.1350374</v>
      </c>
      <c r="D53">
        <v>0.41699999999999998</v>
      </c>
      <c r="E53" t="s">
        <v>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117</v>
      </c>
      <c r="B1" s="21"/>
      <c r="C1" s="21"/>
      <c r="D1" s="21"/>
      <c r="E1" s="21"/>
      <c r="F1" s="21"/>
      <c r="G1" s="21"/>
      <c r="I1" s="45" t="s">
        <v>42</v>
      </c>
      <c r="J1" s="45"/>
      <c r="K1" s="45"/>
      <c r="L1" s="45"/>
      <c r="M1" s="45"/>
    </row>
    <row r="2" spans="1:13" x14ac:dyDescent="0.25">
      <c r="I2" s="45"/>
      <c r="J2" s="45"/>
      <c r="K2" s="45"/>
      <c r="L2" s="45"/>
      <c r="M2" s="45"/>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v>1</v>
      </c>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c r="I8">
        <v>1</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c r="H11" t="s">
        <v>28</v>
      </c>
    </row>
    <row r="12" spans="1:13" x14ac:dyDescent="0.25">
      <c r="A12" s="3" t="s">
        <v>14</v>
      </c>
      <c r="B12" s="14">
        <v>0.2258956</v>
      </c>
      <c r="C12" s="16">
        <v>1.7373E-3</v>
      </c>
      <c r="D12" s="10">
        <v>130.03</v>
      </c>
      <c r="E12" s="10">
        <v>0</v>
      </c>
      <c r="F12" s="19">
        <v>0.22249060000000001</v>
      </c>
      <c r="G12" s="19">
        <v>0.22930059999999999</v>
      </c>
      <c r="H12" t="s">
        <v>29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t="s">
        <v>30</v>
      </c>
    </row>
    <row r="14" spans="1:13" x14ac:dyDescent="0.25">
      <c r="A14" s="3" t="s">
        <v>16</v>
      </c>
      <c r="B14" s="14">
        <v>0.2917246</v>
      </c>
      <c r="C14" s="16">
        <v>1.9789999999999999E-3</v>
      </c>
      <c r="D14" s="10">
        <v>147.41</v>
      </c>
      <c r="E14" s="10">
        <v>0</v>
      </c>
      <c r="F14" s="19">
        <v>0.28784579999999999</v>
      </c>
      <c r="G14" s="19">
        <v>0.29560330000000001</v>
      </c>
      <c r="H14" t="s">
        <v>31</v>
      </c>
    </row>
    <row r="15" spans="1:13" x14ac:dyDescent="0.25">
      <c r="A15" s="3" t="s">
        <v>17</v>
      </c>
      <c r="B15" s="14">
        <v>0.1142531</v>
      </c>
      <c r="C15" s="16">
        <v>1.8860000000000001E-3</v>
      </c>
      <c r="D15" s="10">
        <v>60.58</v>
      </c>
      <c r="E15" s="10">
        <v>0</v>
      </c>
      <c r="F15" s="19">
        <v>0.1105565</v>
      </c>
      <c r="G15" s="19">
        <v>0.1179497</v>
      </c>
      <c r="H15" t="s">
        <v>32</v>
      </c>
    </row>
    <row r="16" spans="1:13" x14ac:dyDescent="0.25">
      <c r="A16" s="3" t="s">
        <v>18</v>
      </c>
      <c r="B16" s="14">
        <v>0.1945125</v>
      </c>
      <c r="C16" s="16">
        <v>2.0224000000000002E-3</v>
      </c>
      <c r="D16" s="10">
        <v>96.18</v>
      </c>
      <c r="E16" s="10">
        <v>0</v>
      </c>
      <c r="F16" s="19">
        <v>0.19054860000000001</v>
      </c>
      <c r="G16" s="19">
        <v>0.1984764</v>
      </c>
      <c r="H16" t="s">
        <v>33</v>
      </c>
      <c r="I16">
        <v>1</v>
      </c>
    </row>
    <row r="17" spans="1:11" x14ac:dyDescent="0.25">
      <c r="A17" s="3" t="s">
        <v>19</v>
      </c>
      <c r="B17" s="14">
        <v>0.1999378</v>
      </c>
      <c r="C17" s="16">
        <v>1.8596000000000001E-3</v>
      </c>
      <c r="D17" s="10">
        <v>107.52</v>
      </c>
      <c r="E17" s="10">
        <v>0</v>
      </c>
      <c r="F17" s="19">
        <v>0.1962932</v>
      </c>
      <c r="G17" s="19">
        <v>0.2035825</v>
      </c>
      <c r="H17" t="s">
        <v>34</v>
      </c>
    </row>
    <row r="18" spans="1:11" x14ac:dyDescent="0.25">
      <c r="A18" s="3" t="s">
        <v>20</v>
      </c>
      <c r="B18" s="14">
        <v>0.23079540000000001</v>
      </c>
      <c r="C18" s="16">
        <v>1.9303E-3</v>
      </c>
      <c r="D18" s="10">
        <v>119.56</v>
      </c>
      <c r="E18" s="10">
        <v>0</v>
      </c>
      <c r="F18" s="19">
        <v>0.22701209999999999</v>
      </c>
      <c r="G18" s="19">
        <v>0.2345788</v>
      </c>
      <c r="H18" t="s">
        <v>35</v>
      </c>
    </row>
    <row r="19" spans="1:11" x14ac:dyDescent="0.25">
      <c r="A19" s="3" t="s">
        <v>21</v>
      </c>
      <c r="B19" s="14">
        <v>-1.9133899999999999E-2</v>
      </c>
      <c r="C19" s="16">
        <v>2.1201000000000002E-3</v>
      </c>
      <c r="D19" s="10">
        <v>-9.0299999999999994</v>
      </c>
      <c r="E19" s="10">
        <v>0</v>
      </c>
      <c r="F19" s="19">
        <v>-2.3289199999999999E-2</v>
      </c>
      <c r="G19" s="19">
        <v>-1.4978699999999999E-2</v>
      </c>
      <c r="H19" t="s">
        <v>36</v>
      </c>
    </row>
    <row r="20" spans="1:11" x14ac:dyDescent="0.25">
      <c r="A20" s="3" t="s">
        <v>22</v>
      </c>
      <c r="B20" s="14">
        <v>0.17283999999999999</v>
      </c>
      <c r="C20" s="16">
        <v>1.8483E-3</v>
      </c>
      <c r="D20" s="10">
        <v>93.51</v>
      </c>
      <c r="E20" s="10">
        <v>0</v>
      </c>
      <c r="F20" s="19">
        <v>0.16921729999999999</v>
      </c>
      <c r="G20" s="19">
        <v>0.1764627</v>
      </c>
      <c r="H20" t="s">
        <v>37</v>
      </c>
    </row>
    <row r="21" spans="1:11" x14ac:dyDescent="0.25">
      <c r="A21" s="3" t="s">
        <v>23</v>
      </c>
      <c r="B21" s="14">
        <v>0.27504149999999999</v>
      </c>
      <c r="C21" s="16">
        <v>2.3752999999999999E-3</v>
      </c>
      <c r="D21" s="10">
        <v>115.79</v>
      </c>
      <c r="E21" s="10">
        <v>0</v>
      </c>
      <c r="F21" s="19">
        <v>0.27038600000000002</v>
      </c>
      <c r="G21" s="19">
        <v>0.27969690000000003</v>
      </c>
      <c r="H21" t="s">
        <v>38</v>
      </c>
    </row>
    <row r="22" spans="1:11" x14ac:dyDescent="0.25">
      <c r="A22" t="s">
        <v>24</v>
      </c>
      <c r="B22" s="14">
        <v>-0.72907180000000005</v>
      </c>
      <c r="C22" s="16">
        <v>1.4867999999999999E-3</v>
      </c>
      <c r="D22" s="10">
        <v>-490.37</v>
      </c>
      <c r="E22" s="10">
        <v>0</v>
      </c>
      <c r="F22" s="19">
        <v>-0.73198580000000002</v>
      </c>
      <c r="G22" s="19">
        <v>-0.72615779999999996</v>
      </c>
      <c r="I22">
        <v>1</v>
      </c>
    </row>
    <row r="23" spans="1:11" x14ac:dyDescent="0.25">
      <c r="A23" t="s">
        <v>25</v>
      </c>
      <c r="B23" s="6">
        <v>7248</v>
      </c>
    </row>
    <row r="24" spans="1:11" x14ac:dyDescent="0.25">
      <c r="A24" t="s">
        <v>26</v>
      </c>
      <c r="B24">
        <v>9.7999999999999997E-3</v>
      </c>
      <c r="I24">
        <f>SUMPRODUCT(I5:I22,B5:B22)</f>
        <v>-0.46390400000000004</v>
      </c>
    </row>
    <row r="25" spans="1:11" x14ac:dyDescent="0.25">
      <c r="B25" s="7"/>
      <c r="I25">
        <f>_xlfn.NORM.DIST(I24,0,1,TRUE)</f>
        <v>0.32135826343830737</v>
      </c>
      <c r="K25">
        <v>-2</v>
      </c>
    </row>
    <row r="26" spans="1:11" x14ac:dyDescent="0.25">
      <c r="K26">
        <v>3</v>
      </c>
    </row>
  </sheetData>
  <mergeCells count="1">
    <mergeCell ref="I1:M2"/>
  </mergeCells>
  <pageMargins left="0.7" right="0.7" top="0.75" bottom="0.75" header="0.3" footer="0.3"/>
  <pageSetup paperSize="9" orientation="portrait" horizontalDpi="4294967294" vertic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election activeCell="J17" sqref="J17"/>
    </sheetView>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230</v>
      </c>
      <c r="B1" s="21"/>
      <c r="C1" s="21"/>
      <c r="D1" s="21"/>
      <c r="E1" s="21"/>
      <c r="F1" s="21"/>
      <c r="G1" s="21"/>
      <c r="I1" s="45" t="s">
        <v>46</v>
      </c>
      <c r="J1" s="45"/>
      <c r="K1" s="45"/>
      <c r="L1" s="45"/>
      <c r="M1" s="45"/>
    </row>
    <row r="2" spans="1:13" x14ac:dyDescent="0.25">
      <c r="I2" s="45"/>
      <c r="J2" s="45"/>
      <c r="K2" s="45"/>
      <c r="L2" s="45"/>
      <c r="M2" s="45"/>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7"/>
  <sheetViews>
    <sheetView topLeftCell="A28" workbookViewId="0">
      <selection activeCell="H28" sqref="H28:H38"/>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118</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c r="I8">
        <v>1</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I10">
        <v>1</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M12" s="3"/>
    </row>
    <row r="13" spans="1:13" x14ac:dyDescent="0.25">
      <c r="A13" s="3" t="s">
        <v>54</v>
      </c>
      <c r="B13">
        <v>0.20252439999999999</v>
      </c>
      <c r="C13">
        <v>5.4460300000000003E-2</v>
      </c>
      <c r="D13" s="3">
        <v>3.72</v>
      </c>
      <c r="E13">
        <v>0</v>
      </c>
      <c r="F13">
        <v>9.5784099999999997E-2</v>
      </c>
      <c r="G13">
        <v>0.3092647</v>
      </c>
      <c r="H13" s="5"/>
      <c r="I13">
        <v>1</v>
      </c>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I21">
        <v>1</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H28" t="s">
        <v>28</v>
      </c>
      <c r="M28" s="3"/>
    </row>
    <row r="29" spans="1:13" x14ac:dyDescent="0.25">
      <c r="A29" s="3" t="s">
        <v>14</v>
      </c>
      <c r="B29">
        <v>7.1857299999999999E-2</v>
      </c>
      <c r="C29">
        <v>6.2449600000000001E-2</v>
      </c>
      <c r="D29">
        <v>1.1499999999999999</v>
      </c>
      <c r="E29">
        <v>0.25</v>
      </c>
      <c r="F29">
        <v>-5.0541799999999998E-2</v>
      </c>
      <c r="G29">
        <v>0.19425629999999999</v>
      </c>
      <c r="H29" t="s">
        <v>29</v>
      </c>
    </row>
    <row r="30" spans="1:13" x14ac:dyDescent="0.25">
      <c r="A30" s="3" t="s">
        <v>15</v>
      </c>
      <c r="B30">
        <v>8.5405999999999996E-2</v>
      </c>
      <c r="C30">
        <v>6.5126100000000006E-2</v>
      </c>
      <c r="D30">
        <v>1.31</v>
      </c>
      <c r="E30">
        <v>0.19</v>
      </c>
      <c r="F30">
        <v>-4.2238699999999997E-2</v>
      </c>
      <c r="G30">
        <v>0.21305080000000001</v>
      </c>
      <c r="H30" t="s">
        <v>30</v>
      </c>
    </row>
    <row r="31" spans="1:13" x14ac:dyDescent="0.25">
      <c r="A31" s="3" t="s">
        <v>16</v>
      </c>
      <c r="B31">
        <v>4.9734599999999997E-2</v>
      </c>
      <c r="C31">
        <v>6.5671199999999999E-2</v>
      </c>
      <c r="D31" s="3">
        <v>0.76</v>
      </c>
      <c r="E31">
        <v>0.44900000000000001</v>
      </c>
      <c r="F31">
        <v>-7.8978699999999999E-2</v>
      </c>
      <c r="G31">
        <v>0.17844779999999999</v>
      </c>
      <c r="H31" t="s">
        <v>31</v>
      </c>
      <c r="M31" s="3"/>
    </row>
    <row r="32" spans="1:13" x14ac:dyDescent="0.25">
      <c r="A32" s="3" t="s">
        <v>17</v>
      </c>
      <c r="B32">
        <v>6.7042699999999997E-2</v>
      </c>
      <c r="C32">
        <v>6.4695299999999997E-2</v>
      </c>
      <c r="D32">
        <v>1.04</v>
      </c>
      <c r="E32">
        <v>0.3</v>
      </c>
      <c r="F32">
        <v>-5.9757699999999997E-2</v>
      </c>
      <c r="G32">
        <v>0.19384309999999999</v>
      </c>
      <c r="H32" t="s">
        <v>32</v>
      </c>
    </row>
    <row r="33" spans="1:9" x14ac:dyDescent="0.25">
      <c r="A33" s="3" t="s">
        <v>18</v>
      </c>
      <c r="B33">
        <v>4.6867399999999997E-2</v>
      </c>
      <c r="C33">
        <v>6.2240299999999998E-2</v>
      </c>
      <c r="D33">
        <v>0.75</v>
      </c>
      <c r="E33">
        <v>0.45100000000000001</v>
      </c>
      <c r="F33">
        <v>-7.5121400000000005E-2</v>
      </c>
      <c r="G33">
        <v>0.16885610000000001</v>
      </c>
      <c r="H33" t="s">
        <v>33</v>
      </c>
    </row>
    <row r="34" spans="1:9" x14ac:dyDescent="0.25">
      <c r="A34" s="3" t="s">
        <v>19</v>
      </c>
      <c r="B34">
        <v>-2.1463200000000002E-2</v>
      </c>
      <c r="C34">
        <v>5.9965400000000002E-2</v>
      </c>
      <c r="D34">
        <v>-0.36</v>
      </c>
      <c r="E34">
        <v>0.72</v>
      </c>
      <c r="F34">
        <v>-0.13899320000000001</v>
      </c>
      <c r="G34">
        <v>9.6066700000000005E-2</v>
      </c>
      <c r="H34" t="s">
        <v>34</v>
      </c>
    </row>
    <row r="35" spans="1:9" x14ac:dyDescent="0.25">
      <c r="A35" s="3" t="s">
        <v>20</v>
      </c>
      <c r="B35">
        <v>9.1913499999999995E-2</v>
      </c>
      <c r="C35">
        <v>6.1827E-2</v>
      </c>
      <c r="D35">
        <v>1.49</v>
      </c>
      <c r="E35">
        <v>0.13700000000000001</v>
      </c>
      <c r="F35">
        <v>-2.9265099999999999E-2</v>
      </c>
      <c r="G35">
        <v>0.21309220000000001</v>
      </c>
      <c r="H35" t="s">
        <v>35</v>
      </c>
      <c r="I35">
        <v>1</v>
      </c>
    </row>
    <row r="36" spans="1:9" x14ac:dyDescent="0.25">
      <c r="A36" s="3" t="s">
        <v>21</v>
      </c>
      <c r="B36">
        <v>0.17561570000000001</v>
      </c>
      <c r="C36">
        <v>6.5276799999999996E-2</v>
      </c>
      <c r="D36">
        <v>2.69</v>
      </c>
      <c r="E36">
        <v>7.0000000000000001E-3</v>
      </c>
      <c r="F36">
        <v>4.7675500000000003E-2</v>
      </c>
      <c r="G36">
        <v>0.30355589999999999</v>
      </c>
      <c r="H36" t="s">
        <v>36</v>
      </c>
    </row>
    <row r="37" spans="1:9" x14ac:dyDescent="0.25">
      <c r="A37" s="3" t="s">
        <v>22</v>
      </c>
      <c r="B37">
        <v>0.1120299</v>
      </c>
      <c r="C37">
        <v>6.2846100000000002E-2</v>
      </c>
      <c r="D37">
        <v>1.78</v>
      </c>
      <c r="E37">
        <v>7.4999999999999997E-2</v>
      </c>
      <c r="F37">
        <v>-1.11462E-2</v>
      </c>
      <c r="G37">
        <v>0.235206</v>
      </c>
      <c r="H37" t="s">
        <v>37</v>
      </c>
    </row>
    <row r="38" spans="1:9" x14ac:dyDescent="0.25">
      <c r="A38" s="3" t="s">
        <v>23</v>
      </c>
      <c r="B38">
        <v>0.1908406</v>
      </c>
      <c r="C38">
        <v>6.5069299999999997E-2</v>
      </c>
      <c r="D38">
        <v>2.93</v>
      </c>
      <c r="E38">
        <v>3.0000000000000001E-3</v>
      </c>
      <c r="F38">
        <v>6.3307199999999994E-2</v>
      </c>
      <c r="G38">
        <v>0.31837409999999999</v>
      </c>
      <c r="H38" t="s">
        <v>38</v>
      </c>
    </row>
    <row r="39" spans="1:9" x14ac:dyDescent="0.25">
      <c r="A39" t="s">
        <v>24</v>
      </c>
      <c r="B39">
        <v>-1.5419890000000001</v>
      </c>
      <c r="C39">
        <v>8.02065E-2</v>
      </c>
      <c r="D39">
        <v>-19.23</v>
      </c>
      <c r="E39">
        <v>0</v>
      </c>
      <c r="F39">
        <v>-1.69919</v>
      </c>
      <c r="G39">
        <v>-1.384787</v>
      </c>
      <c r="I39">
        <v>1</v>
      </c>
    </row>
    <row r="40" spans="1:9" x14ac:dyDescent="0.25">
      <c r="A40" t="s">
        <v>69</v>
      </c>
      <c r="B40">
        <v>21723</v>
      </c>
    </row>
    <row r="41" spans="1:9" x14ac:dyDescent="0.25">
      <c r="A41" t="s">
        <v>70</v>
      </c>
      <c r="B41">
        <v>0.37659999999999999</v>
      </c>
    </row>
    <row r="42" spans="1:9" x14ac:dyDescent="0.25">
      <c r="A42" t="s">
        <v>26</v>
      </c>
      <c r="B42">
        <v>0.50629999999999997</v>
      </c>
    </row>
    <row r="44" spans="1:9" x14ac:dyDescent="0.25">
      <c r="I44">
        <f>SUMPRODUCT(I5:I39,B5:B39)</f>
        <v>0.9321394999999999</v>
      </c>
    </row>
    <row r="45" spans="1:9" x14ac:dyDescent="0.25">
      <c r="I45">
        <f>_xlfn.NORM.DIST(I44,0,1,TRUE)</f>
        <v>0.82436778159566793</v>
      </c>
    </row>
    <row r="47" spans="1:9" x14ac:dyDescent="0.25">
      <c r="I47">
        <v>5</v>
      </c>
    </row>
  </sheetData>
  <pageMargins left="0.7" right="0.7" top="0.75" bottom="0.75" header="0.3" footer="0.3"/>
  <pageSetup paperSize="9"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topLeftCell="A25" workbookViewId="0">
      <selection activeCell="A37" sqref="A37"/>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119</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I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I8">
        <v>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I10">
        <v>1</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I13">
        <v>1</v>
      </c>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I21">
        <v>1</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9" x14ac:dyDescent="0.25">
      <c r="A33" s="3" t="s">
        <v>18</v>
      </c>
      <c r="B33">
        <v>7.3713500000000001E-2</v>
      </c>
      <c r="C33">
        <v>7.3323399999999997E-2</v>
      </c>
      <c r="D33">
        <v>1.01</v>
      </c>
      <c r="E33">
        <v>0.315</v>
      </c>
      <c r="F33">
        <v>-6.9997599999999993E-2</v>
      </c>
      <c r="G33">
        <v>0.2174246</v>
      </c>
    </row>
    <row r="34" spans="1:9" x14ac:dyDescent="0.25">
      <c r="A34" s="3" t="s">
        <v>19</v>
      </c>
      <c r="B34">
        <v>-1.0422999999999999E-3</v>
      </c>
      <c r="C34">
        <v>7.2530300000000006E-2</v>
      </c>
      <c r="D34">
        <v>-0.01</v>
      </c>
      <c r="E34">
        <v>0.98899999999999999</v>
      </c>
      <c r="F34">
        <v>-0.14319899999999999</v>
      </c>
      <c r="G34">
        <v>0.1411144</v>
      </c>
    </row>
    <row r="35" spans="1:9" x14ac:dyDescent="0.25">
      <c r="A35" s="3" t="s">
        <v>20</v>
      </c>
      <c r="B35">
        <v>4.8499199999999999E-2</v>
      </c>
      <c r="C35">
        <v>7.2912299999999999E-2</v>
      </c>
      <c r="D35">
        <v>0.67</v>
      </c>
      <c r="E35">
        <v>0.50600000000000001</v>
      </c>
      <c r="F35">
        <v>-9.4406299999999999E-2</v>
      </c>
      <c r="G35">
        <v>0.19140460000000001</v>
      </c>
      <c r="I35">
        <v>1</v>
      </c>
    </row>
    <row r="36" spans="1:9" x14ac:dyDescent="0.25">
      <c r="A36" s="3" t="s">
        <v>21</v>
      </c>
      <c r="B36">
        <v>0.1769434</v>
      </c>
      <c r="C36">
        <v>7.6922900000000002E-2</v>
      </c>
      <c r="D36">
        <v>2.2999999999999998</v>
      </c>
      <c r="E36">
        <v>2.1000000000000001E-2</v>
      </c>
      <c r="F36">
        <v>2.61774E-2</v>
      </c>
      <c r="G36">
        <v>0.32770949999999999</v>
      </c>
    </row>
    <row r="37" spans="1:9" x14ac:dyDescent="0.25">
      <c r="A37" s="3" t="s">
        <v>22</v>
      </c>
      <c r="B37">
        <v>0.13419780000000001</v>
      </c>
      <c r="C37">
        <v>7.4246800000000002E-2</v>
      </c>
      <c r="D37">
        <v>1.81</v>
      </c>
      <c r="E37">
        <v>7.0999999999999994E-2</v>
      </c>
      <c r="F37">
        <v>-1.13233E-2</v>
      </c>
      <c r="G37">
        <v>0.27971879999999999</v>
      </c>
    </row>
    <row r="38" spans="1:9" x14ac:dyDescent="0.25">
      <c r="A38" s="3" t="s">
        <v>23</v>
      </c>
      <c r="B38">
        <v>0.26764450000000001</v>
      </c>
      <c r="C38">
        <v>7.6430799999999993E-2</v>
      </c>
      <c r="D38">
        <v>3.5</v>
      </c>
      <c r="E38">
        <v>0</v>
      </c>
      <c r="F38">
        <v>0.1178429</v>
      </c>
      <c r="G38">
        <v>0.41744599999999998</v>
      </c>
    </row>
    <row r="39" spans="1:9" x14ac:dyDescent="0.25">
      <c r="A39" t="s">
        <v>24</v>
      </c>
      <c r="B39">
        <v>-2.3759299999999999</v>
      </c>
      <c r="C39">
        <v>0.12272909999999999</v>
      </c>
      <c r="D39">
        <v>-19.36</v>
      </c>
      <c r="E39">
        <v>0</v>
      </c>
      <c r="F39">
        <v>-2.6164749999999999</v>
      </c>
      <c r="G39">
        <v>-2.1353849999999999</v>
      </c>
      <c r="I39">
        <v>1</v>
      </c>
    </row>
    <row r="40" spans="1:9" x14ac:dyDescent="0.25">
      <c r="A40" t="s">
        <v>69</v>
      </c>
      <c r="B40">
        <v>21723</v>
      </c>
    </row>
    <row r="41" spans="1:9" x14ac:dyDescent="0.25">
      <c r="A41" t="s">
        <v>70</v>
      </c>
      <c r="B41">
        <v>0.21160000000000001</v>
      </c>
    </row>
    <row r="42" spans="1:9" x14ac:dyDescent="0.25">
      <c r="A42" t="s">
        <v>26</v>
      </c>
      <c r="B42">
        <v>0.53720000000000001</v>
      </c>
    </row>
    <row r="44" spans="1:9" x14ac:dyDescent="0.25">
      <c r="I44">
        <f>SUMPRODUCT(I5:I39,B5:B39)</f>
        <v>0.51823489999999994</v>
      </c>
    </row>
    <row r="45" spans="1:9" x14ac:dyDescent="0.25">
      <c r="I45">
        <f>_xlfn.NORM.DIST(I44,0,1,TRUE)</f>
        <v>0.69785280625554691</v>
      </c>
    </row>
    <row r="48" spans="1:9" x14ac:dyDescent="0.25">
      <c r="I48">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5" x14ac:dyDescent="0.25"/>
  <cols>
    <col min="1" max="1" width="37.140625" bestFit="1" customWidth="1"/>
    <col min="2" max="13" width="9.28515625" customWidth="1"/>
    <col min="15" max="15" width="17.7109375" customWidth="1"/>
  </cols>
  <sheetData>
    <row r="1" spans="1:13" ht="15" customHeight="1" x14ac:dyDescent="0.25">
      <c r="A1" s="25" t="s">
        <v>120</v>
      </c>
      <c r="B1" s="21"/>
      <c r="C1" s="21"/>
      <c r="D1" s="21"/>
      <c r="E1" s="21"/>
      <c r="F1" s="21"/>
      <c r="G1" s="21"/>
      <c r="J1" s="13"/>
      <c r="K1" s="13"/>
      <c r="L1" s="13"/>
      <c r="M1" s="13"/>
    </row>
    <row r="2" spans="1:13" x14ac:dyDescent="0.25">
      <c r="I2" s="13"/>
      <c r="J2" s="13"/>
      <c r="K2" s="13"/>
      <c r="L2" s="13"/>
      <c r="M2" s="13"/>
    </row>
    <row r="3" spans="1:13" x14ac:dyDescent="0.25">
      <c r="A3" s="29"/>
      <c r="B3" s="46" t="s">
        <v>2</v>
      </c>
      <c r="C3" s="30" t="s">
        <v>235</v>
      </c>
      <c r="D3" s="30" t="s">
        <v>236</v>
      </c>
      <c r="E3" s="46" t="s">
        <v>2</v>
      </c>
      <c r="F3" s="30" t="s">
        <v>235</v>
      </c>
      <c r="G3" s="30" t="s">
        <v>236</v>
      </c>
      <c r="H3" s="4"/>
      <c r="I3" s="2"/>
    </row>
    <row r="4" spans="1:13" x14ac:dyDescent="0.25">
      <c r="B4" s="47" t="s">
        <v>391</v>
      </c>
      <c r="C4" s="48"/>
      <c r="D4" s="48"/>
      <c r="E4" s="47" t="s">
        <v>392</v>
      </c>
      <c r="F4" s="48"/>
      <c r="G4" s="48"/>
    </row>
    <row r="5" spans="1:13" x14ac:dyDescent="0.25">
      <c r="A5" t="s">
        <v>393</v>
      </c>
      <c r="B5" s="49">
        <v>0.20569999999999999</v>
      </c>
      <c r="C5" s="47"/>
      <c r="D5" s="48"/>
      <c r="E5" s="50">
        <v>0.1227</v>
      </c>
      <c r="F5" s="48"/>
      <c r="G5" s="48"/>
      <c r="J5" s="24"/>
      <c r="M5" s="3"/>
    </row>
    <row r="6" spans="1:13" x14ac:dyDescent="0.25">
      <c r="A6" t="s">
        <v>43</v>
      </c>
      <c r="B6" s="41"/>
      <c r="E6" s="41"/>
    </row>
    <row r="7" spans="1:13" x14ac:dyDescent="0.25">
      <c r="A7" s="3" t="s">
        <v>10</v>
      </c>
      <c r="B7" s="42">
        <v>-0.29244799999999999</v>
      </c>
      <c r="C7" s="7">
        <v>0.15701309999999999</v>
      </c>
      <c r="D7" s="8">
        <v>6.3E-2</v>
      </c>
      <c r="E7" s="42">
        <v>-0.38668839999999999</v>
      </c>
      <c r="F7" s="7">
        <v>0.1950297</v>
      </c>
      <c r="G7" s="8">
        <v>4.7E-2</v>
      </c>
    </row>
    <row r="8" spans="1:13" x14ac:dyDescent="0.25">
      <c r="A8" s="3" t="s">
        <v>11</v>
      </c>
      <c r="B8" s="42">
        <v>-0.41616940000000002</v>
      </c>
      <c r="C8" s="7">
        <v>0.15333069999999999</v>
      </c>
      <c r="D8" s="8">
        <v>7.0000000000000001E-3</v>
      </c>
      <c r="E8" s="42">
        <v>-1.144666</v>
      </c>
      <c r="F8" s="7">
        <v>0.1938464</v>
      </c>
      <c r="G8" s="8">
        <v>0</v>
      </c>
      <c r="I8" s="53">
        <v>1</v>
      </c>
    </row>
    <row r="9" spans="1:13" x14ac:dyDescent="0.25">
      <c r="A9" t="s">
        <v>52</v>
      </c>
      <c r="B9" s="42">
        <v>-0.57643690000000003</v>
      </c>
      <c r="C9" s="7">
        <v>0.1050189</v>
      </c>
      <c r="D9" s="8">
        <v>0</v>
      </c>
      <c r="E9" s="42">
        <v>-1.6869240000000001</v>
      </c>
      <c r="F9" s="7">
        <v>0.1459973</v>
      </c>
      <c r="G9" s="8">
        <v>0</v>
      </c>
      <c r="I9" s="53"/>
    </row>
    <row r="10" spans="1:13" x14ac:dyDescent="0.25">
      <c r="A10" t="s">
        <v>394</v>
      </c>
      <c r="B10" s="42"/>
      <c r="C10" s="7"/>
      <c r="D10" s="8"/>
      <c r="E10" s="42"/>
      <c r="F10" s="7"/>
      <c r="G10" s="8"/>
    </row>
    <row r="11" spans="1:13" x14ac:dyDescent="0.25">
      <c r="A11" s="3" t="s">
        <v>395</v>
      </c>
      <c r="B11" s="42">
        <v>-1.24369</v>
      </c>
      <c r="C11" s="7">
        <v>0.1160466</v>
      </c>
      <c r="D11" s="8">
        <v>0</v>
      </c>
      <c r="E11" s="42">
        <v>-2.5431659999999998</v>
      </c>
      <c r="F11" s="7">
        <v>0.2108971</v>
      </c>
      <c r="G11" s="8">
        <v>0</v>
      </c>
      <c r="I11" s="53">
        <v>1</v>
      </c>
    </row>
    <row r="12" spans="1:13" x14ac:dyDescent="0.25">
      <c r="A12" s="3" t="s">
        <v>77</v>
      </c>
      <c r="B12" s="42">
        <v>2.9865059999999999</v>
      </c>
      <c r="C12" s="7">
        <v>0.13638790000000001</v>
      </c>
      <c r="D12" s="8">
        <v>0</v>
      </c>
      <c r="E12" s="42">
        <v>0.77727290000000004</v>
      </c>
      <c r="F12" s="7">
        <v>0.2076172</v>
      </c>
      <c r="G12" s="8">
        <v>0</v>
      </c>
      <c r="I12" s="53"/>
    </row>
    <row r="13" spans="1:13" x14ac:dyDescent="0.25">
      <c r="A13" s="3" t="s">
        <v>78</v>
      </c>
      <c r="B13" s="42">
        <v>1.6069979999999999</v>
      </c>
      <c r="C13" s="7">
        <v>0.2781016</v>
      </c>
      <c r="D13" s="8">
        <v>0</v>
      </c>
      <c r="E13" s="42">
        <v>4.1911319999999996</v>
      </c>
      <c r="F13" s="7">
        <v>0.2430766</v>
      </c>
      <c r="G13" s="8">
        <v>0</v>
      </c>
    </row>
    <row r="14" spans="1:13" x14ac:dyDescent="0.25">
      <c r="A14" t="s">
        <v>79</v>
      </c>
      <c r="B14" s="42">
        <v>0.25796580000000002</v>
      </c>
      <c r="C14" s="7">
        <v>0.1295096</v>
      </c>
      <c r="D14" s="8">
        <v>4.5999999999999999E-2</v>
      </c>
      <c r="E14" s="42">
        <v>-5.6594999999999996E-3</v>
      </c>
      <c r="F14" s="7">
        <v>0.17605219999999999</v>
      </c>
      <c r="G14" s="8">
        <v>0.97399999999999998</v>
      </c>
      <c r="I14" s="53"/>
    </row>
    <row r="15" spans="1:13" x14ac:dyDescent="0.25">
      <c r="A15" t="s">
        <v>12</v>
      </c>
      <c r="B15" s="42"/>
      <c r="C15" s="7"/>
      <c r="D15" s="8"/>
      <c r="E15" s="42"/>
      <c r="F15" s="7"/>
      <c r="G15" s="8"/>
    </row>
    <row r="16" spans="1:13" x14ac:dyDescent="0.25">
      <c r="A16" s="3" t="s">
        <v>13</v>
      </c>
      <c r="B16" s="42">
        <v>-1.9773800000000001E-2</v>
      </c>
      <c r="C16" s="7">
        <v>0.35033360000000002</v>
      </c>
      <c r="D16" s="8">
        <v>0.95499999999999996</v>
      </c>
      <c r="E16" s="42">
        <v>-1.1558029999999999</v>
      </c>
      <c r="F16" s="7">
        <v>0.51844730000000006</v>
      </c>
      <c r="G16" s="8">
        <v>2.5999999999999999E-2</v>
      </c>
      <c r="H16" t="s">
        <v>28</v>
      </c>
    </row>
    <row r="17" spans="1:13" x14ac:dyDescent="0.25">
      <c r="A17" s="3" t="s">
        <v>14</v>
      </c>
      <c r="B17" s="42">
        <v>2.09464E-2</v>
      </c>
      <c r="C17" s="7">
        <v>0.29639260000000001</v>
      </c>
      <c r="D17" s="8">
        <v>0.94399999999999995</v>
      </c>
      <c r="E17" s="42">
        <v>-0.1968848</v>
      </c>
      <c r="F17" s="7">
        <v>0.34566770000000002</v>
      </c>
      <c r="G17" s="8">
        <v>0.56899999999999995</v>
      </c>
      <c r="H17" t="s">
        <v>29</v>
      </c>
      <c r="I17" s="53"/>
    </row>
    <row r="18" spans="1:13" x14ac:dyDescent="0.25">
      <c r="A18" s="3" t="s">
        <v>15</v>
      </c>
      <c r="B18" s="42">
        <v>0.45561000000000001</v>
      </c>
      <c r="C18" s="7">
        <v>0.29905690000000001</v>
      </c>
      <c r="D18" s="8">
        <v>0.128</v>
      </c>
      <c r="E18" s="42">
        <v>-0.1182478</v>
      </c>
      <c r="F18" s="7">
        <v>0.3706893</v>
      </c>
      <c r="G18" s="8">
        <v>0.75</v>
      </c>
      <c r="H18" t="s">
        <v>30</v>
      </c>
    </row>
    <row r="19" spans="1:13" x14ac:dyDescent="0.25">
      <c r="A19" s="3" t="s">
        <v>16</v>
      </c>
      <c r="B19" s="42">
        <v>8.0781599999999995E-2</v>
      </c>
      <c r="C19" s="7">
        <v>0.31183379999999999</v>
      </c>
      <c r="D19" s="8">
        <v>0.79600000000000004</v>
      </c>
      <c r="E19" s="42">
        <v>0.34470329999999999</v>
      </c>
      <c r="F19" s="7">
        <v>0.35861389999999999</v>
      </c>
      <c r="G19" s="8">
        <v>0.33600000000000002</v>
      </c>
      <c r="H19" t="s">
        <v>31</v>
      </c>
    </row>
    <row r="20" spans="1:13" x14ac:dyDescent="0.25">
      <c r="A20" s="3" t="s">
        <v>17</v>
      </c>
      <c r="B20" s="42">
        <v>0.1238344</v>
      </c>
      <c r="C20" s="7">
        <v>0.30647219999999997</v>
      </c>
      <c r="D20" s="8">
        <v>0.68600000000000005</v>
      </c>
      <c r="E20" s="42">
        <v>4.4366099999999999E-2</v>
      </c>
      <c r="F20" s="7">
        <v>0.3582803</v>
      </c>
      <c r="G20" s="8">
        <v>0.90100000000000002</v>
      </c>
      <c r="H20" t="s">
        <v>32</v>
      </c>
    </row>
    <row r="21" spans="1:13" x14ac:dyDescent="0.25">
      <c r="A21" s="3" t="s">
        <v>18</v>
      </c>
      <c r="B21" s="42">
        <v>0.76918339999999996</v>
      </c>
      <c r="C21" s="7">
        <v>0.29291159999999999</v>
      </c>
      <c r="D21" s="8">
        <v>8.9999999999999993E-3</v>
      </c>
      <c r="E21" s="42">
        <v>0.35910330000000001</v>
      </c>
      <c r="F21" s="7">
        <v>0.33681450000000002</v>
      </c>
      <c r="G21" s="8">
        <v>0.28599999999999998</v>
      </c>
      <c r="H21" t="s">
        <v>33</v>
      </c>
    </row>
    <row r="22" spans="1:13" x14ac:dyDescent="0.25">
      <c r="A22" s="3" t="s">
        <v>19</v>
      </c>
      <c r="B22" s="42">
        <v>0.49319459999999998</v>
      </c>
      <c r="C22" s="7">
        <v>0.29398020000000002</v>
      </c>
      <c r="D22" s="8">
        <v>9.2999999999999999E-2</v>
      </c>
      <c r="E22" s="42">
        <v>9.40135E-2</v>
      </c>
      <c r="F22" s="7">
        <v>0.33525149999999998</v>
      </c>
      <c r="G22" s="8">
        <v>0.77900000000000003</v>
      </c>
      <c r="H22" t="s">
        <v>34</v>
      </c>
      <c r="I22" s="53"/>
    </row>
    <row r="23" spans="1:13" x14ac:dyDescent="0.25">
      <c r="A23" s="3" t="s">
        <v>20</v>
      </c>
      <c r="B23" s="42">
        <v>0.445326</v>
      </c>
      <c r="C23" s="7">
        <v>0.2891859</v>
      </c>
      <c r="D23" s="8">
        <v>0.124</v>
      </c>
      <c r="E23" s="42">
        <v>0.14285329999999999</v>
      </c>
      <c r="F23" s="7">
        <v>0.33629320000000001</v>
      </c>
      <c r="G23" s="8">
        <v>0.67100000000000004</v>
      </c>
      <c r="H23" t="s">
        <v>35</v>
      </c>
      <c r="I23" s="53"/>
    </row>
    <row r="24" spans="1:13" x14ac:dyDescent="0.25">
      <c r="A24" s="3" t="s">
        <v>21</v>
      </c>
      <c r="B24" s="42">
        <v>9.2600399999999999E-2</v>
      </c>
      <c r="C24" s="7">
        <v>0.29181380000000001</v>
      </c>
      <c r="D24" s="8">
        <v>0.751</v>
      </c>
      <c r="E24" s="42">
        <v>-0.27226929999999999</v>
      </c>
      <c r="F24" s="7">
        <v>0.34805399999999997</v>
      </c>
      <c r="G24" s="8">
        <v>0.434</v>
      </c>
      <c r="H24" t="s">
        <v>36</v>
      </c>
      <c r="I24" s="53">
        <v>1</v>
      </c>
    </row>
    <row r="25" spans="1:13" x14ac:dyDescent="0.25">
      <c r="A25" s="3" t="s">
        <v>22</v>
      </c>
      <c r="B25" s="42">
        <v>0.32142300000000001</v>
      </c>
      <c r="C25" s="7">
        <v>0.28751470000000001</v>
      </c>
      <c r="D25" s="8">
        <v>0.26400000000000001</v>
      </c>
      <c r="E25" s="42">
        <v>-0.30956729999999999</v>
      </c>
      <c r="F25" s="7">
        <v>0.34397660000000002</v>
      </c>
      <c r="G25" s="8">
        <v>0.36799999999999999</v>
      </c>
      <c r="H25" t="s">
        <v>37</v>
      </c>
    </row>
    <row r="26" spans="1:13" x14ac:dyDescent="0.25">
      <c r="A26" s="3" t="s">
        <v>23</v>
      </c>
      <c r="B26" s="42">
        <v>0.53430390000000005</v>
      </c>
      <c r="C26" s="7">
        <v>0.28813280000000002</v>
      </c>
      <c r="D26" s="8">
        <v>6.4000000000000001E-2</v>
      </c>
      <c r="E26" s="42">
        <v>1.65912E-2</v>
      </c>
      <c r="F26" s="7">
        <v>0.32729809999999998</v>
      </c>
      <c r="G26" s="8">
        <v>0.96</v>
      </c>
      <c r="H26" t="s">
        <v>38</v>
      </c>
      <c r="J26" s="24"/>
      <c r="M26" s="3"/>
    </row>
    <row r="27" spans="1:13" x14ac:dyDescent="0.25">
      <c r="A27" s="31" t="s">
        <v>24</v>
      </c>
      <c r="B27" s="51">
        <v>-1.1280760000000001</v>
      </c>
      <c r="C27" s="33">
        <v>0.28622189999999997</v>
      </c>
      <c r="D27" s="32">
        <v>0</v>
      </c>
      <c r="E27" s="51">
        <v>-0.26661240000000003</v>
      </c>
      <c r="F27" s="33">
        <v>0.3130753</v>
      </c>
      <c r="G27" s="32">
        <v>0.39400000000000002</v>
      </c>
      <c r="I27">
        <v>1</v>
      </c>
      <c r="M27" s="3"/>
    </row>
    <row r="28" spans="1:13" x14ac:dyDescent="0.25">
      <c r="A28" t="s">
        <v>69</v>
      </c>
      <c r="B28">
        <v>5726</v>
      </c>
      <c r="J28" s="24"/>
      <c r="M28" s="3"/>
    </row>
    <row r="29" spans="1:13" x14ac:dyDescent="0.25">
      <c r="A29" s="52" t="s">
        <v>396</v>
      </c>
      <c r="B29" s="7">
        <v>0.67159999999999997</v>
      </c>
      <c r="J29" s="24"/>
      <c r="M29" s="3"/>
    </row>
    <row r="30" spans="1:13" ht="15.75" thickBot="1" x14ac:dyDescent="0.3">
      <c r="A30" s="34" t="s">
        <v>26</v>
      </c>
      <c r="B30" s="35">
        <v>0.4481</v>
      </c>
      <c r="C30" s="34"/>
      <c r="D30" s="34"/>
      <c r="E30" s="34"/>
      <c r="F30" s="34"/>
      <c r="G30" s="34"/>
      <c r="M30" s="3"/>
    </row>
    <row r="31" spans="1:13" ht="15.75" thickTop="1" x14ac:dyDescent="0.25">
      <c r="M31" s="3"/>
    </row>
    <row r="32" spans="1:13" x14ac:dyDescent="0.25">
      <c r="A32" s="3"/>
      <c r="J32">
        <f>SUMPRODUCT(I7:I27,B7:B27)</f>
        <v>-2.695335</v>
      </c>
      <c r="K32">
        <f>SUMPRODUCT(I7:I27,E7:E27)</f>
        <v>-4.2267136999999995</v>
      </c>
      <c r="M32" s="3"/>
    </row>
    <row r="33" spans="1:14" x14ac:dyDescent="0.25">
      <c r="A33" s="3"/>
      <c r="I33" t="s">
        <v>389</v>
      </c>
      <c r="J33" t="s">
        <v>388</v>
      </c>
      <c r="K33" t="s">
        <v>387</v>
      </c>
      <c r="M33" s="3"/>
    </row>
    <row r="34" spans="1:14" x14ac:dyDescent="0.25">
      <c r="A34" s="3"/>
      <c r="I34">
        <v>1</v>
      </c>
      <c r="J34">
        <f>EXP(J32)</f>
        <v>6.7519758865878854E-2</v>
      </c>
      <c r="K34">
        <f>EXP(K32)</f>
        <v>1.460029273684528E-2</v>
      </c>
    </row>
    <row r="35" spans="1:14" x14ac:dyDescent="0.25">
      <c r="A35" s="3"/>
      <c r="I35">
        <f>I34/SUM($I$34:$K$34)</f>
        <v>0.92411188436893243</v>
      </c>
      <c r="J35">
        <f>J34/SUM($I$34:$K$34)</f>
        <v>6.2395811597683246E-2</v>
      </c>
      <c r="K35">
        <f>K34/SUM($I$34:$K$34)</f>
        <v>1.3492304033384131E-2</v>
      </c>
      <c r="N35">
        <v>5</v>
      </c>
    </row>
    <row r="36" spans="1:14" x14ac:dyDescent="0.25">
      <c r="A36" s="3"/>
      <c r="M36" s="3"/>
    </row>
    <row r="37" spans="1:14" x14ac:dyDescent="0.25">
      <c r="A37" s="3"/>
    </row>
    <row r="38" spans="1:14" x14ac:dyDescent="0.25">
      <c r="A3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135</v>
      </c>
      <c r="G1" t="s">
        <v>136</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135</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136</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5" x14ac:dyDescent="0.25"/>
  <cols>
    <col min="1" max="1" width="26.5703125" customWidth="1"/>
  </cols>
  <sheetData>
    <row r="1" spans="1:9" x14ac:dyDescent="0.25">
      <c r="A1" s="26" t="s">
        <v>121</v>
      </c>
      <c r="F1" t="s">
        <v>80</v>
      </c>
    </row>
    <row r="2" spans="1:9" ht="30" x14ac:dyDescent="0.25">
      <c r="A2" s="26"/>
      <c r="B2" s="4" t="s">
        <v>2</v>
      </c>
      <c r="C2" s="2" t="s">
        <v>3</v>
      </c>
      <c r="D2" t="s">
        <v>4</v>
      </c>
      <c r="E2" t="s">
        <v>5</v>
      </c>
      <c r="F2" t="s">
        <v>6</v>
      </c>
      <c r="G2" t="s">
        <v>7</v>
      </c>
    </row>
    <row r="3" spans="1:9" x14ac:dyDescent="0.25">
      <c r="A3" t="s">
        <v>8</v>
      </c>
    </row>
    <row r="4" spans="1:9" x14ac:dyDescent="0.25">
      <c r="A4" s="3" t="s">
        <v>9</v>
      </c>
      <c r="B4">
        <v>0.25364680000000001</v>
      </c>
      <c r="C4">
        <v>8.6443900000000004E-2</v>
      </c>
      <c r="D4">
        <v>2.93</v>
      </c>
      <c r="E4">
        <v>3.0000000000000001E-3</v>
      </c>
      <c r="F4">
        <v>8.42199E-2</v>
      </c>
      <c r="G4">
        <v>0.4230738</v>
      </c>
    </row>
    <row r="5" spans="1:9" x14ac:dyDescent="0.25">
      <c r="A5" t="s">
        <v>81</v>
      </c>
      <c r="B5">
        <v>1.4463429999999999</v>
      </c>
      <c r="C5">
        <v>9.7075999999999996E-2</v>
      </c>
      <c r="D5">
        <v>14.9</v>
      </c>
      <c r="E5">
        <v>0</v>
      </c>
      <c r="F5">
        <v>1.256078</v>
      </c>
      <c r="G5">
        <v>1.636609</v>
      </c>
      <c r="I5">
        <v>1</v>
      </c>
    </row>
    <row r="6" spans="1:9" x14ac:dyDescent="0.25">
      <c r="A6" t="s">
        <v>176</v>
      </c>
      <c r="B6">
        <v>-0.3005543</v>
      </c>
      <c r="C6">
        <v>0.1024611</v>
      </c>
      <c r="D6">
        <v>-2.93</v>
      </c>
      <c r="E6">
        <v>3.0000000000000001E-3</v>
      </c>
      <c r="F6">
        <v>-0.50137449999999995</v>
      </c>
      <c r="G6">
        <v>-9.9734199999999995E-2</v>
      </c>
      <c r="I6">
        <v>1</v>
      </c>
    </row>
    <row r="7" spans="1:9" x14ac:dyDescent="0.25">
      <c r="A7" t="s">
        <v>79</v>
      </c>
      <c r="B7">
        <v>-0.54802779999999995</v>
      </c>
      <c r="C7">
        <v>0.11415160000000001</v>
      </c>
      <c r="D7">
        <v>-4.8</v>
      </c>
      <c r="E7">
        <v>0</v>
      </c>
      <c r="F7">
        <v>-0.77176089999999997</v>
      </c>
      <c r="G7">
        <v>-0.32429469999999999</v>
      </c>
    </row>
    <row r="8" spans="1:9" x14ac:dyDescent="0.25">
      <c r="A8" t="s">
        <v>12</v>
      </c>
    </row>
    <row r="9" spans="1:9" x14ac:dyDescent="0.25">
      <c r="A9" s="3" t="s">
        <v>13</v>
      </c>
      <c r="B9">
        <v>0.18984980000000001</v>
      </c>
      <c r="C9">
        <v>0.3079538</v>
      </c>
      <c r="D9">
        <v>0.62</v>
      </c>
      <c r="E9">
        <v>0.53800000000000003</v>
      </c>
      <c r="F9">
        <v>-0.4137286</v>
      </c>
      <c r="G9">
        <v>0.79342829999999998</v>
      </c>
      <c r="H9" t="s">
        <v>28</v>
      </c>
    </row>
    <row r="10" spans="1:9" x14ac:dyDescent="0.25">
      <c r="A10" s="3" t="s">
        <v>14</v>
      </c>
      <c r="B10">
        <v>-4.70941E-2</v>
      </c>
      <c r="C10">
        <v>0.22863439999999999</v>
      </c>
      <c r="D10">
        <v>-0.21</v>
      </c>
      <c r="E10">
        <v>0.83699999999999997</v>
      </c>
      <c r="F10">
        <v>-0.49520920000000002</v>
      </c>
      <c r="G10">
        <v>0.40102100000000002</v>
      </c>
      <c r="H10" t="s">
        <v>29</v>
      </c>
    </row>
    <row r="11" spans="1:9" x14ac:dyDescent="0.25">
      <c r="A11" s="3" t="s">
        <v>15</v>
      </c>
      <c r="B11">
        <v>-0.15358659999999999</v>
      </c>
      <c r="C11">
        <v>0.23542289999999999</v>
      </c>
      <c r="D11">
        <v>-0.65</v>
      </c>
      <c r="E11">
        <v>0.51400000000000001</v>
      </c>
      <c r="F11">
        <v>-0.61500710000000003</v>
      </c>
      <c r="G11">
        <v>0.30783389999999999</v>
      </c>
      <c r="H11" t="s">
        <v>30</v>
      </c>
    </row>
    <row r="12" spans="1:9" x14ac:dyDescent="0.25">
      <c r="A12" s="3" t="s">
        <v>16</v>
      </c>
      <c r="B12">
        <v>-0.10605249999999999</v>
      </c>
      <c r="C12">
        <v>0.24160400000000001</v>
      </c>
      <c r="D12">
        <v>-0.44</v>
      </c>
      <c r="E12">
        <v>0.66100000000000003</v>
      </c>
      <c r="F12">
        <v>-0.57958759999999998</v>
      </c>
      <c r="G12">
        <v>0.36748259999999999</v>
      </c>
      <c r="H12" t="s">
        <v>31</v>
      </c>
    </row>
    <row r="13" spans="1:9" x14ac:dyDescent="0.25">
      <c r="A13" s="3" t="s">
        <v>17</v>
      </c>
      <c r="B13">
        <v>-0.30332789999999998</v>
      </c>
      <c r="C13">
        <v>0.2281289</v>
      </c>
      <c r="D13">
        <v>-1.33</v>
      </c>
      <c r="E13">
        <v>0.184</v>
      </c>
      <c r="F13">
        <v>-0.75045229999999996</v>
      </c>
      <c r="G13">
        <v>0.14379639999999999</v>
      </c>
      <c r="H13" t="s">
        <v>32</v>
      </c>
    </row>
    <row r="14" spans="1:9" x14ac:dyDescent="0.25">
      <c r="A14" s="3" t="s">
        <v>18</v>
      </c>
      <c r="B14">
        <v>-4.32986E-2</v>
      </c>
      <c r="C14">
        <v>0.24974260000000001</v>
      </c>
      <c r="D14">
        <v>-0.17</v>
      </c>
      <c r="E14">
        <v>0.86199999999999999</v>
      </c>
      <c r="F14">
        <v>-0.53278510000000001</v>
      </c>
      <c r="G14">
        <v>0.44618799999999997</v>
      </c>
      <c r="H14" t="s">
        <v>33</v>
      </c>
    </row>
    <row r="15" spans="1:9" x14ac:dyDescent="0.25">
      <c r="A15" s="3" t="s">
        <v>19</v>
      </c>
      <c r="B15">
        <v>0.23522970000000001</v>
      </c>
      <c r="C15">
        <v>0.24353320000000001</v>
      </c>
      <c r="D15">
        <v>0.97</v>
      </c>
      <c r="E15">
        <v>0.33400000000000002</v>
      </c>
      <c r="F15">
        <v>-0.24208669999999999</v>
      </c>
      <c r="G15">
        <v>0.71254609999999996</v>
      </c>
      <c r="H15" t="s">
        <v>34</v>
      </c>
    </row>
    <row r="16" spans="1:9" x14ac:dyDescent="0.25">
      <c r="A16" s="3" t="s">
        <v>20</v>
      </c>
      <c r="B16">
        <v>0.12094389999999999</v>
      </c>
      <c r="C16">
        <v>0.25349050000000001</v>
      </c>
      <c r="D16">
        <v>0.48</v>
      </c>
      <c r="E16">
        <v>0.63300000000000001</v>
      </c>
      <c r="F16">
        <v>-0.37588850000000001</v>
      </c>
      <c r="G16">
        <v>0.6177762</v>
      </c>
      <c r="H16" t="s">
        <v>35</v>
      </c>
    </row>
    <row r="17" spans="1:11" x14ac:dyDescent="0.25">
      <c r="A17" s="3" t="s">
        <v>21</v>
      </c>
      <c r="B17">
        <v>-0.2507838</v>
      </c>
      <c r="C17">
        <v>0.23304359999999999</v>
      </c>
      <c r="D17">
        <v>-1.08</v>
      </c>
      <c r="E17">
        <v>0.28199999999999997</v>
      </c>
      <c r="F17">
        <v>-0.70754079999999997</v>
      </c>
      <c r="G17">
        <v>0.2059733</v>
      </c>
      <c r="H17" t="s">
        <v>36</v>
      </c>
    </row>
    <row r="18" spans="1:11" x14ac:dyDescent="0.25">
      <c r="A18" s="3" t="s">
        <v>22</v>
      </c>
      <c r="B18">
        <v>0.1075036</v>
      </c>
      <c r="C18">
        <v>0.24847279999999999</v>
      </c>
      <c r="D18">
        <v>0.43</v>
      </c>
      <c r="E18">
        <v>0.66500000000000004</v>
      </c>
      <c r="F18">
        <v>-0.3794942</v>
      </c>
      <c r="G18">
        <v>0.59450150000000002</v>
      </c>
      <c r="H18" t="s">
        <v>37</v>
      </c>
    </row>
    <row r="19" spans="1:11" x14ac:dyDescent="0.25">
      <c r="A19" s="3" t="s">
        <v>23</v>
      </c>
      <c r="B19">
        <v>-0.3288507</v>
      </c>
      <c r="C19">
        <v>0.23180529999999999</v>
      </c>
      <c r="D19">
        <v>-1.42</v>
      </c>
      <c r="E19">
        <v>0.156</v>
      </c>
      <c r="F19">
        <v>-0.7831806</v>
      </c>
      <c r="G19">
        <v>0.12547929999999999</v>
      </c>
      <c r="H19" t="s">
        <v>38</v>
      </c>
    </row>
    <row r="20" spans="1:11" x14ac:dyDescent="0.25">
      <c r="A20" t="s">
        <v>24</v>
      </c>
      <c r="B20">
        <v>0.82484150000000001</v>
      </c>
      <c r="C20">
        <v>0.2016889</v>
      </c>
      <c r="D20">
        <v>4.09</v>
      </c>
      <c r="E20">
        <v>0</v>
      </c>
      <c r="F20">
        <v>0.42953849999999999</v>
      </c>
      <c r="G20">
        <v>1.220145</v>
      </c>
      <c r="I20">
        <v>1</v>
      </c>
    </row>
    <row r="21" spans="1:11" x14ac:dyDescent="0.25">
      <c r="A21" t="s">
        <v>69</v>
      </c>
      <c r="B21">
        <v>3176</v>
      </c>
    </row>
    <row r="22" spans="1:11" x14ac:dyDescent="0.25">
      <c r="A22" t="s">
        <v>70</v>
      </c>
      <c r="B22">
        <v>0.91859999999999997</v>
      </c>
      <c r="I22">
        <f>SUMPRODUCT(I4:I20,B4:B20)</f>
        <v>1.9706302</v>
      </c>
    </row>
    <row r="23" spans="1:11" x14ac:dyDescent="0.25">
      <c r="A23" t="s">
        <v>26</v>
      </c>
      <c r="B23">
        <v>0.2505</v>
      </c>
    </row>
    <row r="24" spans="1:11" x14ac:dyDescent="0.25">
      <c r="I24">
        <f>_xlfn.NORM.DIST(I22,0,1,TRUE)</f>
        <v>0.97561690515749822</v>
      </c>
      <c r="K24">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5" x14ac:dyDescent="0.25"/>
  <cols>
    <col min="1" max="1" width="21.7109375" customWidth="1"/>
    <col min="8" max="8" width="12" bestFit="1" customWidth="1"/>
    <col min="10" max="10" width="12.7109375" bestFit="1" customWidth="1"/>
  </cols>
  <sheetData>
    <row r="1" spans="1:12" x14ac:dyDescent="0.25">
      <c r="A1" s="26" t="s">
        <v>122</v>
      </c>
      <c r="G1" t="s">
        <v>82</v>
      </c>
    </row>
    <row r="2" spans="1:12" x14ac:dyDescent="0.25">
      <c r="A2" s="29"/>
      <c r="B2" s="30" t="s">
        <v>2</v>
      </c>
      <c r="C2" s="30" t="s">
        <v>235</v>
      </c>
      <c r="D2" s="30" t="s">
        <v>236</v>
      </c>
    </row>
    <row r="3" spans="1:12" x14ac:dyDescent="0.25">
      <c r="A3" s="27" t="s">
        <v>83</v>
      </c>
    </row>
    <row r="4" spans="1:12" x14ac:dyDescent="0.25">
      <c r="A4" t="s">
        <v>393</v>
      </c>
      <c r="B4">
        <v>0.1048</v>
      </c>
    </row>
    <row r="5" spans="1:12" x14ac:dyDescent="0.25">
      <c r="A5" t="s">
        <v>399</v>
      </c>
    </row>
    <row r="6" spans="1:12" x14ac:dyDescent="0.25">
      <c r="A6" s="3" t="s">
        <v>83</v>
      </c>
      <c r="B6" s="8">
        <v>5.2525079999999997</v>
      </c>
      <c r="C6" s="7">
        <v>0.24822150000000001</v>
      </c>
      <c r="D6" s="8">
        <v>0</v>
      </c>
    </row>
    <row r="7" spans="1:12" x14ac:dyDescent="0.25">
      <c r="A7" s="3" t="s">
        <v>84</v>
      </c>
      <c r="B7" s="8">
        <v>2.345097</v>
      </c>
      <c r="C7" s="7">
        <v>0.61348720000000001</v>
      </c>
      <c r="D7" s="8">
        <v>0</v>
      </c>
      <c r="G7" t="s">
        <v>408</v>
      </c>
      <c r="H7">
        <v>1</v>
      </c>
      <c r="I7">
        <f>H7/SUM($H$7:$H$10)</f>
        <v>0.9564955038249745</v>
      </c>
    </row>
    <row r="8" spans="1:12" x14ac:dyDescent="0.25">
      <c r="A8" s="3" t="s">
        <v>85</v>
      </c>
      <c r="B8" s="8">
        <v>2.478599</v>
      </c>
      <c r="C8" s="7">
        <v>0.60582230000000004</v>
      </c>
      <c r="D8" s="8">
        <v>0</v>
      </c>
      <c r="G8" t="s">
        <v>409</v>
      </c>
      <c r="H8">
        <f>EXP(SUMPRODUCT(E6:E10,B6:B10))</f>
        <v>2.5586817539166456E-2</v>
      </c>
      <c r="I8">
        <f t="shared" ref="I8:I10" si="0">H8/SUM($H$7:$H$10)</f>
        <v>2.4473675933402713E-2</v>
      </c>
    </row>
    <row r="9" spans="1:12" x14ac:dyDescent="0.25">
      <c r="A9" t="s">
        <v>400</v>
      </c>
      <c r="B9" s="8">
        <v>1.086568</v>
      </c>
      <c r="C9" s="7">
        <v>0.70857840000000005</v>
      </c>
      <c r="D9" s="8">
        <v>0.125</v>
      </c>
      <c r="E9">
        <v>1</v>
      </c>
      <c r="G9" t="s">
        <v>410</v>
      </c>
      <c r="H9">
        <f>EXP(SUMPRODUCT(E6:E10,B14:B18))</f>
        <v>1.1438973798298167E-2</v>
      </c>
      <c r="I9">
        <f t="shared" si="0"/>
        <v>1.0941327006443888E-2</v>
      </c>
    </row>
    <row r="10" spans="1:12" x14ac:dyDescent="0.25">
      <c r="A10" s="31" t="s">
        <v>24</v>
      </c>
      <c r="B10" s="32">
        <v>-4.7522460000000004</v>
      </c>
      <c r="C10" s="33">
        <v>0.72633789999999998</v>
      </c>
      <c r="D10" s="32">
        <v>0</v>
      </c>
      <c r="E10">
        <v>1</v>
      </c>
      <c r="G10" t="s">
        <v>390</v>
      </c>
      <c r="H10">
        <f>EXP(SUMPRODUCT(E6:E10,B22:B26))</f>
        <v>8.4574294419886616E-3</v>
      </c>
      <c r="I10">
        <f t="shared" si="0"/>
        <v>8.0894932351791172E-3</v>
      </c>
      <c r="L10">
        <v>1</v>
      </c>
    </row>
    <row r="11" spans="1:12" x14ac:dyDescent="0.25">
      <c r="A11" s="27" t="s">
        <v>84</v>
      </c>
    </row>
    <row r="12" spans="1:12" x14ac:dyDescent="0.25">
      <c r="A12" t="s">
        <v>393</v>
      </c>
      <c r="B12" s="7">
        <v>4.0599999999999997E-2</v>
      </c>
    </row>
    <row r="13" spans="1:12" x14ac:dyDescent="0.25">
      <c r="A13" t="s">
        <v>399</v>
      </c>
    </row>
    <row r="14" spans="1:12" x14ac:dyDescent="0.25">
      <c r="A14" s="3" t="s">
        <v>83</v>
      </c>
      <c r="B14" s="8">
        <v>2.3047930000000001</v>
      </c>
      <c r="C14" s="7">
        <v>0.56462380000000001</v>
      </c>
      <c r="D14" s="8">
        <v>0</v>
      </c>
    </row>
    <row r="15" spans="1:12" x14ac:dyDescent="0.25">
      <c r="A15" s="3" t="s">
        <v>84</v>
      </c>
      <c r="B15" s="8">
        <v>5.9875550000000004</v>
      </c>
      <c r="C15" s="7">
        <v>0.37314199999999997</v>
      </c>
      <c r="D15" s="8">
        <v>0</v>
      </c>
    </row>
    <row r="16" spans="1:12" x14ac:dyDescent="0.25">
      <c r="A16" s="3" t="s">
        <v>85</v>
      </c>
      <c r="B16" s="8">
        <v>3.4235600000000002</v>
      </c>
      <c r="C16" s="7">
        <v>0.65421459999999998</v>
      </c>
      <c r="D16" s="8">
        <v>0</v>
      </c>
    </row>
    <row r="17" spans="1:4" x14ac:dyDescent="0.25">
      <c r="A17" t="s">
        <v>400</v>
      </c>
      <c r="B17" s="8">
        <v>1.4185779999999999</v>
      </c>
      <c r="C17" s="7">
        <v>0.84767490000000001</v>
      </c>
      <c r="D17" s="8">
        <v>9.4E-2</v>
      </c>
    </row>
    <row r="18" spans="1:4" x14ac:dyDescent="0.25">
      <c r="A18" s="31" t="s">
        <v>24</v>
      </c>
      <c r="B18" s="32">
        <v>-5.8893069999999996</v>
      </c>
      <c r="C18" s="33">
        <v>0.87878979999999995</v>
      </c>
      <c r="D18" s="32">
        <v>0</v>
      </c>
    </row>
    <row r="19" spans="1:4" x14ac:dyDescent="0.25">
      <c r="A19" s="27" t="s">
        <v>85</v>
      </c>
    </row>
    <row r="20" spans="1:4" x14ac:dyDescent="0.25">
      <c r="A20" t="s">
        <v>393</v>
      </c>
      <c r="B20" s="7">
        <v>2.3800000000000002E-2</v>
      </c>
    </row>
    <row r="21" spans="1:4" x14ac:dyDescent="0.25">
      <c r="A21" t="s">
        <v>399</v>
      </c>
    </row>
    <row r="22" spans="1:4" x14ac:dyDescent="0.25">
      <c r="A22" s="3" t="s">
        <v>83</v>
      </c>
      <c r="B22" s="8">
        <v>1.3315159999999999</v>
      </c>
      <c r="C22" s="7">
        <v>1.058325</v>
      </c>
      <c r="D22" s="8">
        <v>0.20799999999999999</v>
      </c>
    </row>
    <row r="23" spans="1:4" x14ac:dyDescent="0.25">
      <c r="A23" s="3" t="s">
        <v>84</v>
      </c>
      <c r="B23" s="8">
        <v>2.9986700000000002</v>
      </c>
      <c r="C23" s="7">
        <v>0.72668529999999998</v>
      </c>
      <c r="D23" s="8">
        <v>0</v>
      </c>
    </row>
    <row r="24" spans="1:4" x14ac:dyDescent="0.25">
      <c r="A24" s="3" t="s">
        <v>85</v>
      </c>
      <c r="B24" s="8">
        <v>6.1083740000000004</v>
      </c>
      <c r="C24" s="7">
        <v>0.47979729999999998</v>
      </c>
      <c r="D24" s="8">
        <v>0</v>
      </c>
    </row>
    <row r="25" spans="1:4" x14ac:dyDescent="0.25">
      <c r="A25" t="s">
        <v>400</v>
      </c>
      <c r="B25" s="8">
        <v>16.037739999999999</v>
      </c>
      <c r="C25" s="7">
        <v>0.52846539999999997</v>
      </c>
      <c r="D25" s="8">
        <v>0</v>
      </c>
    </row>
    <row r="26" spans="1:4" x14ac:dyDescent="0.25">
      <c r="A26" s="31" t="s">
        <v>24</v>
      </c>
      <c r="B26" s="32">
        <v>-20.810449999999999</v>
      </c>
      <c r="C26" s="33">
        <v>0.60803580000000002</v>
      </c>
      <c r="D26" s="32">
        <v>0</v>
      </c>
    </row>
    <row r="27" spans="1:4" x14ac:dyDescent="0.25">
      <c r="A27" t="s">
        <v>69</v>
      </c>
      <c r="B27">
        <v>1998</v>
      </c>
    </row>
    <row r="28" spans="1:4" x14ac:dyDescent="0.25">
      <c r="A28" t="s">
        <v>401</v>
      </c>
      <c r="B28">
        <v>0.83089999999999997</v>
      </c>
    </row>
    <row r="29" spans="1:4" ht="15.75" thickBot="1" x14ac:dyDescent="0.3">
      <c r="A29" s="34" t="s">
        <v>26</v>
      </c>
      <c r="B29" s="34">
        <v>0.52849999999999997</v>
      </c>
      <c r="C29" s="34"/>
      <c r="D29" s="34"/>
    </row>
    <row r="30" spans="1:4" ht="15.75" thickTop="1" x14ac:dyDescent="0.25"/>
    <row r="32" spans="1:4" x14ac:dyDescent="0.25">
      <c r="A32" s="27" t="s">
        <v>402</v>
      </c>
    </row>
    <row r="33" spans="1:1" x14ac:dyDescent="0.25">
      <c r="A33" s="27" t="s">
        <v>403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5" x14ac:dyDescent="0.25"/>
  <cols>
    <col min="1" max="1" width="29.140625" customWidth="1"/>
  </cols>
  <sheetData>
    <row r="1" spans="1:49" x14ac:dyDescent="0.25">
      <c r="A1" s="26" t="s">
        <v>123</v>
      </c>
    </row>
    <row r="2" spans="1:49" x14ac:dyDescent="0.25">
      <c r="A2" s="29"/>
      <c r="B2" s="46" t="s">
        <v>2</v>
      </c>
      <c r="C2" s="30" t="s">
        <v>235</v>
      </c>
      <c r="D2" s="30" t="s">
        <v>236</v>
      </c>
      <c r="E2" s="46" t="s">
        <v>2</v>
      </c>
      <c r="F2" s="30" t="s">
        <v>235</v>
      </c>
      <c r="G2" s="30" t="s">
        <v>236</v>
      </c>
    </row>
    <row r="3" spans="1:49" x14ac:dyDescent="0.25">
      <c r="A3" s="27"/>
      <c r="B3" s="47" t="s">
        <v>86</v>
      </c>
      <c r="C3" s="48"/>
      <c r="D3" s="48"/>
      <c r="E3" s="47" t="s">
        <v>87</v>
      </c>
      <c r="F3" s="48"/>
      <c r="G3" s="48"/>
      <c r="M3" t="s">
        <v>413</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25">
      <c r="A4" t="s">
        <v>393</v>
      </c>
      <c r="B4" s="49">
        <v>8.2199999999999995E-2</v>
      </c>
      <c r="C4" s="48"/>
      <c r="D4" s="48"/>
      <c r="E4" s="49">
        <v>9.2399999999999996E-2</v>
      </c>
      <c r="F4" s="48"/>
      <c r="G4" s="48"/>
      <c r="M4" t="s">
        <v>193</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25">
      <c r="A5" t="s">
        <v>418</v>
      </c>
      <c r="B5" s="41"/>
      <c r="E5" s="41"/>
      <c r="M5" t="s">
        <v>194</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25">
      <c r="A6" s="3" t="s">
        <v>411</v>
      </c>
      <c r="B6" s="42">
        <v>-2.2791000000000001</v>
      </c>
      <c r="C6" s="7">
        <v>0.35657879999999997</v>
      </c>
      <c r="D6" s="8">
        <v>0</v>
      </c>
      <c r="E6" s="42">
        <v>-1.700502</v>
      </c>
      <c r="F6" s="7">
        <v>0.31637120000000002</v>
      </c>
      <c r="G6" s="8">
        <v>0</v>
      </c>
      <c r="M6" t="s">
        <v>195</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25">
      <c r="A7" s="3" t="s">
        <v>86</v>
      </c>
      <c r="B7" s="42">
        <v>3.4147020000000001</v>
      </c>
      <c r="C7" s="7">
        <v>0.34729729999999998</v>
      </c>
      <c r="D7" s="8">
        <v>0</v>
      </c>
      <c r="E7" s="42">
        <v>-2.7083200000000001</v>
      </c>
      <c r="F7" s="7">
        <v>1.056182</v>
      </c>
      <c r="G7" s="8">
        <v>0.01</v>
      </c>
      <c r="M7" t="s">
        <v>196</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25">
      <c r="A8" s="3" t="s">
        <v>87</v>
      </c>
      <c r="B8" s="42">
        <v>-0.95463160000000002</v>
      </c>
      <c r="C8" s="7">
        <v>0.65243930000000006</v>
      </c>
      <c r="D8" s="8">
        <v>0.14299999999999999</v>
      </c>
      <c r="E8" s="42">
        <v>3.1615199999999999</v>
      </c>
      <c r="F8" s="7">
        <v>0.34487820000000002</v>
      </c>
      <c r="G8" s="8">
        <v>0</v>
      </c>
      <c r="M8" t="s">
        <v>197</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25">
      <c r="A9" s="3" t="s">
        <v>88</v>
      </c>
      <c r="B9" s="42">
        <v>2.5366659999999999</v>
      </c>
      <c r="C9" s="7">
        <v>0.51403670000000001</v>
      </c>
      <c r="D9" s="8">
        <v>0</v>
      </c>
      <c r="E9" s="42">
        <v>-0.14679429999999999</v>
      </c>
      <c r="F9" s="7">
        <v>0.69529929999999995</v>
      </c>
      <c r="G9" s="8">
        <v>0.83299999999999996</v>
      </c>
      <c r="M9" t="s">
        <v>174</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25">
      <c r="A10" s="3" t="s">
        <v>89</v>
      </c>
      <c r="B10" s="42">
        <v>2.9444699999999999</v>
      </c>
      <c r="C10" s="7">
        <v>1.425392</v>
      </c>
      <c r="D10" s="8">
        <v>3.9E-2</v>
      </c>
      <c r="E10" s="42">
        <v>1.1488069999999999</v>
      </c>
      <c r="F10" s="7">
        <v>1.427651</v>
      </c>
      <c r="G10" s="8">
        <v>0.42099999999999999</v>
      </c>
      <c r="M10" t="s">
        <v>414</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25">
      <c r="A11" s="3" t="s">
        <v>90</v>
      </c>
      <c r="B11" s="42">
        <v>-0.28468349999999998</v>
      </c>
      <c r="C11" s="7">
        <v>1.0008159999999999</v>
      </c>
      <c r="D11" s="8">
        <v>0.77600000000000002</v>
      </c>
      <c r="E11" s="42">
        <v>0.75721649999999996</v>
      </c>
      <c r="F11" s="7">
        <v>0.64390539999999996</v>
      </c>
      <c r="G11" s="8">
        <v>0.24</v>
      </c>
      <c r="M11" t="s">
        <v>198</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25">
      <c r="A12" s="31" t="s">
        <v>24</v>
      </c>
      <c r="B12" s="51">
        <v>-1.5326070000000001</v>
      </c>
      <c r="C12" s="33">
        <v>0.17563029999999999</v>
      </c>
      <c r="D12" s="32">
        <v>0</v>
      </c>
      <c r="E12" s="51">
        <v>-1.5855410000000001</v>
      </c>
      <c r="F12" s="33">
        <v>0.19310569999999999</v>
      </c>
      <c r="G12" s="32">
        <v>0</v>
      </c>
      <c r="M12" t="s">
        <v>199</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25">
      <c r="A13" s="27"/>
      <c r="B13" s="47" t="s">
        <v>88</v>
      </c>
      <c r="C13" s="48"/>
      <c r="D13" s="48"/>
      <c r="E13" s="47" t="s">
        <v>89</v>
      </c>
      <c r="F13" s="48"/>
      <c r="G13" s="48"/>
      <c r="M13" t="s">
        <v>200</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25">
      <c r="A14" t="s">
        <v>393</v>
      </c>
      <c r="B14" s="50">
        <v>0.16400000000000001</v>
      </c>
      <c r="C14" s="48"/>
      <c r="D14" s="48"/>
      <c r="E14" s="49">
        <v>5.1299999999999998E-2</v>
      </c>
      <c r="F14" s="48"/>
      <c r="G14" s="48"/>
      <c r="M14" t="s">
        <v>201</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25">
      <c r="A15" t="s">
        <v>418</v>
      </c>
      <c r="B15" s="41"/>
      <c r="E15" s="41"/>
      <c r="M15" t="s">
        <v>202</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25">
      <c r="A16" s="3" t="s">
        <v>411</v>
      </c>
      <c r="B16" s="42">
        <v>-4.2610349999999997</v>
      </c>
      <c r="C16" s="7">
        <v>0.55179849999999997</v>
      </c>
      <c r="D16" s="8">
        <v>0</v>
      </c>
      <c r="E16" s="42">
        <v>-2.6283669999999999</v>
      </c>
      <c r="F16" s="7">
        <v>0.64396030000000004</v>
      </c>
      <c r="G16" s="8">
        <v>0</v>
      </c>
      <c r="M16" t="s">
        <v>175</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25">
      <c r="A17" s="3" t="s">
        <v>86</v>
      </c>
      <c r="B17" s="42">
        <v>-0.15178349999999999</v>
      </c>
      <c r="C17" s="7">
        <v>0.4764002</v>
      </c>
      <c r="D17" s="8">
        <v>0.75</v>
      </c>
      <c r="E17" s="42">
        <v>0.48847659999999998</v>
      </c>
      <c r="F17" s="7">
        <v>0.80750069999999996</v>
      </c>
      <c r="G17" s="8">
        <v>0.54500000000000004</v>
      </c>
      <c r="M17" t="s">
        <v>415</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25">
      <c r="A18" s="3" t="s">
        <v>87</v>
      </c>
      <c r="B18" s="42">
        <v>-3.1637909999999998</v>
      </c>
      <c r="C18" s="7">
        <v>1.042111</v>
      </c>
      <c r="D18" s="8">
        <v>2E-3</v>
      </c>
      <c r="E18" s="42">
        <v>-1.7097869999999999</v>
      </c>
      <c r="F18" s="7">
        <v>1.067652</v>
      </c>
      <c r="G18" s="8">
        <v>0.109</v>
      </c>
      <c r="M18" t="s">
        <v>208</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25">
      <c r="A19" s="3" t="s">
        <v>88</v>
      </c>
      <c r="B19" s="42">
        <v>4.4745710000000001</v>
      </c>
      <c r="C19" s="7">
        <v>0.43132900000000002</v>
      </c>
      <c r="D19" s="8">
        <v>0</v>
      </c>
      <c r="E19" s="42">
        <v>2.9819559999999998</v>
      </c>
      <c r="F19" s="7">
        <v>0.58002830000000005</v>
      </c>
      <c r="G19" s="8">
        <v>0</v>
      </c>
      <c r="M19" t="s">
        <v>209</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25">
      <c r="A20" s="3" t="s">
        <v>89</v>
      </c>
      <c r="B20" s="42">
        <v>4.2255630000000002</v>
      </c>
      <c r="C20" s="7">
        <v>1.0789519999999999</v>
      </c>
      <c r="D20" s="8">
        <v>0</v>
      </c>
      <c r="E20" s="42">
        <v>7.5540440000000002</v>
      </c>
      <c r="F20" s="7">
        <v>1.0474060000000001</v>
      </c>
      <c r="G20" s="8">
        <v>0</v>
      </c>
      <c r="M20" t="s">
        <v>210</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25">
      <c r="A21" s="3" t="s">
        <v>90</v>
      </c>
      <c r="B21" s="42">
        <v>0.40039219999999998</v>
      </c>
      <c r="C21" s="7">
        <v>0.57178779999999996</v>
      </c>
      <c r="D21" s="8">
        <v>0.48399999999999999</v>
      </c>
      <c r="E21" s="42">
        <v>1.4457819999999999</v>
      </c>
      <c r="F21" s="7">
        <v>0.70862480000000005</v>
      </c>
      <c r="G21" s="8">
        <v>4.1000000000000002E-2</v>
      </c>
      <c r="M21" t="s">
        <v>211</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25">
      <c r="A22" s="31" t="s">
        <v>24</v>
      </c>
      <c r="B22" s="51">
        <v>-0.78415409999999997</v>
      </c>
      <c r="C22" s="33">
        <v>0.13719419999999999</v>
      </c>
      <c r="D22" s="32">
        <v>0</v>
      </c>
      <c r="E22" s="51">
        <v>-2.2159080000000002</v>
      </c>
      <c r="F22" s="33">
        <v>0.26964549999999998</v>
      </c>
      <c r="G22" s="32">
        <v>0</v>
      </c>
      <c r="M22" t="s">
        <v>212</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25">
      <c r="A23" s="27"/>
      <c r="B23" s="47" t="s">
        <v>90</v>
      </c>
      <c r="C23" s="48"/>
      <c r="D23" s="48"/>
      <c r="M23" t="s">
        <v>213</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25">
      <c r="A24" t="s">
        <v>393</v>
      </c>
      <c r="B24" s="49">
        <v>0.2492</v>
      </c>
      <c r="C24" s="48"/>
      <c r="D24" s="48"/>
      <c r="M24" t="s">
        <v>416</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25">
      <c r="A25" t="s">
        <v>418</v>
      </c>
      <c r="B25" s="41"/>
      <c r="M25" t="s">
        <v>203</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25">
      <c r="A26" s="3" t="s">
        <v>411</v>
      </c>
      <c r="B26" s="42">
        <v>-4.1452429999999998</v>
      </c>
      <c r="C26" s="7">
        <v>0.40394639999999998</v>
      </c>
      <c r="D26" s="8">
        <v>0</v>
      </c>
      <c r="M26" t="s">
        <v>204</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25">
      <c r="A27" s="3" t="s">
        <v>86</v>
      </c>
      <c r="B27" s="42">
        <v>-1.39584</v>
      </c>
      <c r="C27" s="7">
        <v>0.77516309999999999</v>
      </c>
      <c r="D27" s="8">
        <v>7.1999999999999995E-2</v>
      </c>
      <c r="M27" t="s">
        <v>205</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25">
      <c r="A28" s="3" t="s">
        <v>87</v>
      </c>
      <c r="B28" s="42">
        <v>-1.60656</v>
      </c>
      <c r="C28" s="7">
        <v>0.65812689999999996</v>
      </c>
      <c r="D28" s="8">
        <v>1.4999999999999999E-2</v>
      </c>
      <c r="M28" t="s">
        <v>206</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25">
      <c r="A29" s="3" t="s">
        <v>88</v>
      </c>
      <c r="B29" s="42">
        <v>-0.60559059999999998</v>
      </c>
      <c r="C29" s="7">
        <v>0.7058352</v>
      </c>
      <c r="D29" s="8">
        <v>0.39100000000000001</v>
      </c>
      <c r="M29" t="s">
        <v>207</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25">
      <c r="A30" s="3" t="s">
        <v>89</v>
      </c>
      <c r="B30" s="42">
        <v>1.213219</v>
      </c>
      <c r="C30" s="7">
        <v>1.3402849999999999</v>
      </c>
      <c r="D30" s="8">
        <v>0.36499999999999999</v>
      </c>
      <c r="M30" t="s">
        <v>220</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25">
      <c r="A31" s="3" t="s">
        <v>90</v>
      </c>
      <c r="B31" s="42">
        <v>3.7705989999999998</v>
      </c>
      <c r="C31" s="7">
        <v>0.4380213</v>
      </c>
      <c r="D31" s="8">
        <v>0</v>
      </c>
      <c r="M31" t="s">
        <v>417</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25">
      <c r="A32" s="31" t="s">
        <v>24</v>
      </c>
      <c r="B32" s="51">
        <v>-0.26447209999999999</v>
      </c>
      <c r="C32" s="33">
        <v>0.11811439999999999</v>
      </c>
      <c r="D32" s="32">
        <v>2.5000000000000001E-2</v>
      </c>
      <c r="E32" s="31"/>
      <c r="F32" s="31"/>
      <c r="G32" s="31"/>
      <c r="M32" t="s">
        <v>214</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25">
      <c r="A33" t="s">
        <v>69</v>
      </c>
      <c r="B33">
        <v>2232</v>
      </c>
      <c r="M33" t="s">
        <v>215</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25">
      <c r="A34" t="s">
        <v>412</v>
      </c>
      <c r="B34">
        <v>0.3609</v>
      </c>
      <c r="M34" t="s">
        <v>216</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75" thickBot="1" x14ac:dyDescent="0.3">
      <c r="A35" s="34" t="s">
        <v>26</v>
      </c>
      <c r="B35" s="34">
        <v>0.53110000000000002</v>
      </c>
      <c r="C35" s="34"/>
      <c r="D35" s="34"/>
      <c r="E35" s="34"/>
      <c r="F35" s="34"/>
      <c r="G35" s="34"/>
      <c r="M35" t="s">
        <v>217</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75" thickTop="1" x14ac:dyDescent="0.25">
      <c r="M36" t="s">
        <v>218</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25">
      <c r="M37" t="s">
        <v>219</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5" x14ac:dyDescent="0.25"/>
  <cols>
    <col min="1" max="1" width="23" customWidth="1"/>
    <col min="11" max="11" width="12.7109375" bestFit="1" customWidth="1"/>
  </cols>
  <sheetData>
    <row r="1" spans="1:9" x14ac:dyDescent="0.25">
      <c r="A1" s="26" t="s">
        <v>225</v>
      </c>
      <c r="G1" t="s">
        <v>91</v>
      </c>
    </row>
    <row r="2" spans="1:9" ht="30" x14ac:dyDescent="0.25">
      <c r="B2" s="4" t="s">
        <v>2</v>
      </c>
      <c r="C2" s="2" t="s">
        <v>3</v>
      </c>
      <c r="D2" t="s">
        <v>4</v>
      </c>
      <c r="E2" t="s">
        <v>5</v>
      </c>
      <c r="F2" t="s">
        <v>6</v>
      </c>
      <c r="G2" t="s">
        <v>7</v>
      </c>
    </row>
    <row r="3" spans="1:9" x14ac:dyDescent="0.25">
      <c r="A3" t="s">
        <v>8</v>
      </c>
    </row>
    <row r="4" spans="1:9" x14ac:dyDescent="0.25">
      <c r="A4" s="3" t="s">
        <v>9</v>
      </c>
      <c r="B4">
        <v>0.14367160000000001</v>
      </c>
      <c r="C4">
        <v>7.0082000000000005E-2</v>
      </c>
      <c r="D4">
        <v>2.0499999999999998</v>
      </c>
      <c r="E4">
        <v>4.1000000000000002E-2</v>
      </c>
      <c r="F4">
        <v>6.2097999999999997E-3</v>
      </c>
      <c r="G4">
        <v>0.28113339999999998</v>
      </c>
    </row>
    <row r="5" spans="1:9" x14ac:dyDescent="0.25">
      <c r="A5" t="s">
        <v>43</v>
      </c>
    </row>
    <row r="6" spans="1:9" x14ac:dyDescent="0.25">
      <c r="A6" s="3" t="s">
        <v>10</v>
      </c>
      <c r="B6">
        <v>5.6000099999999997E-2</v>
      </c>
      <c r="C6">
        <v>0.1086695</v>
      </c>
      <c r="D6">
        <v>0.52</v>
      </c>
      <c r="E6">
        <v>0.60599999999999998</v>
      </c>
      <c r="F6">
        <v>-0.15714880000000001</v>
      </c>
      <c r="G6">
        <v>0.26914900000000003</v>
      </c>
    </row>
    <row r="7" spans="1:9" x14ac:dyDescent="0.25">
      <c r="A7" s="3" t="s">
        <v>11</v>
      </c>
      <c r="B7">
        <v>0.28798570000000001</v>
      </c>
      <c r="C7">
        <v>0.1093513</v>
      </c>
      <c r="D7">
        <v>2.63</v>
      </c>
      <c r="E7">
        <v>8.9999999999999993E-3</v>
      </c>
      <c r="F7">
        <v>7.3499400000000006E-2</v>
      </c>
      <c r="G7">
        <v>0.50247200000000003</v>
      </c>
      <c r="I7">
        <v>1</v>
      </c>
    </row>
    <row r="8" spans="1:9" x14ac:dyDescent="0.25">
      <c r="A8" t="s">
        <v>94</v>
      </c>
    </row>
    <row r="9" spans="1:9" x14ac:dyDescent="0.25">
      <c r="A9" s="3" t="s">
        <v>83</v>
      </c>
      <c r="B9">
        <v>0.35533550000000003</v>
      </c>
      <c r="C9">
        <v>0.12651029999999999</v>
      </c>
      <c r="D9">
        <v>2.81</v>
      </c>
      <c r="E9">
        <v>5.0000000000000001E-3</v>
      </c>
      <c r="F9">
        <v>0.10719289999999999</v>
      </c>
      <c r="G9">
        <v>0.60347819999999996</v>
      </c>
    </row>
    <row r="10" spans="1:9" x14ac:dyDescent="0.25">
      <c r="A10" s="3" t="s">
        <v>84</v>
      </c>
      <c r="B10">
        <v>0.28018090000000001</v>
      </c>
      <c r="C10">
        <v>0.1527078</v>
      </c>
      <c r="D10">
        <v>1.83</v>
      </c>
      <c r="E10">
        <v>6.7000000000000004E-2</v>
      </c>
      <c r="F10">
        <v>-1.9346700000000001E-2</v>
      </c>
      <c r="G10">
        <v>0.57970849999999996</v>
      </c>
    </row>
    <row r="11" spans="1:9" x14ac:dyDescent="0.25">
      <c r="A11" s="3" t="s">
        <v>85</v>
      </c>
      <c r="B11">
        <v>0.52218540000000002</v>
      </c>
      <c r="C11">
        <v>0.16131570000000001</v>
      </c>
      <c r="D11">
        <v>3.24</v>
      </c>
      <c r="E11">
        <v>1E-3</v>
      </c>
      <c r="F11">
        <v>0.20577390000000001</v>
      </c>
      <c r="G11">
        <v>0.83859689999999998</v>
      </c>
    </row>
    <row r="12" spans="1:9" x14ac:dyDescent="0.25">
      <c r="A12" s="3" t="s">
        <v>92</v>
      </c>
      <c r="B12">
        <v>0.26360129999999998</v>
      </c>
      <c r="C12">
        <v>9.5603800000000003E-2</v>
      </c>
      <c r="D12">
        <v>2.76</v>
      </c>
      <c r="E12">
        <v>6.0000000000000001E-3</v>
      </c>
      <c r="F12">
        <v>7.6079999999999995E-2</v>
      </c>
      <c r="G12">
        <v>0.45112259999999998</v>
      </c>
      <c r="I12">
        <v>1</v>
      </c>
    </row>
    <row r="13" spans="1:9" x14ac:dyDescent="0.25">
      <c r="A13" t="s">
        <v>93</v>
      </c>
      <c r="B13">
        <v>0.65857880000000002</v>
      </c>
      <c r="C13">
        <v>8.48362E-2</v>
      </c>
      <c r="D13">
        <v>7.76</v>
      </c>
      <c r="E13">
        <v>0</v>
      </c>
      <c r="F13">
        <v>0.49217749999999999</v>
      </c>
      <c r="G13">
        <v>0.82498009999999999</v>
      </c>
    </row>
    <row r="14" spans="1:9" x14ac:dyDescent="0.25">
      <c r="A14" t="s">
        <v>12</v>
      </c>
    </row>
    <row r="15" spans="1:9" x14ac:dyDescent="0.25">
      <c r="A15" s="3" t="s">
        <v>13</v>
      </c>
      <c r="B15">
        <v>0.31356810000000002</v>
      </c>
      <c r="C15">
        <v>0.25374659999999999</v>
      </c>
      <c r="D15">
        <v>1.24</v>
      </c>
      <c r="E15">
        <v>0.217</v>
      </c>
      <c r="F15">
        <v>-0.1841412</v>
      </c>
      <c r="G15">
        <v>0.81127740000000004</v>
      </c>
      <c r="H15" t="s">
        <v>28</v>
      </c>
    </row>
    <row r="16" spans="1:9" x14ac:dyDescent="0.25">
      <c r="A16" s="3" t="s">
        <v>14</v>
      </c>
      <c r="B16">
        <v>2.4044800000000002E-2</v>
      </c>
      <c r="C16">
        <v>0.19336339999999999</v>
      </c>
      <c r="D16">
        <v>0.12</v>
      </c>
      <c r="E16">
        <v>0.90100000000000002</v>
      </c>
      <c r="F16">
        <v>-0.35522629999999999</v>
      </c>
      <c r="G16">
        <v>0.4033159</v>
      </c>
      <c r="H16" t="s">
        <v>29</v>
      </c>
    </row>
    <row r="17" spans="1:11" x14ac:dyDescent="0.25">
      <c r="A17" s="3" t="s">
        <v>15</v>
      </c>
      <c r="B17">
        <v>0.1305733</v>
      </c>
      <c r="C17">
        <v>0.19969509999999999</v>
      </c>
      <c r="D17">
        <v>0.65</v>
      </c>
      <c r="E17">
        <v>0.51300000000000001</v>
      </c>
      <c r="F17">
        <v>-0.26111709999999999</v>
      </c>
      <c r="G17">
        <v>0.5222637</v>
      </c>
      <c r="H17" t="s">
        <v>30</v>
      </c>
    </row>
    <row r="18" spans="1:11" x14ac:dyDescent="0.25">
      <c r="A18" s="3" t="s">
        <v>16</v>
      </c>
      <c r="B18">
        <v>-5.2568999999999998E-2</v>
      </c>
      <c r="C18">
        <v>0.19844990000000001</v>
      </c>
      <c r="D18">
        <v>-0.26</v>
      </c>
      <c r="E18">
        <v>0.79100000000000004</v>
      </c>
      <c r="F18">
        <v>-0.44181690000000001</v>
      </c>
      <c r="G18">
        <v>0.33667900000000001</v>
      </c>
      <c r="H18" t="s">
        <v>31</v>
      </c>
    </row>
    <row r="19" spans="1:11" x14ac:dyDescent="0.25">
      <c r="A19" s="3" t="s">
        <v>17</v>
      </c>
      <c r="B19">
        <v>-0.26734730000000001</v>
      </c>
      <c r="C19">
        <v>0.19383529999999999</v>
      </c>
      <c r="D19">
        <v>-1.38</v>
      </c>
      <c r="E19">
        <v>0.16800000000000001</v>
      </c>
      <c r="F19">
        <v>-0.64754400000000001</v>
      </c>
      <c r="G19">
        <v>0.1128494</v>
      </c>
      <c r="H19" t="s">
        <v>32</v>
      </c>
    </row>
    <row r="20" spans="1:11" x14ac:dyDescent="0.25">
      <c r="A20" s="3" t="s">
        <v>18</v>
      </c>
      <c r="B20">
        <v>-1.40299E-2</v>
      </c>
      <c r="C20">
        <v>0.18738299999999999</v>
      </c>
      <c r="D20">
        <v>-7.0000000000000007E-2</v>
      </c>
      <c r="E20">
        <v>0.94</v>
      </c>
      <c r="F20">
        <v>-0.38157079999999999</v>
      </c>
      <c r="G20">
        <v>0.35351090000000002</v>
      </c>
      <c r="H20" t="s">
        <v>33</v>
      </c>
    </row>
    <row r="21" spans="1:11" x14ac:dyDescent="0.25">
      <c r="A21" s="3" t="s">
        <v>19</v>
      </c>
      <c r="B21">
        <v>-0.1279576</v>
      </c>
      <c r="C21">
        <v>0.19711890000000001</v>
      </c>
      <c r="D21">
        <v>-0.65</v>
      </c>
      <c r="E21">
        <v>0.51600000000000001</v>
      </c>
      <c r="F21">
        <v>-0.51459489999999997</v>
      </c>
      <c r="G21">
        <v>0.25867970000000001</v>
      </c>
      <c r="H21" t="s">
        <v>34</v>
      </c>
    </row>
    <row r="22" spans="1:11" x14ac:dyDescent="0.25">
      <c r="A22" s="3" t="s">
        <v>20</v>
      </c>
      <c r="B22">
        <v>-0.1770243</v>
      </c>
      <c r="C22">
        <v>0.18866379999999999</v>
      </c>
      <c r="D22">
        <v>-0.94</v>
      </c>
      <c r="E22">
        <v>0.34799999999999998</v>
      </c>
      <c r="F22">
        <v>-0.54707740000000005</v>
      </c>
      <c r="G22">
        <v>0.1930289</v>
      </c>
      <c r="H22" t="s">
        <v>35</v>
      </c>
    </row>
    <row r="23" spans="1:11" x14ac:dyDescent="0.25">
      <c r="A23" s="3" t="s">
        <v>21</v>
      </c>
      <c r="B23">
        <v>-1.17359E-2</v>
      </c>
      <c r="C23">
        <v>0.18745870000000001</v>
      </c>
      <c r="D23">
        <v>-0.06</v>
      </c>
      <c r="E23">
        <v>0.95</v>
      </c>
      <c r="F23">
        <v>-0.37942530000000002</v>
      </c>
      <c r="G23">
        <v>0.35595349999999998</v>
      </c>
      <c r="H23" t="s">
        <v>36</v>
      </c>
    </row>
    <row r="24" spans="1:11" x14ac:dyDescent="0.25">
      <c r="A24" s="3" t="s">
        <v>22</v>
      </c>
      <c r="B24">
        <v>-9.0497599999999997E-2</v>
      </c>
      <c r="C24">
        <v>0.19148809999999999</v>
      </c>
      <c r="D24">
        <v>-0.47</v>
      </c>
      <c r="E24">
        <v>0.63700000000000001</v>
      </c>
      <c r="F24">
        <v>-0.46609050000000002</v>
      </c>
      <c r="G24">
        <v>0.2850953</v>
      </c>
      <c r="H24" t="s">
        <v>37</v>
      </c>
    </row>
    <row r="25" spans="1:11" x14ac:dyDescent="0.25">
      <c r="A25" s="3" t="s">
        <v>23</v>
      </c>
      <c r="B25">
        <v>-2.5855099999999999E-2</v>
      </c>
      <c r="C25">
        <v>0.19898160000000001</v>
      </c>
      <c r="D25">
        <v>-0.13</v>
      </c>
      <c r="E25">
        <v>0.89700000000000002</v>
      </c>
      <c r="F25">
        <v>-0.41614590000000001</v>
      </c>
      <c r="G25">
        <v>0.36443579999999998</v>
      </c>
      <c r="H25" t="s">
        <v>38</v>
      </c>
    </row>
    <row r="26" spans="1:11" x14ac:dyDescent="0.25">
      <c r="A26" t="s">
        <v>24</v>
      </c>
      <c r="B26">
        <v>1.640728</v>
      </c>
      <c r="C26">
        <v>0.1894275</v>
      </c>
      <c r="D26">
        <v>8.66</v>
      </c>
      <c r="E26">
        <v>0</v>
      </c>
      <c r="F26">
        <v>1.269177</v>
      </c>
      <c r="G26">
        <v>2.0122789999999999</v>
      </c>
      <c r="I26">
        <v>1</v>
      </c>
    </row>
    <row r="27" spans="1:11" x14ac:dyDescent="0.25">
      <c r="A27" t="s">
        <v>25</v>
      </c>
      <c r="B27">
        <v>1626</v>
      </c>
    </row>
    <row r="28" spans="1:11" x14ac:dyDescent="0.25">
      <c r="A28" t="s">
        <v>45</v>
      </c>
      <c r="B28">
        <v>1.2093</v>
      </c>
      <c r="I28">
        <f>SUMPRODUCT(I4:I26,B4:B26)</f>
        <v>2.1923149999999998</v>
      </c>
      <c r="K28">
        <v>1</v>
      </c>
    </row>
    <row r="29" spans="1:11" x14ac:dyDescent="0.25">
      <c r="A29" t="s">
        <v>50</v>
      </c>
      <c r="B29">
        <v>0.1179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5" x14ac:dyDescent="0.25"/>
  <cols>
    <col min="1" max="1" width="23" customWidth="1"/>
    <col min="11" max="11" width="12.7109375" bestFit="1" customWidth="1"/>
  </cols>
  <sheetData>
    <row r="1" spans="1:9" x14ac:dyDescent="0.25">
      <c r="A1" s="26" t="s">
        <v>226</v>
      </c>
      <c r="G1" t="s">
        <v>97</v>
      </c>
    </row>
    <row r="2" spans="1:9" ht="30" x14ac:dyDescent="0.25">
      <c r="B2" s="4" t="s">
        <v>2</v>
      </c>
      <c r="C2" s="2" t="s">
        <v>3</v>
      </c>
      <c r="D2" t="s">
        <v>4</v>
      </c>
      <c r="E2" t="s">
        <v>5</v>
      </c>
      <c r="F2" t="s">
        <v>6</v>
      </c>
      <c r="G2" t="s">
        <v>7</v>
      </c>
    </row>
    <row r="3" spans="1:9" x14ac:dyDescent="0.25">
      <c r="A3" t="s">
        <v>8</v>
      </c>
    </row>
    <row r="4" spans="1:9" x14ac:dyDescent="0.25">
      <c r="A4" s="3" t="s">
        <v>9</v>
      </c>
      <c r="B4">
        <v>-5.27585E-2</v>
      </c>
      <c r="C4">
        <v>8.8098300000000004E-2</v>
      </c>
      <c r="D4">
        <v>-0.6</v>
      </c>
      <c r="E4">
        <v>0.54900000000000004</v>
      </c>
      <c r="F4">
        <v>-0.22566749999999999</v>
      </c>
      <c r="G4">
        <v>0.12015049999999999</v>
      </c>
    </row>
    <row r="5" spans="1:9" x14ac:dyDescent="0.25">
      <c r="A5" t="s">
        <v>43</v>
      </c>
    </row>
    <row r="6" spans="1:9" x14ac:dyDescent="0.25">
      <c r="A6" s="3" t="s">
        <v>10</v>
      </c>
      <c r="B6">
        <v>-0.2356337</v>
      </c>
      <c r="C6">
        <v>0.1934901</v>
      </c>
      <c r="D6">
        <v>-1.22</v>
      </c>
      <c r="E6">
        <v>0.224</v>
      </c>
      <c r="F6">
        <v>-0.61539310000000003</v>
      </c>
      <c r="G6">
        <v>0.1441258</v>
      </c>
      <c r="I6">
        <v>1</v>
      </c>
    </row>
    <row r="7" spans="1:9" x14ac:dyDescent="0.25">
      <c r="A7" s="3" t="s">
        <v>11</v>
      </c>
      <c r="B7">
        <v>-0.19799849999999999</v>
      </c>
      <c r="C7">
        <v>0.1855213</v>
      </c>
      <c r="D7">
        <v>-1.07</v>
      </c>
      <c r="E7">
        <v>0.28599999999999998</v>
      </c>
      <c r="F7">
        <v>-0.5621178</v>
      </c>
      <c r="G7">
        <v>0.16612089999999999</v>
      </c>
    </row>
    <row r="8" spans="1:9" x14ac:dyDescent="0.25">
      <c r="A8" t="s">
        <v>94</v>
      </c>
    </row>
    <row r="9" spans="1:9" x14ac:dyDescent="0.25">
      <c r="A9" s="3" t="s">
        <v>95</v>
      </c>
      <c r="B9">
        <v>-0.28165440000000003</v>
      </c>
      <c r="C9">
        <v>9.4859600000000002E-2</v>
      </c>
      <c r="D9">
        <v>-2.97</v>
      </c>
      <c r="E9">
        <v>3.0000000000000001E-3</v>
      </c>
      <c r="F9">
        <v>-0.46783360000000002</v>
      </c>
      <c r="G9">
        <v>-9.5475099999999993E-2</v>
      </c>
    </row>
    <row r="10" spans="1:9" x14ac:dyDescent="0.25">
      <c r="A10" s="3" t="s">
        <v>84</v>
      </c>
      <c r="B10">
        <v>-1.7053000000000001E-3</v>
      </c>
      <c r="C10">
        <v>9.3607599999999999E-2</v>
      </c>
      <c r="D10">
        <v>-0.02</v>
      </c>
      <c r="E10">
        <v>0.98499999999999999</v>
      </c>
      <c r="F10">
        <v>-0.18542729999999999</v>
      </c>
      <c r="G10">
        <v>0.1820167</v>
      </c>
    </row>
    <row r="11" spans="1:9" x14ac:dyDescent="0.25">
      <c r="A11" s="3" t="s">
        <v>85</v>
      </c>
      <c r="B11">
        <v>-0.123571</v>
      </c>
      <c r="C11">
        <v>8.9084399999999994E-2</v>
      </c>
      <c r="D11">
        <v>-1.39</v>
      </c>
      <c r="E11">
        <v>0.16600000000000001</v>
      </c>
      <c r="F11">
        <v>-0.2984154</v>
      </c>
      <c r="G11">
        <v>5.12735E-2</v>
      </c>
    </row>
    <row r="12" spans="1:9" x14ac:dyDescent="0.25">
      <c r="A12" s="3" t="s">
        <v>92</v>
      </c>
      <c r="B12">
        <v>0.17578360000000001</v>
      </c>
      <c r="C12">
        <v>9.1332099999999999E-2</v>
      </c>
      <c r="D12">
        <v>1.92</v>
      </c>
      <c r="E12">
        <v>5.5E-2</v>
      </c>
      <c r="F12">
        <v>-3.4721999999999999E-3</v>
      </c>
      <c r="G12">
        <v>0.3550394</v>
      </c>
      <c r="I12">
        <v>1</v>
      </c>
    </row>
    <row r="13" spans="1:9" x14ac:dyDescent="0.25">
      <c r="A13" t="s">
        <v>93</v>
      </c>
      <c r="B13">
        <v>0.30497980000000002</v>
      </c>
      <c r="C13">
        <v>9.0968999999999994E-2</v>
      </c>
      <c r="D13">
        <v>3.35</v>
      </c>
      <c r="E13">
        <v>1E-3</v>
      </c>
      <c r="F13">
        <v>0.12643660000000001</v>
      </c>
      <c r="G13">
        <v>0.48352299999999998</v>
      </c>
    </row>
    <row r="14" spans="1:9" x14ac:dyDescent="0.25">
      <c r="A14" t="s">
        <v>12</v>
      </c>
    </row>
    <row r="15" spans="1:9" x14ac:dyDescent="0.25">
      <c r="A15" s="3" t="s">
        <v>13</v>
      </c>
      <c r="B15">
        <v>-0.38949210000000001</v>
      </c>
      <c r="C15">
        <v>0.23252900000000001</v>
      </c>
      <c r="D15">
        <v>-1.68</v>
      </c>
      <c r="E15">
        <v>9.4E-2</v>
      </c>
      <c r="F15">
        <v>-0.84587259999999997</v>
      </c>
      <c r="G15">
        <v>6.6888400000000001E-2</v>
      </c>
      <c r="H15" t="s">
        <v>28</v>
      </c>
    </row>
    <row r="16" spans="1:9" x14ac:dyDescent="0.25">
      <c r="A16" s="3" t="s">
        <v>14</v>
      </c>
      <c r="B16">
        <v>1.16703E-2</v>
      </c>
      <c r="C16">
        <v>0.22451850000000001</v>
      </c>
      <c r="D16">
        <v>0.05</v>
      </c>
      <c r="E16">
        <v>0.95899999999999996</v>
      </c>
      <c r="F16">
        <v>-0.42898809999999998</v>
      </c>
      <c r="G16">
        <v>0.45232879999999998</v>
      </c>
      <c r="H16" t="s">
        <v>29</v>
      </c>
      <c r="I16">
        <v>1</v>
      </c>
    </row>
    <row r="17" spans="1:11" x14ac:dyDescent="0.25">
      <c r="A17" s="3" t="s">
        <v>15</v>
      </c>
      <c r="B17">
        <v>-7.48085E-2</v>
      </c>
      <c r="C17">
        <v>0.2434867</v>
      </c>
      <c r="D17">
        <v>-0.31</v>
      </c>
      <c r="E17">
        <v>0.75900000000000001</v>
      </c>
      <c r="F17">
        <v>-0.55269539999999995</v>
      </c>
      <c r="G17">
        <v>0.4030784</v>
      </c>
      <c r="H17" t="s">
        <v>30</v>
      </c>
    </row>
    <row r="18" spans="1:11" x14ac:dyDescent="0.25">
      <c r="A18" s="3" t="s">
        <v>16</v>
      </c>
      <c r="B18">
        <v>-0.20392250000000001</v>
      </c>
      <c r="C18">
        <v>0.2194757</v>
      </c>
      <c r="D18">
        <v>-0.93</v>
      </c>
      <c r="E18">
        <v>0.35299999999999998</v>
      </c>
      <c r="F18">
        <v>-0.63468349999999996</v>
      </c>
      <c r="G18">
        <v>0.2268385</v>
      </c>
      <c r="H18" t="s">
        <v>31</v>
      </c>
    </row>
    <row r="19" spans="1:11" x14ac:dyDescent="0.25">
      <c r="A19" s="3" t="s">
        <v>17</v>
      </c>
      <c r="B19">
        <v>1.31153E-2</v>
      </c>
      <c r="C19">
        <v>0.19943459999999999</v>
      </c>
      <c r="D19">
        <v>7.0000000000000007E-2</v>
      </c>
      <c r="E19">
        <v>0.94799999999999995</v>
      </c>
      <c r="F19">
        <v>-0.37831140000000002</v>
      </c>
      <c r="G19">
        <v>0.40454190000000001</v>
      </c>
      <c r="H19" t="s">
        <v>32</v>
      </c>
    </row>
    <row r="20" spans="1:11" x14ac:dyDescent="0.25">
      <c r="A20" s="3" t="s">
        <v>18</v>
      </c>
      <c r="B20">
        <v>-0.36138940000000003</v>
      </c>
      <c r="C20">
        <v>0.2013346</v>
      </c>
      <c r="D20">
        <v>-1.79</v>
      </c>
      <c r="E20">
        <v>7.2999999999999995E-2</v>
      </c>
      <c r="F20">
        <v>-0.75654520000000003</v>
      </c>
      <c r="G20">
        <v>3.3766400000000002E-2</v>
      </c>
      <c r="H20" t="s">
        <v>33</v>
      </c>
    </row>
    <row r="21" spans="1:11" x14ac:dyDescent="0.25">
      <c r="A21" s="3" t="s">
        <v>19</v>
      </c>
      <c r="B21">
        <v>-0.32852379999999998</v>
      </c>
      <c r="C21">
        <v>0.20204030000000001</v>
      </c>
      <c r="D21">
        <v>-1.63</v>
      </c>
      <c r="E21">
        <v>0.104</v>
      </c>
      <c r="F21">
        <v>-0.72506470000000001</v>
      </c>
      <c r="G21">
        <v>6.8016999999999994E-2</v>
      </c>
      <c r="H21" t="s">
        <v>34</v>
      </c>
    </row>
    <row r="22" spans="1:11" x14ac:dyDescent="0.25">
      <c r="A22" s="3" t="s">
        <v>20</v>
      </c>
      <c r="B22">
        <v>-8.3963499999999996E-2</v>
      </c>
      <c r="C22">
        <v>0.20902129999999999</v>
      </c>
      <c r="D22">
        <v>-0.4</v>
      </c>
      <c r="E22">
        <v>0.68799999999999994</v>
      </c>
      <c r="F22">
        <v>-0.49420589999999998</v>
      </c>
      <c r="G22">
        <v>0.32627889999999998</v>
      </c>
      <c r="H22" t="s">
        <v>35</v>
      </c>
    </row>
    <row r="23" spans="1:11" x14ac:dyDescent="0.25">
      <c r="A23" s="3" t="s">
        <v>21</v>
      </c>
      <c r="B23">
        <v>6.1302200000000001E-2</v>
      </c>
      <c r="C23">
        <v>0.20634</v>
      </c>
      <c r="D23">
        <v>0.3</v>
      </c>
      <c r="E23">
        <v>0.76600000000000001</v>
      </c>
      <c r="F23">
        <v>-0.34367750000000002</v>
      </c>
      <c r="G23">
        <v>0.46628190000000003</v>
      </c>
      <c r="H23" t="s">
        <v>36</v>
      </c>
    </row>
    <row r="24" spans="1:11" x14ac:dyDescent="0.25">
      <c r="A24" s="3" t="s">
        <v>22</v>
      </c>
      <c r="B24">
        <v>-5.7237900000000001E-2</v>
      </c>
      <c r="C24">
        <v>0.2024744</v>
      </c>
      <c r="D24">
        <v>-0.28000000000000003</v>
      </c>
      <c r="E24">
        <v>0.77700000000000002</v>
      </c>
      <c r="F24">
        <v>-0.4546307</v>
      </c>
      <c r="G24">
        <v>0.34015499999999999</v>
      </c>
      <c r="H24" t="s">
        <v>37</v>
      </c>
    </row>
    <row r="25" spans="1:11" x14ac:dyDescent="0.25">
      <c r="A25" s="3" t="s">
        <v>23</v>
      </c>
      <c r="B25">
        <v>2.3164799999999999E-2</v>
      </c>
      <c r="C25">
        <v>0.20281250000000001</v>
      </c>
      <c r="D25">
        <v>0.11</v>
      </c>
      <c r="E25">
        <v>0.90900000000000003</v>
      </c>
      <c r="F25">
        <v>-0.37489169999999999</v>
      </c>
      <c r="G25">
        <v>0.42122120000000002</v>
      </c>
      <c r="H25" t="s">
        <v>38</v>
      </c>
    </row>
    <row r="26" spans="1:11" x14ac:dyDescent="0.25">
      <c r="A26" t="s">
        <v>24</v>
      </c>
      <c r="B26">
        <v>1.981746</v>
      </c>
      <c r="C26">
        <v>0.23404900000000001</v>
      </c>
      <c r="D26">
        <v>8.4700000000000006</v>
      </c>
      <c r="E26">
        <v>0</v>
      </c>
      <c r="F26">
        <v>1.5223819999999999</v>
      </c>
      <c r="G26">
        <v>2.4411100000000001</v>
      </c>
      <c r="I26">
        <v>1</v>
      </c>
    </row>
    <row r="27" spans="1:11" x14ac:dyDescent="0.25">
      <c r="A27" t="s">
        <v>25</v>
      </c>
      <c r="B27">
        <v>894</v>
      </c>
    </row>
    <row r="28" spans="1:11" x14ac:dyDescent="0.25">
      <c r="A28" t="s">
        <v>45</v>
      </c>
      <c r="B28">
        <v>0.98887999999999998</v>
      </c>
    </row>
    <row r="29" spans="1:11" x14ac:dyDescent="0.25">
      <c r="A29" t="s">
        <v>50</v>
      </c>
      <c r="B29">
        <v>5.7000000000000002E-2</v>
      </c>
    </row>
    <row r="30" spans="1:11" x14ac:dyDescent="0.25">
      <c r="I30">
        <f>SUMPRODUCT(I4:I26,B4:B26)</f>
        <v>1.9335662</v>
      </c>
      <c r="K30">
        <v>1</v>
      </c>
    </row>
    <row r="31" spans="1:11" x14ac:dyDescent="0.25">
      <c r="K31" t="s">
        <v>407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5" x14ac:dyDescent="0.25"/>
  <cols>
    <col min="1" max="1" width="23" customWidth="1"/>
    <col min="11" max="11" width="12.7109375" bestFit="1" customWidth="1"/>
  </cols>
  <sheetData>
    <row r="1" spans="1:10" x14ac:dyDescent="0.25">
      <c r="A1" s="26" t="s">
        <v>229</v>
      </c>
      <c r="G1" t="s">
        <v>96</v>
      </c>
    </row>
    <row r="2" spans="1:10" ht="30" x14ac:dyDescent="0.25">
      <c r="B2" s="4" t="s">
        <v>2</v>
      </c>
      <c r="C2" s="2" t="s">
        <v>3</v>
      </c>
      <c r="D2" t="s">
        <v>4</v>
      </c>
      <c r="E2" t="s">
        <v>5</v>
      </c>
      <c r="F2" t="s">
        <v>6</v>
      </c>
      <c r="G2" t="s">
        <v>7</v>
      </c>
    </row>
    <row r="3" spans="1:10" x14ac:dyDescent="0.25">
      <c r="A3" t="s">
        <v>8</v>
      </c>
    </row>
    <row r="4" spans="1:10" x14ac:dyDescent="0.25">
      <c r="A4" s="3" t="s">
        <v>9</v>
      </c>
      <c r="B4">
        <v>-3.8632399999999997E-2</v>
      </c>
      <c r="C4">
        <v>0.1087687</v>
      </c>
      <c r="D4">
        <v>-0.36</v>
      </c>
      <c r="E4">
        <v>0.72299999999999998</v>
      </c>
      <c r="F4">
        <v>-0.25230580000000002</v>
      </c>
      <c r="G4">
        <v>0.1750409</v>
      </c>
    </row>
    <row r="5" spans="1:10" x14ac:dyDescent="0.25">
      <c r="A5" t="s">
        <v>43</v>
      </c>
    </row>
    <row r="6" spans="1:10" x14ac:dyDescent="0.25">
      <c r="A6" s="3" t="s">
        <v>10</v>
      </c>
      <c r="B6">
        <v>-0.29263939999999999</v>
      </c>
      <c r="C6">
        <v>0.24442520000000001</v>
      </c>
      <c r="D6">
        <v>-1.2</v>
      </c>
      <c r="E6">
        <v>0.23200000000000001</v>
      </c>
      <c r="F6">
        <v>-0.77280669999999996</v>
      </c>
      <c r="G6">
        <v>0.187528</v>
      </c>
    </row>
    <row r="7" spans="1:10" x14ac:dyDescent="0.25">
      <c r="A7" s="3" t="s">
        <v>11</v>
      </c>
      <c r="B7">
        <v>-7.9645300000000002E-2</v>
      </c>
      <c r="C7">
        <v>0.22829579999999999</v>
      </c>
      <c r="D7">
        <v>-0.35</v>
      </c>
      <c r="E7">
        <v>0.72699999999999998</v>
      </c>
      <c r="F7">
        <v>-0.52812680000000001</v>
      </c>
      <c r="G7">
        <v>0.3688362</v>
      </c>
      <c r="J7">
        <v>1</v>
      </c>
    </row>
    <row r="8" spans="1:10" x14ac:dyDescent="0.25">
      <c r="A8" t="s">
        <v>94</v>
      </c>
    </row>
    <row r="9" spans="1:10" x14ac:dyDescent="0.25">
      <c r="A9" s="3" t="s">
        <v>95</v>
      </c>
      <c r="B9">
        <v>-0.25524540000000001</v>
      </c>
      <c r="C9">
        <v>0.1236327</v>
      </c>
      <c r="D9">
        <v>-2.06</v>
      </c>
      <c r="E9">
        <v>3.9E-2</v>
      </c>
      <c r="F9">
        <v>-0.49811889999999998</v>
      </c>
      <c r="G9">
        <v>-1.23719E-2</v>
      </c>
    </row>
    <row r="10" spans="1:10" x14ac:dyDescent="0.25">
      <c r="A10" s="3" t="s">
        <v>83</v>
      </c>
      <c r="B10">
        <v>-7.0373199999999997E-2</v>
      </c>
      <c r="C10">
        <v>9.7345899999999999E-2</v>
      </c>
      <c r="D10">
        <v>-0.72</v>
      </c>
      <c r="E10">
        <v>0.47</v>
      </c>
      <c r="F10">
        <v>-0.26160679999999997</v>
      </c>
      <c r="G10">
        <v>0.1208603</v>
      </c>
    </row>
    <row r="11" spans="1:10" x14ac:dyDescent="0.25">
      <c r="A11" s="3" t="s">
        <v>85</v>
      </c>
      <c r="B11">
        <v>-0.1448007</v>
      </c>
      <c r="C11">
        <v>9.8316299999999995E-2</v>
      </c>
      <c r="D11">
        <v>-1.47</v>
      </c>
      <c r="E11">
        <v>0.14099999999999999</v>
      </c>
      <c r="F11">
        <v>-0.33794069999999998</v>
      </c>
      <c r="G11">
        <v>4.8339199999999999E-2</v>
      </c>
      <c r="J11">
        <v>1</v>
      </c>
    </row>
    <row r="12" spans="1:10" x14ac:dyDescent="0.25">
      <c r="A12" s="3" t="s">
        <v>92</v>
      </c>
      <c r="B12">
        <v>-4.5234999999999997E-2</v>
      </c>
      <c r="C12">
        <v>0.10999009999999999</v>
      </c>
      <c r="D12">
        <v>-0.41</v>
      </c>
      <c r="E12">
        <v>0.68100000000000005</v>
      </c>
      <c r="F12">
        <v>-0.26130799999999998</v>
      </c>
      <c r="G12">
        <v>0.17083789999999999</v>
      </c>
      <c r="J12">
        <v>1</v>
      </c>
    </row>
    <row r="13" spans="1:10" x14ac:dyDescent="0.25">
      <c r="A13" t="s">
        <v>93</v>
      </c>
      <c r="B13">
        <v>0.34037780000000001</v>
      </c>
      <c r="C13">
        <v>0.1163053</v>
      </c>
      <c r="D13">
        <v>2.93</v>
      </c>
      <c r="E13">
        <v>4.0000000000000001E-3</v>
      </c>
      <c r="F13">
        <v>0.11189880000000001</v>
      </c>
      <c r="G13">
        <v>0.56885680000000005</v>
      </c>
      <c r="J13">
        <v>1</v>
      </c>
    </row>
    <row r="14" spans="1:10" x14ac:dyDescent="0.25">
      <c r="A14" t="s">
        <v>12</v>
      </c>
    </row>
    <row r="15" spans="1:10" x14ac:dyDescent="0.25">
      <c r="A15" s="3" t="s">
        <v>13</v>
      </c>
      <c r="B15">
        <v>0.2450319</v>
      </c>
      <c r="C15">
        <v>0.45335209999999998</v>
      </c>
      <c r="D15">
        <v>0.54</v>
      </c>
      <c r="E15">
        <v>0.58899999999999997</v>
      </c>
      <c r="F15">
        <v>-0.64556729999999996</v>
      </c>
      <c r="G15">
        <v>1.1356310000000001</v>
      </c>
      <c r="H15" t="s">
        <v>28</v>
      </c>
    </row>
    <row r="16" spans="1:10" x14ac:dyDescent="0.25">
      <c r="A16" s="3" t="s">
        <v>14</v>
      </c>
      <c r="B16">
        <v>3.0648399999999999E-2</v>
      </c>
      <c r="C16">
        <v>0.20718549999999999</v>
      </c>
      <c r="D16">
        <v>0.15</v>
      </c>
      <c r="E16">
        <v>0.88200000000000001</v>
      </c>
      <c r="F16">
        <v>-0.37636259999999999</v>
      </c>
      <c r="G16">
        <v>0.43765929999999997</v>
      </c>
      <c r="H16" t="s">
        <v>29</v>
      </c>
      <c r="J16">
        <v>1</v>
      </c>
    </row>
    <row r="17" spans="1:12" x14ac:dyDescent="0.25">
      <c r="A17" s="3" t="s">
        <v>15</v>
      </c>
      <c r="B17">
        <v>-1.74161E-2</v>
      </c>
      <c r="C17">
        <v>0.2200463</v>
      </c>
      <c r="D17">
        <v>-0.08</v>
      </c>
      <c r="E17">
        <v>0.93700000000000006</v>
      </c>
      <c r="F17">
        <v>-0.44969170000000003</v>
      </c>
      <c r="G17">
        <v>0.41485949999999999</v>
      </c>
      <c r="H17" t="s">
        <v>30</v>
      </c>
    </row>
    <row r="18" spans="1:12" x14ac:dyDescent="0.25">
      <c r="A18" s="3" t="s">
        <v>16</v>
      </c>
      <c r="B18">
        <v>-5.5767999999999998E-2</v>
      </c>
      <c r="C18">
        <v>0.25675700000000001</v>
      </c>
      <c r="D18">
        <v>-0.22</v>
      </c>
      <c r="E18">
        <v>0.82799999999999996</v>
      </c>
      <c r="F18">
        <v>-0.56016089999999996</v>
      </c>
      <c r="G18">
        <v>0.44862489999999999</v>
      </c>
      <c r="H18" t="s">
        <v>31</v>
      </c>
    </row>
    <row r="19" spans="1:12" x14ac:dyDescent="0.25">
      <c r="A19" s="3" t="s">
        <v>17</v>
      </c>
      <c r="B19">
        <v>-0.1461404</v>
      </c>
      <c r="C19">
        <v>0.20499429999999999</v>
      </c>
      <c r="D19">
        <v>-0.71</v>
      </c>
      <c r="E19">
        <v>0.47599999999999998</v>
      </c>
      <c r="F19">
        <v>-0.54884659999999996</v>
      </c>
      <c r="G19">
        <v>0.25656580000000001</v>
      </c>
      <c r="H19" t="s">
        <v>32</v>
      </c>
    </row>
    <row r="20" spans="1:12" x14ac:dyDescent="0.25">
      <c r="A20" s="3" t="s">
        <v>18</v>
      </c>
      <c r="B20">
        <v>-0.2552159</v>
      </c>
      <c r="C20">
        <v>0.21013390000000001</v>
      </c>
      <c r="D20">
        <v>-1.21</v>
      </c>
      <c r="E20">
        <v>0.22500000000000001</v>
      </c>
      <c r="F20">
        <v>-0.66801869999999997</v>
      </c>
      <c r="G20">
        <v>0.157587</v>
      </c>
      <c r="H20" t="s">
        <v>33</v>
      </c>
    </row>
    <row r="21" spans="1:12" x14ac:dyDescent="0.25">
      <c r="A21" s="3" t="s">
        <v>19</v>
      </c>
      <c r="B21">
        <v>-0.29111209999999998</v>
      </c>
      <c r="C21">
        <v>0.19210289999999999</v>
      </c>
      <c r="D21">
        <v>-1.52</v>
      </c>
      <c r="E21">
        <v>0.13</v>
      </c>
      <c r="F21">
        <v>-0.66849360000000002</v>
      </c>
      <c r="G21">
        <v>8.6269299999999993E-2</v>
      </c>
      <c r="H21" t="s">
        <v>34</v>
      </c>
    </row>
    <row r="22" spans="1:12" x14ac:dyDescent="0.25">
      <c r="A22" s="3" t="s">
        <v>20</v>
      </c>
      <c r="B22">
        <v>-0.2298346</v>
      </c>
      <c r="C22">
        <v>0.22570170000000001</v>
      </c>
      <c r="D22">
        <v>-1.02</v>
      </c>
      <c r="E22">
        <v>0.309</v>
      </c>
      <c r="F22">
        <v>-0.67322009999999999</v>
      </c>
      <c r="G22">
        <v>0.21355089999999999</v>
      </c>
      <c r="H22" t="s">
        <v>35</v>
      </c>
    </row>
    <row r="23" spans="1:12" x14ac:dyDescent="0.25">
      <c r="A23" s="3" t="s">
        <v>21</v>
      </c>
      <c r="B23">
        <v>-0.2073516</v>
      </c>
      <c r="C23">
        <v>0.2113614</v>
      </c>
      <c r="D23">
        <v>-0.98</v>
      </c>
      <c r="E23">
        <v>0.32700000000000001</v>
      </c>
      <c r="F23">
        <v>-0.62256590000000001</v>
      </c>
      <c r="G23">
        <v>0.20786270000000001</v>
      </c>
      <c r="H23" t="s">
        <v>36</v>
      </c>
    </row>
    <row r="24" spans="1:12" x14ac:dyDescent="0.25">
      <c r="A24" s="3" t="s">
        <v>22</v>
      </c>
      <c r="B24">
        <v>0.1768052</v>
      </c>
      <c r="C24">
        <v>0.25441720000000001</v>
      </c>
      <c r="D24">
        <v>0.69</v>
      </c>
      <c r="E24">
        <v>0.48699999999999999</v>
      </c>
      <c r="F24">
        <v>-0.32299129999999998</v>
      </c>
      <c r="G24">
        <v>0.67660160000000003</v>
      </c>
      <c r="H24" t="s">
        <v>37</v>
      </c>
    </row>
    <row r="25" spans="1:12" x14ac:dyDescent="0.25">
      <c r="A25" s="3" t="s">
        <v>23</v>
      </c>
      <c r="B25">
        <v>0.19056509999999999</v>
      </c>
      <c r="C25">
        <v>0.20347779999999999</v>
      </c>
      <c r="D25">
        <v>0.94</v>
      </c>
      <c r="E25">
        <v>0.34899999999999998</v>
      </c>
      <c r="F25">
        <v>-0.20916199999999999</v>
      </c>
      <c r="G25">
        <v>0.59029220000000004</v>
      </c>
      <c r="H25" t="s">
        <v>38</v>
      </c>
    </row>
    <row r="26" spans="1:12" x14ac:dyDescent="0.25">
      <c r="A26" t="s">
        <v>24</v>
      </c>
      <c r="B26">
        <v>1.8919090000000001</v>
      </c>
      <c r="C26">
        <v>0.28325509999999998</v>
      </c>
      <c r="D26">
        <v>6.68</v>
      </c>
      <c r="E26">
        <v>0</v>
      </c>
      <c r="F26">
        <v>1.3354619999999999</v>
      </c>
      <c r="G26">
        <v>2.4483570000000001</v>
      </c>
      <c r="J26">
        <v>1</v>
      </c>
    </row>
    <row r="27" spans="1:12" x14ac:dyDescent="0.25">
      <c r="A27" t="s">
        <v>25</v>
      </c>
      <c r="B27">
        <v>547</v>
      </c>
    </row>
    <row r="28" spans="1:12" x14ac:dyDescent="0.25">
      <c r="A28" t="s">
        <v>45</v>
      </c>
      <c r="B28">
        <v>0.95128999999999997</v>
      </c>
    </row>
    <row r="29" spans="1:12" x14ac:dyDescent="0.25">
      <c r="A29" t="s">
        <v>50</v>
      </c>
      <c r="B29">
        <v>7.5999999999999998E-2</v>
      </c>
    </row>
    <row r="30" spans="1:12" x14ac:dyDescent="0.25">
      <c r="J30">
        <f>SUMPRODUCT(J4:J26,B4:B26)</f>
        <v>1.9932542</v>
      </c>
      <c r="L30">
        <v>1</v>
      </c>
    </row>
    <row r="31" spans="1:12" x14ac:dyDescent="0.25">
      <c r="L31">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5" x14ac:dyDescent="0.25"/>
  <cols>
    <col min="1" max="1" width="23" customWidth="1"/>
    <col min="11" max="11" width="12.7109375" bestFit="1" customWidth="1"/>
  </cols>
  <sheetData>
    <row r="1" spans="1:8" x14ac:dyDescent="0.25">
      <c r="A1" s="26" t="s">
        <v>228</v>
      </c>
    </row>
    <row r="2" spans="1:8" ht="30" x14ac:dyDescent="0.25">
      <c r="B2" s="4" t="s">
        <v>2</v>
      </c>
      <c r="C2" s="2" t="s">
        <v>3</v>
      </c>
      <c r="D2" t="s">
        <v>4</v>
      </c>
      <c r="E2" t="s">
        <v>5</v>
      </c>
      <c r="F2" t="s">
        <v>6</v>
      </c>
    </row>
    <row r="3" spans="1:8" x14ac:dyDescent="0.25">
      <c r="A3" t="s">
        <v>8</v>
      </c>
    </row>
    <row r="4" spans="1:8" x14ac:dyDescent="0.25">
      <c r="A4" s="3" t="s">
        <v>9</v>
      </c>
      <c r="B4">
        <v>7.5898699999999999E-2</v>
      </c>
      <c r="C4">
        <v>8.6021100000000003E-2</v>
      </c>
      <c r="D4">
        <v>0.378</v>
      </c>
      <c r="E4">
        <v>-9.3061500000000005E-2</v>
      </c>
      <c r="F4">
        <v>0.24485899999999999</v>
      </c>
    </row>
    <row r="5" spans="1:8" x14ac:dyDescent="0.25">
      <c r="A5" t="s">
        <v>43</v>
      </c>
    </row>
    <row r="6" spans="1:8" x14ac:dyDescent="0.25">
      <c r="A6" s="3" t="s">
        <v>10</v>
      </c>
      <c r="B6">
        <v>7.1696999999999997E-2</v>
      </c>
      <c r="C6">
        <v>0.14684610000000001</v>
      </c>
      <c r="D6">
        <v>0.626</v>
      </c>
      <c r="E6">
        <v>-0.21673390000000001</v>
      </c>
      <c r="F6">
        <v>0.3601279</v>
      </c>
    </row>
    <row r="7" spans="1:8" x14ac:dyDescent="0.25">
      <c r="A7" s="3" t="s">
        <v>11</v>
      </c>
      <c r="B7">
        <v>0.2388091</v>
      </c>
      <c r="C7">
        <v>0.14693790000000001</v>
      </c>
      <c r="D7">
        <v>0.105</v>
      </c>
      <c r="E7">
        <v>-4.9802100000000002E-2</v>
      </c>
      <c r="F7">
        <v>0.52742029999999995</v>
      </c>
      <c r="H7">
        <v>1</v>
      </c>
    </row>
    <row r="8" spans="1:8" x14ac:dyDescent="0.25">
      <c r="A8" t="s">
        <v>94</v>
      </c>
    </row>
    <row r="9" spans="1:8" x14ac:dyDescent="0.25">
      <c r="A9" s="3" t="s">
        <v>95</v>
      </c>
      <c r="B9">
        <v>-0.18558530000000001</v>
      </c>
      <c r="C9">
        <v>9.3262800000000007E-2</v>
      </c>
      <c r="D9">
        <v>4.7E-2</v>
      </c>
      <c r="E9">
        <v>-0.36876949999999997</v>
      </c>
      <c r="F9">
        <v>-2.4011000000000002E-3</v>
      </c>
    </row>
    <row r="10" spans="1:8" x14ac:dyDescent="0.25">
      <c r="A10" s="3" t="s">
        <v>83</v>
      </c>
      <c r="B10">
        <v>6.0311000000000002E-3</v>
      </c>
      <c r="C10">
        <v>8.6059499999999997E-2</v>
      </c>
      <c r="D10">
        <v>0.94399999999999995</v>
      </c>
      <c r="E10">
        <v>-0.1630045</v>
      </c>
      <c r="F10">
        <v>0.17506659999999999</v>
      </c>
    </row>
    <row r="11" spans="1:8" x14ac:dyDescent="0.25">
      <c r="A11" s="3" t="s">
        <v>84</v>
      </c>
      <c r="B11">
        <v>-8.8451399999999999E-2</v>
      </c>
      <c r="C11">
        <v>9.7773299999999994E-2</v>
      </c>
      <c r="D11">
        <v>0.36599999999999999</v>
      </c>
      <c r="E11">
        <v>-0.28049499999999999</v>
      </c>
      <c r="F11">
        <v>0.10359210000000001</v>
      </c>
    </row>
    <row r="12" spans="1:8" x14ac:dyDescent="0.25">
      <c r="A12" s="3" t="s">
        <v>92</v>
      </c>
      <c r="B12">
        <v>0.112528</v>
      </c>
      <c r="C12">
        <v>9.4388899999999998E-2</v>
      </c>
      <c r="D12">
        <v>0.23400000000000001</v>
      </c>
      <c r="E12">
        <v>-7.2868100000000005E-2</v>
      </c>
      <c r="F12">
        <v>0.29792400000000002</v>
      </c>
      <c r="H12">
        <v>1</v>
      </c>
    </row>
    <row r="13" spans="1:8" x14ac:dyDescent="0.25">
      <c r="A13" t="s">
        <v>93</v>
      </c>
      <c r="B13">
        <v>0.28492709999999999</v>
      </c>
      <c r="C13">
        <v>8.86575E-2</v>
      </c>
      <c r="D13">
        <v>1E-3</v>
      </c>
      <c r="E13">
        <v>0.1107886</v>
      </c>
      <c r="F13">
        <v>0.45906560000000002</v>
      </c>
    </row>
    <row r="14" spans="1:8" x14ac:dyDescent="0.25">
      <c r="A14" t="s">
        <v>12</v>
      </c>
    </row>
    <row r="15" spans="1:8" x14ac:dyDescent="0.25">
      <c r="A15" s="3" t="s">
        <v>13</v>
      </c>
      <c r="B15">
        <v>-0.60383500000000001</v>
      </c>
      <c r="C15">
        <v>0.3097376</v>
      </c>
      <c r="D15">
        <v>5.1999999999999998E-2</v>
      </c>
      <c r="E15">
        <v>-1.212213</v>
      </c>
      <c r="F15">
        <v>4.5427999999999996E-3</v>
      </c>
      <c r="G15" t="s">
        <v>28</v>
      </c>
    </row>
    <row r="16" spans="1:8" x14ac:dyDescent="0.25">
      <c r="A16" s="3" t="s">
        <v>14</v>
      </c>
      <c r="B16">
        <v>-0.71715110000000004</v>
      </c>
      <c r="C16">
        <v>0.28094170000000002</v>
      </c>
      <c r="D16">
        <v>1.0999999999999999E-2</v>
      </c>
      <c r="E16">
        <v>-1.268969</v>
      </c>
      <c r="F16">
        <v>-0.16533349999999999</v>
      </c>
      <c r="G16" t="s">
        <v>29</v>
      </c>
    </row>
    <row r="17" spans="1:10" x14ac:dyDescent="0.25">
      <c r="A17" s="3" t="s">
        <v>15</v>
      </c>
      <c r="B17">
        <v>-0.53601469999999996</v>
      </c>
      <c r="C17">
        <v>0.27949760000000001</v>
      </c>
      <c r="D17">
        <v>5.6000000000000001E-2</v>
      </c>
      <c r="E17">
        <v>-1.0849960000000001</v>
      </c>
      <c r="F17">
        <v>1.2966500000000001E-2</v>
      </c>
      <c r="G17" t="s">
        <v>30</v>
      </c>
    </row>
    <row r="18" spans="1:10" x14ac:dyDescent="0.25">
      <c r="A18" s="3" t="s">
        <v>16</v>
      </c>
      <c r="B18">
        <v>-0.41802790000000001</v>
      </c>
      <c r="C18">
        <v>0.30029410000000001</v>
      </c>
      <c r="D18">
        <v>0.16400000000000001</v>
      </c>
      <c r="E18">
        <v>-1.007857</v>
      </c>
      <c r="F18">
        <v>0.17180129999999999</v>
      </c>
      <c r="G18" t="s">
        <v>31</v>
      </c>
    </row>
    <row r="19" spans="1:10" x14ac:dyDescent="0.25">
      <c r="A19" s="3" t="s">
        <v>17</v>
      </c>
      <c r="B19">
        <v>-0.57189999999999996</v>
      </c>
      <c r="C19">
        <v>0.29273199999999999</v>
      </c>
      <c r="D19">
        <v>5.0999999999999997E-2</v>
      </c>
      <c r="E19">
        <v>-1.146876</v>
      </c>
      <c r="F19">
        <v>3.0758999999999999E-3</v>
      </c>
      <c r="G19" t="s">
        <v>32</v>
      </c>
    </row>
    <row r="20" spans="1:10" x14ac:dyDescent="0.25">
      <c r="A20" s="3" t="s">
        <v>18</v>
      </c>
      <c r="B20">
        <v>-0.858846</v>
      </c>
      <c r="C20">
        <v>0.29455199999999998</v>
      </c>
      <c r="D20">
        <v>4.0000000000000001E-3</v>
      </c>
      <c r="E20">
        <v>-1.437397</v>
      </c>
      <c r="F20">
        <v>-0.28029539999999997</v>
      </c>
      <c r="G20" t="s">
        <v>33</v>
      </c>
    </row>
    <row r="21" spans="1:10" x14ac:dyDescent="0.25">
      <c r="A21" s="3" t="s">
        <v>19</v>
      </c>
      <c r="B21">
        <v>-0.64223330000000001</v>
      </c>
      <c r="C21">
        <v>0.2811997</v>
      </c>
      <c r="D21">
        <v>2.3E-2</v>
      </c>
      <c r="E21">
        <v>-1.194558</v>
      </c>
      <c r="F21">
        <v>-8.9908799999999997E-2</v>
      </c>
      <c r="G21" t="s">
        <v>34</v>
      </c>
    </row>
    <row r="22" spans="1:10" x14ac:dyDescent="0.25">
      <c r="A22" s="3" t="s">
        <v>20</v>
      </c>
      <c r="B22">
        <v>-0.53635889999999997</v>
      </c>
      <c r="C22">
        <v>0.31295400000000001</v>
      </c>
      <c r="D22">
        <v>8.6999999999999994E-2</v>
      </c>
      <c r="E22">
        <v>-1.151054</v>
      </c>
      <c r="F22">
        <v>7.8336500000000003E-2</v>
      </c>
      <c r="G22" t="s">
        <v>35</v>
      </c>
      <c r="H22">
        <v>1</v>
      </c>
    </row>
    <row r="23" spans="1:10" x14ac:dyDescent="0.25">
      <c r="A23" s="3" t="s">
        <v>21</v>
      </c>
      <c r="B23">
        <v>-0.40089750000000002</v>
      </c>
      <c r="C23">
        <v>0.2771498</v>
      </c>
      <c r="D23">
        <v>0.14899999999999999</v>
      </c>
      <c r="E23">
        <v>-0.94526730000000003</v>
      </c>
      <c r="F23">
        <v>0.1434723</v>
      </c>
      <c r="G23" t="s">
        <v>36</v>
      </c>
    </row>
    <row r="24" spans="1:10" x14ac:dyDescent="0.25">
      <c r="A24" s="3" t="s">
        <v>22</v>
      </c>
      <c r="B24">
        <v>-0.27569179999999999</v>
      </c>
      <c r="C24">
        <v>0.28487089999999998</v>
      </c>
      <c r="D24">
        <v>0.33400000000000002</v>
      </c>
      <c r="E24">
        <v>-0.83522719999999995</v>
      </c>
      <c r="F24">
        <v>0.28384359999999997</v>
      </c>
      <c r="G24" t="s">
        <v>37</v>
      </c>
    </row>
    <row r="25" spans="1:10" x14ac:dyDescent="0.25">
      <c r="A25" s="3" t="s">
        <v>23</v>
      </c>
      <c r="B25">
        <v>-0.4317086</v>
      </c>
      <c r="C25">
        <v>0.29590260000000002</v>
      </c>
      <c r="D25">
        <v>0.14499999999999999</v>
      </c>
      <c r="E25">
        <v>-1.012912</v>
      </c>
      <c r="F25">
        <v>0.14949480000000001</v>
      </c>
      <c r="G25" t="s">
        <v>38</v>
      </c>
    </row>
    <row r="26" spans="1:10" x14ac:dyDescent="0.25">
      <c r="A26" t="s">
        <v>24</v>
      </c>
      <c r="B26">
        <v>1.760327</v>
      </c>
      <c r="C26">
        <v>0.26058029999999999</v>
      </c>
      <c r="D26">
        <v>0</v>
      </c>
      <c r="E26">
        <v>1.2485029999999999</v>
      </c>
      <c r="F26">
        <v>2.272151</v>
      </c>
      <c r="H26">
        <v>1</v>
      </c>
    </row>
    <row r="27" spans="1:10" x14ac:dyDescent="0.25">
      <c r="A27" t="s">
        <v>25</v>
      </c>
      <c r="B27">
        <v>585</v>
      </c>
    </row>
    <row r="28" spans="1:10" x14ac:dyDescent="0.25">
      <c r="A28" t="s">
        <v>45</v>
      </c>
      <c r="B28">
        <v>0.84714999999999996</v>
      </c>
      <c r="H28">
        <f>SUMPRODUCT(H4:H26,B4:B26)</f>
        <v>1.5753052000000001</v>
      </c>
      <c r="J28">
        <v>0</v>
      </c>
    </row>
    <row r="29" spans="1:10" x14ac:dyDescent="0.25">
      <c r="A29" t="s">
        <v>50</v>
      </c>
      <c r="B29">
        <v>9.3399999999999997E-2</v>
      </c>
      <c r="J29" t="s">
        <v>407</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5" x14ac:dyDescent="0.25"/>
  <cols>
    <col min="1" max="1" width="23" customWidth="1"/>
    <col min="11" max="11" width="12.7109375" bestFit="1" customWidth="1"/>
  </cols>
  <sheetData>
    <row r="1" spans="1:9" x14ac:dyDescent="0.25">
      <c r="A1" s="26" t="s">
        <v>227</v>
      </c>
      <c r="G1" t="s">
        <v>124</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231</v>
      </c>
    </row>
    <row r="9" spans="1:9" x14ac:dyDescent="0.25">
      <c r="A9" s="3" t="s">
        <v>232</v>
      </c>
      <c r="B9">
        <v>0.19649249999999999</v>
      </c>
      <c r="C9">
        <v>7.0587300000000006E-2</v>
      </c>
      <c r="D9">
        <v>2.78</v>
      </c>
      <c r="E9">
        <v>5.0000000000000001E-3</v>
      </c>
      <c r="F9">
        <v>5.7977800000000003E-2</v>
      </c>
      <c r="G9">
        <v>0.3350071</v>
      </c>
      <c r="I9">
        <v>1</v>
      </c>
    </row>
    <row r="10" spans="1:9" x14ac:dyDescent="0.25">
      <c r="A10" t="s">
        <v>93</v>
      </c>
      <c r="B10">
        <v>0.30618450000000003</v>
      </c>
      <c r="C10">
        <v>8.7361999999999995E-2</v>
      </c>
      <c r="D10">
        <v>3.5</v>
      </c>
      <c r="E10">
        <v>0</v>
      </c>
      <c r="F10">
        <v>0.13475239999999999</v>
      </c>
      <c r="G10">
        <v>0.4776165</v>
      </c>
    </row>
    <row r="11" spans="1:9" x14ac:dyDescent="0.25">
      <c r="A11" t="s">
        <v>12</v>
      </c>
    </row>
    <row r="12" spans="1:9" x14ac:dyDescent="0.25">
      <c r="A12" s="3" t="s">
        <v>13</v>
      </c>
      <c r="B12">
        <v>1.57547E-2</v>
      </c>
      <c r="C12">
        <v>0.27203329999999998</v>
      </c>
      <c r="D12">
        <v>0.06</v>
      </c>
      <c r="E12">
        <v>0.95399999999999996</v>
      </c>
      <c r="F12">
        <v>-0.51806110000000005</v>
      </c>
      <c r="G12">
        <v>0.54957049999999996</v>
      </c>
      <c r="H12" t="s">
        <v>28</v>
      </c>
    </row>
    <row r="13" spans="1:9" x14ac:dyDescent="0.25">
      <c r="A13" s="3" t="s">
        <v>14</v>
      </c>
      <c r="B13">
        <v>-9.6822999999999996E-3</v>
      </c>
      <c r="C13">
        <v>0.1994185</v>
      </c>
      <c r="D13">
        <v>-0.05</v>
      </c>
      <c r="E13">
        <v>0.96099999999999997</v>
      </c>
      <c r="F13">
        <v>-0.40100479999999999</v>
      </c>
      <c r="G13">
        <v>0.38164029999999999</v>
      </c>
      <c r="H13" t="s">
        <v>29</v>
      </c>
    </row>
    <row r="14" spans="1:9" x14ac:dyDescent="0.25">
      <c r="A14" s="3" t="s">
        <v>15</v>
      </c>
      <c r="B14">
        <v>-0.1408372</v>
      </c>
      <c r="C14">
        <v>0.2107938</v>
      </c>
      <c r="D14">
        <v>-0.67</v>
      </c>
      <c r="E14">
        <v>0.504</v>
      </c>
      <c r="F14">
        <v>-0.55448169999999997</v>
      </c>
      <c r="G14">
        <v>0.27280720000000003</v>
      </c>
      <c r="H14" t="s">
        <v>30</v>
      </c>
    </row>
    <row r="15" spans="1:9" x14ac:dyDescent="0.25">
      <c r="A15" s="3" t="s">
        <v>16</v>
      </c>
      <c r="B15">
        <v>0.1680518</v>
      </c>
      <c r="C15">
        <v>0.22361230000000001</v>
      </c>
      <c r="D15">
        <v>0.75</v>
      </c>
      <c r="E15">
        <v>0.45300000000000001</v>
      </c>
      <c r="F15">
        <v>-0.2707465</v>
      </c>
      <c r="G15">
        <v>0.60685009999999995</v>
      </c>
      <c r="H15" t="s">
        <v>31</v>
      </c>
    </row>
    <row r="16" spans="1:9" x14ac:dyDescent="0.25">
      <c r="A16" s="3" t="s">
        <v>17</v>
      </c>
      <c r="B16">
        <v>4.7740999999999999E-2</v>
      </c>
      <c r="C16">
        <v>0.2095051</v>
      </c>
      <c r="D16">
        <v>0.23</v>
      </c>
      <c r="E16">
        <v>0.82</v>
      </c>
      <c r="F16">
        <v>-0.36337459999999999</v>
      </c>
      <c r="G16">
        <v>0.4588566</v>
      </c>
      <c r="H16" t="s">
        <v>32</v>
      </c>
    </row>
    <row r="17" spans="1:12" x14ac:dyDescent="0.25">
      <c r="A17" s="3" t="s">
        <v>18</v>
      </c>
      <c r="B17">
        <v>-6.23219E-2</v>
      </c>
      <c r="C17">
        <v>0.1985759</v>
      </c>
      <c r="D17">
        <v>-0.31</v>
      </c>
      <c r="E17">
        <v>0.754</v>
      </c>
      <c r="F17">
        <v>-0.45199089999999997</v>
      </c>
      <c r="G17">
        <v>0.327347</v>
      </c>
      <c r="H17" t="s">
        <v>33</v>
      </c>
    </row>
    <row r="18" spans="1:12" x14ac:dyDescent="0.25">
      <c r="A18" s="3" t="s">
        <v>19</v>
      </c>
      <c r="B18">
        <v>-0.1591012</v>
      </c>
      <c r="C18">
        <v>0.1896024</v>
      </c>
      <c r="D18">
        <v>-0.84</v>
      </c>
      <c r="E18">
        <v>0.40200000000000002</v>
      </c>
      <c r="F18">
        <v>-0.53116140000000001</v>
      </c>
      <c r="G18">
        <v>0.21295890000000001</v>
      </c>
      <c r="H18" t="s">
        <v>34</v>
      </c>
    </row>
    <row r="19" spans="1:12" x14ac:dyDescent="0.25">
      <c r="A19" s="3" t="s">
        <v>20</v>
      </c>
      <c r="B19">
        <v>-4.35486E-2</v>
      </c>
      <c r="C19">
        <v>0.19406519999999999</v>
      </c>
      <c r="D19">
        <v>-0.22</v>
      </c>
      <c r="E19">
        <v>0.82199999999999995</v>
      </c>
      <c r="F19">
        <v>-0.42436610000000002</v>
      </c>
      <c r="G19">
        <v>0.33726889999999998</v>
      </c>
      <c r="H19" t="s">
        <v>35</v>
      </c>
    </row>
    <row r="20" spans="1:12" x14ac:dyDescent="0.25">
      <c r="A20" s="3" t="s">
        <v>21</v>
      </c>
      <c r="B20">
        <v>-0.24019950000000001</v>
      </c>
      <c r="C20">
        <v>0.1870386</v>
      </c>
      <c r="D20">
        <v>-1.28</v>
      </c>
      <c r="E20">
        <v>0.19900000000000001</v>
      </c>
      <c r="F20">
        <v>-0.60722860000000001</v>
      </c>
      <c r="G20">
        <v>0.12682959999999999</v>
      </c>
      <c r="H20" t="s">
        <v>36</v>
      </c>
    </row>
    <row r="21" spans="1:12" x14ac:dyDescent="0.25">
      <c r="A21" s="3" t="s">
        <v>22</v>
      </c>
      <c r="B21">
        <v>-8.5667999999999994E-3</v>
      </c>
      <c r="C21">
        <v>0.1899612</v>
      </c>
      <c r="D21">
        <v>-0.05</v>
      </c>
      <c r="E21">
        <v>0.96399999999999997</v>
      </c>
      <c r="F21">
        <v>-0.38133099999999998</v>
      </c>
      <c r="G21">
        <v>0.3641974</v>
      </c>
      <c r="H21" t="s">
        <v>37</v>
      </c>
    </row>
    <row r="22" spans="1:12" x14ac:dyDescent="0.25">
      <c r="A22" s="3" t="s">
        <v>23</v>
      </c>
      <c r="B22">
        <v>9.4485399999999997E-2</v>
      </c>
      <c r="C22">
        <v>0.18863759999999999</v>
      </c>
      <c r="D22">
        <v>0.5</v>
      </c>
      <c r="E22">
        <v>0.61699999999999999</v>
      </c>
      <c r="F22">
        <v>-0.27568140000000002</v>
      </c>
      <c r="G22">
        <v>0.46465220000000002</v>
      </c>
      <c r="H22" t="s">
        <v>38</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1.6720626999999999</v>
      </c>
      <c r="K27">
        <v>4</v>
      </c>
    </row>
    <row r="28" spans="1:12" x14ac:dyDescent="0.25">
      <c r="I28">
        <f>EXP(I27+(B25^2)/2)</f>
        <v>8.3056985079833119</v>
      </c>
      <c r="K28" t="s">
        <v>407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workbookViewId="0">
      <selection activeCell="C1" sqref="C1:AG1"/>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137</v>
      </c>
      <c r="G1" t="s">
        <v>138</v>
      </c>
      <c r="H1" t="s">
        <v>71</v>
      </c>
      <c r="I1" t="s">
        <v>72</v>
      </c>
      <c r="J1" t="s">
        <v>73</v>
      </c>
      <c r="K1" t="s">
        <v>74</v>
      </c>
      <c r="L1" t="s">
        <v>125</v>
      </c>
      <c r="M1" t="s">
        <v>126</v>
      </c>
      <c r="N1" t="s">
        <v>127</v>
      </c>
      <c r="O1" t="s">
        <v>128</v>
      </c>
      <c r="P1" t="s">
        <v>129</v>
      </c>
      <c r="Q1" t="s">
        <v>130</v>
      </c>
      <c r="R1" t="s">
        <v>131</v>
      </c>
      <c r="S1" t="s">
        <v>132</v>
      </c>
      <c r="T1" t="s">
        <v>133</v>
      </c>
      <c r="U1" t="s">
        <v>134</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137</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138</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125</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126</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127</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128</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129</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130</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131</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132</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133</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134</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A6" sqref="A6"/>
    </sheetView>
  </sheetViews>
  <sheetFormatPr defaultRowHeight="15" x14ac:dyDescent="0.25"/>
  <cols>
    <col min="1" max="1" width="14.140625" customWidth="1"/>
  </cols>
  <sheetData>
    <row r="1" spans="1:33" x14ac:dyDescent="0.25">
      <c r="A1" s="1" t="s">
        <v>0</v>
      </c>
      <c r="B1" s="1" t="s">
        <v>1</v>
      </c>
      <c r="C1" t="s">
        <v>27</v>
      </c>
      <c r="D1" t="s">
        <v>40</v>
      </c>
      <c r="E1" t="s">
        <v>41</v>
      </c>
      <c r="F1" t="s">
        <v>137</v>
      </c>
      <c r="G1" t="s">
        <v>177</v>
      </c>
      <c r="H1" t="s">
        <v>71</v>
      </c>
      <c r="I1" t="s">
        <v>72</v>
      </c>
      <c r="J1" t="s">
        <v>73</v>
      </c>
      <c r="K1" t="s">
        <v>74</v>
      </c>
      <c r="L1" t="s">
        <v>125</v>
      </c>
      <c r="M1" t="s">
        <v>126</v>
      </c>
      <c r="N1" t="s">
        <v>127</v>
      </c>
      <c r="O1" t="s">
        <v>128</v>
      </c>
      <c r="P1" t="s">
        <v>129</v>
      </c>
      <c r="Q1" t="s">
        <v>130</v>
      </c>
      <c r="R1" t="s">
        <v>131</v>
      </c>
      <c r="S1" t="s">
        <v>132</v>
      </c>
      <c r="T1" t="s">
        <v>133</v>
      </c>
      <c r="U1" t="s">
        <v>134</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137</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177</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125</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126</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127</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128</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129</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130</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131</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132</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133</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134</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A39" workbookViewId="0">
      <selection activeCell="A39" sqref="A39"/>
    </sheetView>
  </sheetViews>
  <sheetFormatPr defaultRowHeight="15" x14ac:dyDescent="0.25"/>
  <cols>
    <col min="1" max="1" width="20.5703125" customWidth="1"/>
  </cols>
  <sheetData>
    <row r="1" spans="1:40" x14ac:dyDescent="0.25">
      <c r="A1" s="1" t="s">
        <v>0</v>
      </c>
      <c r="B1" s="1" t="s">
        <v>1</v>
      </c>
      <c r="C1" t="s">
        <v>139</v>
      </c>
      <c r="D1" t="s">
        <v>140</v>
      </c>
      <c r="E1" t="s">
        <v>141</v>
      </c>
      <c r="F1" t="s">
        <v>397</v>
      </c>
      <c r="G1" t="s">
        <v>178</v>
      </c>
      <c r="H1" t="s">
        <v>179</v>
      </c>
      <c r="I1" t="s">
        <v>142</v>
      </c>
      <c r="J1" t="s">
        <v>143</v>
      </c>
      <c r="K1" t="s">
        <v>144</v>
      </c>
      <c r="L1" t="s">
        <v>145</v>
      </c>
      <c r="M1" t="s">
        <v>146</v>
      </c>
      <c r="N1" t="s">
        <v>147</v>
      </c>
      <c r="O1" t="s">
        <v>148</v>
      </c>
      <c r="P1" t="s">
        <v>149</v>
      </c>
      <c r="Q1" t="s">
        <v>150</v>
      </c>
      <c r="R1" t="s">
        <v>151</v>
      </c>
      <c r="S1" t="s">
        <v>152</v>
      </c>
      <c r="T1" t="s">
        <v>153</v>
      </c>
      <c r="U1" t="s">
        <v>154</v>
      </c>
      <c r="V1" t="s">
        <v>155</v>
      </c>
      <c r="W1" t="s">
        <v>156</v>
      </c>
      <c r="X1" t="s">
        <v>157</v>
      </c>
      <c r="Y1" t="s">
        <v>398</v>
      </c>
      <c r="Z1" t="s">
        <v>180</v>
      </c>
      <c r="AA1" t="s">
        <v>181</v>
      </c>
      <c r="AB1" t="s">
        <v>158</v>
      </c>
      <c r="AC1" t="s">
        <v>159</v>
      </c>
      <c r="AD1" t="s">
        <v>160</v>
      </c>
      <c r="AE1" t="s">
        <v>161</v>
      </c>
      <c r="AF1" t="s">
        <v>162</v>
      </c>
      <c r="AG1" t="s">
        <v>163</v>
      </c>
      <c r="AH1" t="s">
        <v>164</v>
      </c>
      <c r="AI1" t="s">
        <v>165</v>
      </c>
      <c r="AJ1" t="s">
        <v>166</v>
      </c>
      <c r="AK1" t="s">
        <v>167</v>
      </c>
      <c r="AL1" t="s">
        <v>168</v>
      </c>
      <c r="AM1" t="s">
        <v>169</v>
      </c>
      <c r="AN1" t="s">
        <v>170</v>
      </c>
    </row>
    <row r="2" spans="1:40" x14ac:dyDescent="0.25">
      <c r="A2" t="s">
        <v>139</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25">
      <c r="A3" t="s">
        <v>140</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25">
      <c r="A4" t="s">
        <v>141</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25">
      <c r="A5" t="s">
        <v>397</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25">
      <c r="A6" t="s">
        <v>178</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25">
      <c r="A7" t="s">
        <v>179</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25">
      <c r="A8" t="s">
        <v>142</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25">
      <c r="A9" t="s">
        <v>143</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25">
      <c r="A10" t="s">
        <v>144</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25">
      <c r="A11" t="s">
        <v>145</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25">
      <c r="A12" t="s">
        <v>146</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25">
      <c r="A13" t="s">
        <v>147</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25">
      <c r="A14" t="s">
        <v>148</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25">
      <c r="A15" t="s">
        <v>149</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25">
      <c r="A16" t="s">
        <v>150</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25">
      <c r="A17" t="s">
        <v>151</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25">
      <c r="A18" t="s">
        <v>152</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25">
      <c r="A19" t="s">
        <v>153</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25">
      <c r="A20" t="s">
        <v>154</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25">
      <c r="A21" t="s">
        <v>155</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25">
      <c r="A22" t="s">
        <v>156</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25">
      <c r="A23" t="s">
        <v>157</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25">
      <c r="A24" t="s">
        <v>398</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25">
      <c r="A25" t="s">
        <v>180</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25">
      <c r="A26" t="s">
        <v>181</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25">
      <c r="A27" t="s">
        <v>158</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25">
      <c r="A28" t="s">
        <v>159</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25">
      <c r="A29" t="s">
        <v>160</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25">
      <c r="A30" t="s">
        <v>161</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25">
      <c r="A31" t="s">
        <v>162</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25">
      <c r="A32" t="s">
        <v>163</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25">
      <c r="A33" t="s">
        <v>164</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25">
      <c r="A34" t="s">
        <v>165</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25">
      <c r="A35" t="s">
        <v>166</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25">
      <c r="A36" t="s">
        <v>167</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25">
      <c r="A37" t="s">
        <v>168</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25">
      <c r="A38" t="s">
        <v>169</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25">
      <c r="A39" t="s">
        <v>170</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A3" sqref="A3"/>
    </sheetView>
  </sheetViews>
  <sheetFormatPr defaultRowHeight="15" x14ac:dyDescent="0.25"/>
  <sheetData>
    <row r="1" spans="1:18" x14ac:dyDescent="0.25">
      <c r="A1" s="1" t="s">
        <v>0</v>
      </c>
      <c r="B1" s="1" t="s">
        <v>1</v>
      </c>
      <c r="C1" t="s">
        <v>27</v>
      </c>
      <c r="D1" t="s">
        <v>182</v>
      </c>
      <c r="E1" t="s">
        <v>183</v>
      </c>
      <c r="F1" t="s">
        <v>134</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182</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183</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134</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A16" sqref="A16"/>
    </sheetView>
  </sheetViews>
  <sheetFormatPr defaultRowHeight="15" x14ac:dyDescent="0.25"/>
  <cols>
    <col min="1" max="1" width="19.85546875" customWidth="1"/>
  </cols>
  <sheetData>
    <row r="1" spans="1:17" x14ac:dyDescent="0.25">
      <c r="A1" s="1" t="s">
        <v>0</v>
      </c>
      <c r="B1" s="1" t="s">
        <v>1</v>
      </c>
      <c r="C1" t="s">
        <v>184</v>
      </c>
      <c r="D1" t="s">
        <v>185</v>
      </c>
      <c r="E1" t="s">
        <v>186</v>
      </c>
      <c r="F1" t="s">
        <v>404</v>
      </c>
      <c r="G1" t="s">
        <v>171</v>
      </c>
      <c r="H1" t="s">
        <v>187</v>
      </c>
      <c r="I1" t="s">
        <v>188</v>
      </c>
      <c r="J1" t="s">
        <v>189</v>
      </c>
      <c r="K1" t="s">
        <v>405</v>
      </c>
      <c r="L1" t="s">
        <v>172</v>
      </c>
      <c r="M1" t="s">
        <v>190</v>
      </c>
      <c r="N1" t="s">
        <v>191</v>
      </c>
      <c r="O1" t="s">
        <v>192</v>
      </c>
      <c r="P1" t="s">
        <v>406</v>
      </c>
      <c r="Q1" t="s">
        <v>173</v>
      </c>
    </row>
    <row r="2" spans="1:17" x14ac:dyDescent="0.25">
      <c r="A2" t="s">
        <v>184</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25">
      <c r="A3" t="s">
        <v>185</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25">
      <c r="A4" t="s">
        <v>186</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25">
      <c r="A5" t="s">
        <v>404</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25">
      <c r="A6" t="s">
        <v>171</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25">
      <c r="A7" t="s">
        <v>187</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25">
      <c r="A8" t="s">
        <v>188</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25">
      <c r="A9" t="s">
        <v>189</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25">
      <c r="A10" t="s">
        <v>405</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25">
      <c r="A11" t="s">
        <v>172</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25">
      <c r="A12" t="s">
        <v>190</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25">
      <c r="A13" t="s">
        <v>191</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25">
      <c r="A14" t="s">
        <v>192</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25">
      <c r="A15" t="s">
        <v>406</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25">
      <c r="A16" t="s">
        <v>173</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tabSelected="1" workbookViewId="0">
      <selection activeCell="A36" sqref="A36"/>
    </sheetView>
  </sheetViews>
  <sheetFormatPr defaultRowHeight="15" x14ac:dyDescent="0.25"/>
  <cols>
    <col min="1" max="1" width="30.7109375" customWidth="1"/>
  </cols>
  <sheetData>
    <row r="1" spans="1:37" x14ac:dyDescent="0.25">
      <c r="A1" s="1" t="s">
        <v>0</v>
      </c>
      <c r="B1" s="1" t="s">
        <v>1</v>
      </c>
      <c r="C1" t="s">
        <v>413</v>
      </c>
      <c r="D1" t="s">
        <v>193</v>
      </c>
      <c r="E1" t="s">
        <v>194</v>
      </c>
      <c r="F1" t="s">
        <v>195</v>
      </c>
      <c r="G1" t="s">
        <v>196</v>
      </c>
      <c r="H1" t="s">
        <v>197</v>
      </c>
      <c r="I1" t="s">
        <v>174</v>
      </c>
      <c r="J1" t="s">
        <v>414</v>
      </c>
      <c r="K1" t="s">
        <v>198</v>
      </c>
      <c r="L1" t="s">
        <v>199</v>
      </c>
      <c r="M1" t="s">
        <v>200</v>
      </c>
      <c r="N1" t="s">
        <v>201</v>
      </c>
      <c r="O1" t="s">
        <v>202</v>
      </c>
      <c r="P1" t="s">
        <v>175</v>
      </c>
      <c r="Q1" t="s">
        <v>415</v>
      </c>
      <c r="R1" t="s">
        <v>208</v>
      </c>
      <c r="S1" t="s">
        <v>209</v>
      </c>
      <c r="T1" t="s">
        <v>210</v>
      </c>
      <c r="U1" t="s">
        <v>211</v>
      </c>
      <c r="V1" t="s">
        <v>212</v>
      </c>
      <c r="W1" t="s">
        <v>213</v>
      </c>
      <c r="X1" t="s">
        <v>416</v>
      </c>
      <c r="Y1" t="s">
        <v>203</v>
      </c>
      <c r="Z1" t="s">
        <v>204</v>
      </c>
      <c r="AA1" t="s">
        <v>205</v>
      </c>
      <c r="AB1" t="s">
        <v>206</v>
      </c>
      <c r="AC1" t="s">
        <v>207</v>
      </c>
      <c r="AD1" t="s">
        <v>220</v>
      </c>
      <c r="AE1" t="s">
        <v>417</v>
      </c>
      <c r="AF1" t="s">
        <v>214</v>
      </c>
      <c r="AG1" t="s">
        <v>215</v>
      </c>
      <c r="AH1" t="s">
        <v>216</v>
      </c>
      <c r="AI1" t="s">
        <v>217</v>
      </c>
      <c r="AJ1" t="s">
        <v>218</v>
      </c>
      <c r="AK1" t="s">
        <v>219</v>
      </c>
    </row>
    <row r="2" spans="1:37" x14ac:dyDescent="0.25">
      <c r="A2" t="s">
        <v>413</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25">
      <c r="A3" t="s">
        <v>193</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25">
      <c r="A4" t="s">
        <v>194</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25">
      <c r="A5" t="s">
        <v>195</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25">
      <c r="A6" t="s">
        <v>196</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25">
      <c r="A7" t="s">
        <v>197</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25">
      <c r="A8" t="s">
        <v>174</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25">
      <c r="A9" t="s">
        <v>414</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25">
      <c r="A10" t="s">
        <v>198</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25">
      <c r="A11" t="s">
        <v>199</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25">
      <c r="A12" t="s">
        <v>200</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25">
      <c r="A13" t="s">
        <v>201</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25">
      <c r="A14" t="s">
        <v>202</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25">
      <c r="A15" t="s">
        <v>175</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25">
      <c r="A16" t="s">
        <v>415</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25">
      <c r="A17" t="s">
        <v>208</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25">
      <c r="A18" t="s">
        <v>209</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25">
      <c r="A19" t="s">
        <v>210</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25">
      <c r="A20" t="s">
        <v>211</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25">
      <c r="A21" t="s">
        <v>212</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25">
      <c r="A22" t="s">
        <v>213</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25">
      <c r="A23" t="s">
        <v>416</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25">
      <c r="A24" t="s">
        <v>203</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25">
      <c r="A25" t="s">
        <v>204</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25">
      <c r="A26" t="s">
        <v>205</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25">
      <c r="A27" t="s">
        <v>206</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25">
      <c r="A28" t="s">
        <v>207</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25">
      <c r="A29" t="s">
        <v>220</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25">
      <c r="A30" t="s">
        <v>417</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25">
      <c r="A31" t="s">
        <v>214</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25">
      <c r="A32" t="s">
        <v>215</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25">
      <c r="A33" t="s">
        <v>216</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25">
      <c r="A34" t="s">
        <v>217</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25">
      <c r="A35" t="s">
        <v>218</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25">
      <c r="A36" t="s">
        <v>219</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S3e</vt:lpstr>
      <vt:lpstr>Process S3d</vt:lpstr>
      <vt:lpstr>Process S3c</vt:lpstr>
      <vt:lpstr>Process 3b</vt:lpstr>
      <vt:lpstr>Process 3a</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2023-11-14T16:04:38Z</dcterms:modified>
</cp:coreProperties>
</file>