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Patryk\git\SimPathsFork\input\"/>
    </mc:Choice>
  </mc:AlternateContent>
  <xr:revisionPtr revIDLastSave="0" documentId="13_ncr:1_{4C31D9FF-0933-4826-81E8-7AD15A08050C}" xr6:coauthVersionLast="47" xr6:coauthVersionMax="47" xr10:uidLastSave="{00000000-0000-0000-0000-000000000000}"/>
  <bookViews>
    <workbookView xWindow="-120" yWindow="-120" windowWidth="38640" windowHeight="21120" activeTab="3" xr2:uid="{00000000-000D-0000-FFFF-FFFF00000000}"/>
  </bookViews>
  <sheets>
    <sheet name="Info" sheetId="1" r:id="rId1"/>
    <sheet name="UK_care_adjustment" sheetId="14" r:id="rId2"/>
    <sheet name="UK_cohabitation_adjustment" sheetId="15" r:id="rId3"/>
    <sheet name="UK_utility_adjustment" sheetId="16" r:id="rId4"/>
    <sheet name="UK_gdp" sheetId="2" r:id="rId5"/>
    <sheet name="UK_inflation" sheetId="7" r:id="rId6"/>
    <sheet name="UK_wage_growth" sheetId="8" r:id="rId7"/>
    <sheet name="UK_saving_returns" sheetId="9" r:id="rId8"/>
    <sheet name="UK_debt_cost_low" sheetId="10" r:id="rId9"/>
    <sheet name="UK_debt_cost_hi" sheetId="11" r:id="rId10"/>
    <sheet name="UK_carer_hourly_wage" sheetId="13" r:id="rId11"/>
    <sheet name="UK raw data" sheetId="12" r:id="rId12"/>
    <sheet name="IT"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<sst xmlns="http://schemas.openxmlformats.org/spreadsheetml/2006/main" count="147" uniqueCount="54">
  <si>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</si>
  <si>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</si>
  <si>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</si>
  <si>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</si>
  <si>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</si>
  <si>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</si>
  <si>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</si>
  <si>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</si>
  <si>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</si>
  <si>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</si>
  <si>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</si>
  <si>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</si>
  <si>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</si>
  <si>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</si>
  <si>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</si>
  <si>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</si>
  <si>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</si>
  <si>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</si>
  <si>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</si>
  <si>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</si>
  <si>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</si>
  <si>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</si>
  <si>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</si>
  <si>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</si>
  <si>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GDP CVMs</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</si>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</sst>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A7" sqref="A7"/>
    </sheetView>
  </sheetViews>
  <sheetFormatPr defaultRowHeight="15" x14ac:dyDescent="0.25"/>
  <cols>
    <col min="1" max="1" width="12.5703125" customWidth="1"/>
    <col min="2" max="2" width="10.7109375" bestFit="1" customWidth="1"/>
  </cols>
  <sheetData>
    <row r="1" spans="1:2" x14ac:dyDescent="0.25">
      <c r="A1" t="s">
        <v>26</v>
      </c>
      <c r="B1" t="s">
        <v>36</v>
      </c>
    </row>
    <row r="2" spans="1:2" x14ac:dyDescent="0.25">
      <c r="A2" t="s">
        <v>27</v>
      </c>
      <c r="B2" t="s">
        <v>30</v>
      </c>
    </row>
    <row r="3" spans="1:2" x14ac:dyDescent="0.25">
      <c r="A3" t="s">
        <v>28</v>
      </c>
    </row>
    <row r="4" spans="1:2" x14ac:dyDescent="0.25">
      <c r="A4" t="s">
        <v>29</v>
      </c>
      <c r="B4" t="s">
        <v>31</v>
      </c>
    </row>
    <row r="6" spans="1:2" x14ac:dyDescent="0.25">
      <c r="A6" t="s">
        <v>44</v>
      </c>
      <c r="B6"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2" sqref="B2: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C1" workbookViewId="0">
      <selection activeCell="AR28" sqref="AR28"/>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38</v>
      </c>
      <c r="AC1" s="4"/>
      <c r="AD1" s="4"/>
      <c r="AE1" s="4"/>
      <c r="AF1" s="4"/>
      <c r="AH1" s="4" t="s">
        <v>8</v>
      </c>
      <c r="AI1" s="4"/>
      <c r="AJ1" s="4"/>
      <c r="AK1" s="4"/>
      <c r="AL1" s="4"/>
      <c r="AM1" s="4"/>
      <c r="AN1" s="4"/>
      <c r="AO1" s="4"/>
      <c r="AQ1" s="4" t="s">
        <v>46</v>
      </c>
      <c r="AR1" s="4"/>
      <c r="AS1" s="4"/>
      <c r="AT1" s="4"/>
      <c r="AV1" s="4" t="s">
        <v>24</v>
      </c>
      <c r="AW1" s="4"/>
      <c r="AX1" s="4"/>
      <c r="AY1" s="4"/>
      <c r="BA1" s="4" t="s">
        <v>41</v>
      </c>
      <c r="BB1" s="4"/>
      <c r="BC1" s="4"/>
      <c r="BD1" s="4"/>
    </row>
    <row r="2" spans="1:56" x14ac:dyDescent="0.25">
      <c r="B2" t="s">
        <v>9</v>
      </c>
      <c r="C2" t="s">
        <v>10</v>
      </c>
      <c r="I2" t="s">
        <v>11</v>
      </c>
      <c r="J2" t="s">
        <v>37</v>
      </c>
      <c r="X2" t="s">
        <v>12</v>
      </c>
      <c r="AI2" t="s">
        <v>13</v>
      </c>
      <c r="AJ2" t="s">
        <v>14</v>
      </c>
      <c r="AQ2" t="s">
        <v>47</v>
      </c>
      <c r="AV2" t="s">
        <v>25</v>
      </c>
      <c r="AX2" t="s">
        <v>32</v>
      </c>
      <c r="AY2" t="s">
        <v>33</v>
      </c>
      <c r="BA2" t="s">
        <v>2</v>
      </c>
      <c r="BB2" t="s">
        <v>42</v>
      </c>
    </row>
    <row r="3" spans="1:56" x14ac:dyDescent="0.25">
      <c r="B3" t="s">
        <v>15</v>
      </c>
      <c r="D3" t="s">
        <v>16</v>
      </c>
      <c r="E3" s="10" t="s">
        <v>49</v>
      </c>
      <c r="F3" s="10"/>
      <c r="K3" t="s">
        <v>16</v>
      </c>
      <c r="L3" t="s">
        <v>51</v>
      </c>
      <c r="M3" s="10" t="s">
        <v>49</v>
      </c>
      <c r="N3" s="10"/>
      <c r="Q3" t="s">
        <v>17</v>
      </c>
      <c r="R3" t="s">
        <v>18</v>
      </c>
      <c r="S3" t="s">
        <v>19</v>
      </c>
      <c r="T3" t="s">
        <v>20</v>
      </c>
      <c r="U3" t="s">
        <v>21</v>
      </c>
      <c r="Y3" t="s">
        <v>22</v>
      </c>
      <c r="AE3" s="10" t="s">
        <v>49</v>
      </c>
      <c r="AF3" s="10"/>
      <c r="AI3" t="s">
        <v>23</v>
      </c>
      <c r="AJ3" t="s">
        <v>23</v>
      </c>
      <c r="AM3" s="10" t="s">
        <v>49</v>
      </c>
      <c r="AN3" s="10"/>
      <c r="AO3" s="10"/>
      <c r="AQ3" t="s">
        <v>48</v>
      </c>
      <c r="AS3" s="10" t="s">
        <v>49</v>
      </c>
      <c r="AT3" s="10"/>
      <c r="BA3" t="s">
        <v>3</v>
      </c>
      <c r="BB3" t="s">
        <v>43</v>
      </c>
    </row>
    <row r="4" spans="1:56" x14ac:dyDescent="0.25">
      <c r="A4" t="s">
        <v>34</v>
      </c>
      <c r="B4">
        <f>MIN(A8:A156)</f>
        <v>1988</v>
      </c>
      <c r="C4">
        <f>VLOOKUP(B4,$A$8:$D$193,4,FALSE)</f>
        <v>49.6</v>
      </c>
      <c r="E4" s="10"/>
      <c r="F4" s="10"/>
      <c r="J4" t="s">
        <v>34</v>
      </c>
      <c r="K4">
        <f>MIN(H8:H156)</f>
        <v>2001</v>
      </c>
      <c r="L4">
        <f>VLOOKUP(K4,$H$8:$L$193,5,FALSE)</f>
        <v>143.98221858016308</v>
      </c>
      <c r="M4" s="10"/>
      <c r="N4" s="10"/>
      <c r="AC4" t="s">
        <v>53</v>
      </c>
      <c r="AD4" t="s">
        <v>51</v>
      </c>
      <c r="AE4" s="10"/>
      <c r="AF4" s="10"/>
      <c r="AI4" t="s">
        <v>53</v>
      </c>
      <c r="AJ4" t="s">
        <v>53</v>
      </c>
      <c r="AK4" t="s">
        <v>51</v>
      </c>
      <c r="AL4" t="s">
        <v>51</v>
      </c>
      <c r="AM4" s="10"/>
      <c r="AN4" s="10"/>
      <c r="AO4" s="10"/>
      <c r="AQ4" t="s">
        <v>50</v>
      </c>
      <c r="AR4">
        <f>(AT19/AT9)^(1/(AQ19-AQ9))</f>
        <v>1.0085055318034897</v>
      </c>
      <c r="AS4" s="10"/>
      <c r="AT4" s="10"/>
      <c r="AV4" t="s">
        <v>34</v>
      </c>
      <c r="AW4">
        <f>MIN(AV8:AV156)</f>
        <v>1948</v>
      </c>
      <c r="AX4">
        <f>VLOOKUP(AW4,$AV$8:$AY$193,4,FALSE)</f>
        <v>17</v>
      </c>
      <c r="AY4">
        <f>(AX5/AX4)^(1/(AW5-AW4))</f>
        <v>1.0242007015521464</v>
      </c>
    </row>
    <row r="5" spans="1:56" x14ac:dyDescent="0.25">
      <c r="A5" t="s">
        <v>35</v>
      </c>
      <c r="B5">
        <f>MAX(A8:A156)</f>
        <v>2026</v>
      </c>
      <c r="C5">
        <f>VLOOKUP(B5,$A$8:$D$193,4,FALSE)</f>
        <v>131.69938882260817</v>
      </c>
      <c r="E5" s="10"/>
      <c r="F5" s="10"/>
      <c r="J5" t="s">
        <v>35</v>
      </c>
      <c r="K5">
        <f>MAX(H8:H156)</f>
        <v>2027</v>
      </c>
      <c r="L5">
        <f>VLOOKUP(K5,$H$8:$L$193,5,FALSE)</f>
        <v>163.03155667222143</v>
      </c>
      <c r="M5" s="10"/>
      <c r="N5" s="10"/>
      <c r="AE5" s="10"/>
      <c r="AF5" s="10"/>
      <c r="AM5" s="10"/>
      <c r="AN5" s="10"/>
      <c r="AO5" s="10"/>
      <c r="AS5" s="10"/>
      <c r="AT5" s="10"/>
      <c r="AV5" t="s">
        <v>35</v>
      </c>
      <c r="AW5">
        <f>MAX(AV8:AV156)</f>
        <v>2060</v>
      </c>
      <c r="AX5">
        <f>VLOOKUP(AW5,$AV$8:$AY$193,4,FALSE)</f>
        <v>247.50082281274493</v>
      </c>
      <c r="BD5" t="s">
        <v>16</v>
      </c>
    </row>
    <row r="6" spans="1:56" x14ac:dyDescent="0.25">
      <c r="A6" t="s">
        <v>52</v>
      </c>
      <c r="C6">
        <f>(C5/C4)^(1/(B5-B4))</f>
        <v>1.0260312329382162</v>
      </c>
      <c r="E6" s="10"/>
      <c r="F6" s="10"/>
      <c r="J6" t="s">
        <v>52</v>
      </c>
      <c r="L6">
        <f>(L5/L4)^(1/(K5-K4))</f>
        <v>1.0047904365287279</v>
      </c>
      <c r="M6" s="10"/>
      <c r="N6" s="10"/>
      <c r="AB6" t="s">
        <v>39</v>
      </c>
      <c r="AC6">
        <f>AVERAGE(AC9:AC82)</f>
        <v>7.4421648745619989E-2</v>
      </c>
      <c r="AD6">
        <f>AVERAGE(AD9:AD82)</f>
        <v>4.6286405160227334E-2</v>
      </c>
      <c r="AE6" s="10"/>
      <c r="AF6" s="10"/>
      <c r="AJ6" t="s">
        <v>39</v>
      </c>
      <c r="AK6">
        <f>AVERAGE(AK9:AK82)</f>
        <v>6.0198436757189541E-2</v>
      </c>
      <c r="AL6">
        <f>AVERAGE(AL9:AL82)</f>
        <v>0.15704228576200643</v>
      </c>
      <c r="AM6" s="10"/>
      <c r="AN6" s="10"/>
      <c r="AO6" s="10"/>
      <c r="AR6" t="s">
        <v>53</v>
      </c>
      <c r="AS6" s="10"/>
      <c r="AT6" s="10" t="s">
        <v>51</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40</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40</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40</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40</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40</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40</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40</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40</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40</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40</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40</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40</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40</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40</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40</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40</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40</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40</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40</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40</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40</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40</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40</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40</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40</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40</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40</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40</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40</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40</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40</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40</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40</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40</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40</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40</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40</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40</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40</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40</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40</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40</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40</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40</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40</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40</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40</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40</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40</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40</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40</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40</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40</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40</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D5" sqref="D5"/>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tabSelected="1"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workbookViewId="0">
      <selection sqref="A1:B1"/>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workbookViewId="0">
      <selection activeCell="A2" sqref="A2: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election activeCell="A2" sqref="A2:B38"/>
    </sheetView>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UK_care_adjustment</vt:lpstr>
      <vt:lpstr>UK_cohabitation_adjustment</vt:lpstr>
      <vt:lpstr>UK_utility_adjustment</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2023-11-16T17:26:02Z</dcterms:modified>
</cp:coreProperties>
</file>