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BFDD2449-354A-46F8-BFE5-4FAA42F4E017}" xr6:coauthVersionLast="47" xr6:coauthVersionMax="47" xr10:uidLastSave="{00000000-0000-0000-0000-000000000000}"/>
  <bookViews>
    <workbookView xWindow="28680" yWindow="-120" windowWidth="29040" windowHeight="15720" tabRatio="551"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1a" sheetId="25" r:id="rId20"/>
    <sheet name="Process 1b" sheetId="45" r:id="rId21"/>
    <sheet name="Process 2a" sheetId="46" r:id="rId22"/>
    <sheet name="Process 2b" sheetId="47" r:id="rId23"/>
    <sheet name="Process 2c" sheetId="50" r:id="rId24"/>
    <sheet name="Process 2d" sheetId="52" r:id="rId25"/>
    <sheet name="Process 2e" sheetId="55" r:id="rId26"/>
    <sheet name="Process 2f" sheetId="56" r:id="rId27"/>
    <sheet name="Process 2g" sheetId="59" r:id="rId28"/>
    <sheet name="Process 2h" sheetId="60" r:id="rId29"/>
    <sheet name="Process 2i" sheetId="62" r:id="rId30"/>
    <sheet name="Process 2j" sheetId="64" r:id="rId31"/>
    <sheet name="Process 2k" sheetId="67" r:id="rId32"/>
    <sheet name="Process 3a" sheetId="68" r:id="rId33"/>
    <sheet name="Process 3b" sheetId="70" r:id="rId34"/>
    <sheet name="Process S3c" sheetId="72" r:id="rId35"/>
    <sheet name="Process S3d" sheetId="74" r:id="rId36"/>
    <sheet name="Process S3e" sheetId="76"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I44" i="46"/>
  <c r="I45" i="46" s="1"/>
  <c r="F56" i="70"/>
  <c r="F57" i="70" s="1"/>
  <c r="F37" i="76"/>
  <c r="F38" i="76" s="1"/>
  <c r="I27" i="67"/>
  <c r="I28" i="67" s="1"/>
  <c r="B24" i="12"/>
  <c r="B23" i="12"/>
  <c r="B22" i="12"/>
  <c r="B21" i="12"/>
  <c r="B20" i="12"/>
  <c r="B19" i="12"/>
  <c r="B18" i="12"/>
  <c r="B17" i="12"/>
  <c r="B16" i="12"/>
  <c r="B15" i="12"/>
  <c r="B14" i="12"/>
  <c r="B13" i="12"/>
  <c r="B12" i="12"/>
  <c r="B11" i="12"/>
  <c r="B10" i="12"/>
  <c r="B9" i="12"/>
  <c r="B8" i="12"/>
  <c r="B7" i="12"/>
  <c r="J35" i="50" l="1"/>
  <c r="I35" i="50"/>
  <c r="K35" i="50"/>
</calcChain>
</file>

<file path=xl/sharedStrings.xml><?xml version="1.0" encoding="utf-8"?>
<sst xmlns="http://schemas.openxmlformats.org/spreadsheetml/2006/main" count="1998" uniqueCount="421">
  <si>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</si>
  <si>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</si>
  <si>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</si>
  <si>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</si>
  <si>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</si>
  <si>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</si>
  <si>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</si>
  <si>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</si>
  <si>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</si>
  <si>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</si>
  <si>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</si>
  <si>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</si>
  <si>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</si>
  <si>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</si>
  <si>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</si>
  <si>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</si>
  <si>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</si>
  <si>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</si>
  <si>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</si>
  <si>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</si>
  <si>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</si>
  <si>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</si>
  <si>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</si>
  <si>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</si>
  <si>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</si>
  <si>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</si>
  <si>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</si>
  <si>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</si>
  <si>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</si>
  <si>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</si>
  <si>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</si>
  <si>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</si>
  <si>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</si>
  <si>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</si>
  <si>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</si>
  <si>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</si>
  <si>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</si>
  <si>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</si>
  <si>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</si>
  <si>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</si>
  <si>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</si>
  <si>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</si>
  <si>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</si>
  <si>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</si>
  <si>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</si>
  <si>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</si>
  <si>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</si>
  <si>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</si>
  <si>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</si>
  <si>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</si>
  <si>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</si>
  <si>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</si>
  <si>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</si>
  <si>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</si>
  <si>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</si>
  <si>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</si>
  <si>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</si>
  <si>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</si>
  <si>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</si>
  <si>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</si>
  <si>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</si>
  <si>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</si>
  <si>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</si>
  <si>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</si>
  <si>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</si>
  <si>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</si>
  <si>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</si>
  <si>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</si>
  <si>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</si>
  <si>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</si>
  <si>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</si>
  <si>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</si>
  <si>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</si>
  <si>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</si>
  <si>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</si>
  <si>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</si>
  <si>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</si>
  <si>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</si>
  <si>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</si>
  <si>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</si>
  <si>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</si>
  <si>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</si>
  <si>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</si>
  <si>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</si>
  <si>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</si>
  <si>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</si>
  <si>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</si>
  <si>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</si>
  <si>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</si>
  <si>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</si>
  <si>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</si>
  <si>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</si>
  <si>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</si>
  <si>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</si>
  <si>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</si>
  <si>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</si>
  <si>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</si>
  <si>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</si>
  <si>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</si>
  <si>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</si>
  <si>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</si>
  <si>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</si>
  <si>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</si>
  <si>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</si>
  <si>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</si>
  <si>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</si>
  <si>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</si>
  <si>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</si>
  <si>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</si>
  <si>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</si>
  <si>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</si>
  <si>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</si>
  <si>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</si>
  <si>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</si>
  <si>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</si>
  <si>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</si>
  <si>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</si>
  <si>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</si>
  <si>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</si>
  <si>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</si>
  <si>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</si>
  <si>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</si>
  <si>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</si>
  <si>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</si>
  <si>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</si>
  <si>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</si>
  <si>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</si>
  <si>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</si>
  <si>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</si>
  <si>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</si>
  <si>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</si>
  <si>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</si>
  <si>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</si>
  <si>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</si>
  <si>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</si>
  <si>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</si>
  <si>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</si>
  <si>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</si>
  <si>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</si>
  <si>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</si>
  <si>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</si>
  <si>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</si>
  <si>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</si>
  <si>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</si>
  <si>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</si>
  <si>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</si>
  <si>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</si>
  <si>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</si>
  <si>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</si>
  <si>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</si>
  <si>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</si>
  <si>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</si>
  <si>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</si>
  <si>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</si>
  <si>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</si>
  <si>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</si>
  <si>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</si>
  <si>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</si>
  <si>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</si>
  <si>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</si>
  <si>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</si>
  <si>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</si>
  <si>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</si>
  <si>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</si>
  <si>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</si>
  <si>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</si>
  <si>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</si>
  <si>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</si>
  <si>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</si>
  <si>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</si>
  <si>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</si>
  <si>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</si>
  <si>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</si>
  <si>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</si>
  <si>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</si>
  <si>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</si>
  <si>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</si>
  <si>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</si>
  <si>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</si>
  <si>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</si>
  <si>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</si>
  <si>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</si>
  <si>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</si>
  <si>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</si>
  <si>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</si>
  <si>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</si>
  <si>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</si>
  <si>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</si>
  <si>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</si>
  <si>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</si>
  <si>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</si>
  <si>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</si>
  <si>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</si>
  <si>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</si>
  <si>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</si>
  <si>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</si>
  <si>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</si>
  <si>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</si>
  <si>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</si>
  <si>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</si>
  <si>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</si>
  <si>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</si>
  <si>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</si>
  <si>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</si>
  <si>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</si>
  <si>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</si>
  <si>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</si>
  <si>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</si>
  <si>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</si>
  <si>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</si>
  <si>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</si>
  <si>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</si>
  <si>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</si>
  <si>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</si>
  <si>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</si>
  <si>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</si>
  <si>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</si>
  <si>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</si>
  <si>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</si>
  <si>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</si>
  <si>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</si>
  <si>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</si>
  <si>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</si>
  <si>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</si>
  <si>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</si>
  <si>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</si>
  <si>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</si>
  <si>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</si>
  <si>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</si>
  <si>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</si>
  <si>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</si>
  <si>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</si>
  <si>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</si>
  <si>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</si>
  <si>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</si>
  <si>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</si>
  <si>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</si>
  <si>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</si>
  <si>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</si>
  <si>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</si>
  <si>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</si>
  <si>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</si>
  <si>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</si>
  <si>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</si>
  <si>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</si>
  <si>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</si>
  <si>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</si>
  <si>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</si>
  <si>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</si>
  <si>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</si>
  <si>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</si>
  <si>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</si>
  <si>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</si>
  <si>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</si>
  <si>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</si>
  <si>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</si>
  <si>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</si>
  <si>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</si>
  <si>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</si>
  <si>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</si>
  <si>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</si>
  <si>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</si>
  <si>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</si>
  <si>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</si>
  <si>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</si>
  <si>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</si>
  <si>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</si>
  <si>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</si>
  <si>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</si>
  <si>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</si>
  <si>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</si>
  <si>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</si>
  <si>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</si>
  <si>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</si>
  <si>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</si>
  <si>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</si>
  <si>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</si>
  <si>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</si>
  <si>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</si>
  <si>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</si>
  <si>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</si>
  <si>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</si>
  <si>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</si>
  <si>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</si>
  <si>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</si>
  <si>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</si>
  <si>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</si>
  <si>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</si>
  <si>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</si>
  <si>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</si>
  <si>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</si>
  <si>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</si>
  <si>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</si>
  <si>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</si>
  <si>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</si>
  <si>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</si>
  <si>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</si>
  <si>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</si>
  <si>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</si>
  <si>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</si>
  <si>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</si>
  <si>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</si>
  <si>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</si>
  <si>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</si>
  <si>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</si>
  <si>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</si>
  <si>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</si>
  <si>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</si>
  <si>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</si>
  <si>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</si>
  <si>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</si>
  <si>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</si>
  <si>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</si>
  <si>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</si>
  <si>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</si>
  <si>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</si>
  <si>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</si>
  <si>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</si>
  <si>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</si>
  <si>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</si>
  <si>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</si>
  <si>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</si>
  <si>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</si>
  <si>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</si>
  <si>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</si>
  <si>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</si>
  <si>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</si>
  <si>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</si>
  <si>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</si>
  <si>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</si>
  <si>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</si>
  <si>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</si>
  <si>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</si>
  <si>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</si>
  <si>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</si>
  <si>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</si>
  <si>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</si>
  <si>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</si>
  <si>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</si>
  <si>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</si>
  <si>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</si>
  <si>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</si>
  <si>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</si>
  <si>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</si>
  <si>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</si>
  <si>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</si>
  <si>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</si>
  <si>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</si>
  <si>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</si>
  <si>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</si>
  <si>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</si>
  <si>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</si>
  <si>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</si>
  <si>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</si>
  <si>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</si>
  <si>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</si>
  <si>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</si>
  <si>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</si>
  <si>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</si>
  <si>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</si>
  <si>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</si>
  <si>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</si>
  <si>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</si>
  <si>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</si>
  <si>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</si>
  <si>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</si>
  <si>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</si>
  <si>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</si>
  <si>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</si>
  <si>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</si>
  <si>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</si>
  <si>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</si>
  <si>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</si>
  <si>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</si>
  <si>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</si>
  <si>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</si>
  <si>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</si>
  <si>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</si>
  <si>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</si>
  <si>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</si>
  <si>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</si>
  <si>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</si>
  <si>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</si>
  <si>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</si>
  <si>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</si>
  <si>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</si>
  <si>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</si>
  <si>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</si>
  <si>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</si>
  <si>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</si>
  <si>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</si>
  <si>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</si>
  <si>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</si>
  <si>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</si>
  <si>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</si>
  <si>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</si>
  <si>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</si>
  <si>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</si>
  <si>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</si>
  <si>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</si>
  <si>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</si>
  <si>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</si>
  <si>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</si>
  <si>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</si>
  <si>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</si>
  <si>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</si>
  <si>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</si>
  <si>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</si>
  <si>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</si>
  <si>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</si>
  <si>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</si>
  <si>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</si>
  <si>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</si>
  <si>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</si>
  <si>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</si>
  <si>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</si>
  <si>
    <t>Probit regression estimates for the incidence of informal care provision to non-partners where person is providing care to a partner</t>
  </si>
  <si>
    <t>Probit regression estimates for the incidence of informal care provision to non-partners where person is not providing care to a partner</t>
  </si>
  <si>
    <t>Probit regression estimates for the incidence of informal care provision for people who do not have a partner</t>
  </si>
  <si>
    <t>Authors:</t>
  </si>
  <si>
    <t>Justin van de 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</si>
</sst>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4"/>
  <sheetViews>
    <sheetView tabSelected="1" workbookViewId="0">
      <selection activeCell="G13" sqref="G13"/>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415</v>
      </c>
    </row>
    <row r="2" spans="1:6" x14ac:dyDescent="0.25">
      <c r="A2" s="9" t="s">
        <v>419</v>
      </c>
      <c r="B2" s="9" t="s">
        <v>420</v>
      </c>
    </row>
    <row r="3" spans="1:6" x14ac:dyDescent="0.25">
      <c r="A3" s="9" t="s">
        <v>114</v>
      </c>
      <c r="B3" s="9" t="s">
        <v>39</v>
      </c>
    </row>
    <row r="4" spans="1:6" x14ac:dyDescent="0.25">
      <c r="A4" s="9" t="s">
        <v>115</v>
      </c>
      <c r="B4" s="9" t="s">
        <v>297</v>
      </c>
    </row>
    <row r="5" spans="1:6" x14ac:dyDescent="0.25">
      <c r="A5" s="11"/>
      <c r="B5" s="11"/>
      <c r="C5" s="11"/>
      <c r="D5" s="12"/>
      <c r="E5" s="12"/>
      <c r="F5" s="12"/>
    </row>
    <row r="6" spans="1:6" x14ac:dyDescent="0.25">
      <c r="A6" s="28" t="s">
        <v>98</v>
      </c>
      <c r="B6" s="28" t="s">
        <v>99</v>
      </c>
    </row>
    <row r="7" spans="1:6" x14ac:dyDescent="0.25">
      <c r="A7" s="9" t="s">
        <v>100</v>
      </c>
      <c r="B7" s="9" t="str">
        <f>'Process 1a'!A1</f>
        <v>Probit regression describing probability of receiving informal social care: under 65</v>
      </c>
    </row>
    <row r="8" spans="1:6" x14ac:dyDescent="0.25">
      <c r="A8" s="9" t="s">
        <v>101</v>
      </c>
      <c r="B8" s="9" t="str">
        <f>'Process 1b'!A1</f>
        <v>Linear regression describing log hours of informal social care received: under 65</v>
      </c>
    </row>
    <row r="9" spans="1:6" x14ac:dyDescent="0.25">
      <c r="A9" s="9" t="s">
        <v>102</v>
      </c>
      <c r="B9" s="9" t="str">
        <f>'Process 2a'!A1</f>
        <v>Probit regression describing probability of needing assistance with ADLs: 65+</v>
      </c>
    </row>
    <row r="10" spans="1:6" x14ac:dyDescent="0.25">
      <c r="A10" s="9" t="s">
        <v>103</v>
      </c>
      <c r="B10" s="9" t="str">
        <f>'Process 2b'!A1</f>
        <v>Probit regression describing probability of receiving assistance with ADLs: 65+</v>
      </c>
    </row>
    <row r="11" spans="1:6" x14ac:dyDescent="0.25">
      <c r="A11" s="9" t="s">
        <v>104</v>
      </c>
      <c r="B11" s="9" t="str">
        <f>'Process 2c'!A1</f>
        <v>Multinomial logit regression describing split of population receiving social care, between only informal, informal and formal, and only formal markets: 65+</v>
      </c>
    </row>
    <row r="12" spans="1:6" x14ac:dyDescent="0.25">
      <c r="A12" s="9" t="s">
        <v>105</v>
      </c>
      <c r="B12" s="9" t="str">
        <f>'Process 2d'!A1</f>
        <v>Probit receive care from partner: 65+</v>
      </c>
    </row>
    <row r="13" spans="1:6" x14ac:dyDescent="0.25">
      <c r="A13" s="9" t="s">
        <v>106</v>
      </c>
      <c r="B13" s="9" t="str">
        <f>'Process 2e'!A1</f>
        <v>Mlogit for supplementary informal carers where partner provide care: 65+</v>
      </c>
    </row>
    <row r="14" spans="1:6" x14ac:dyDescent="0.25">
      <c r="A14" s="9" t="s">
        <v>107</v>
      </c>
      <c r="B14" s="9" t="str">
        <f>'Process 2f'!A1</f>
        <v>Mlogit for informal carers where partner not providing care: 65+</v>
      </c>
    </row>
    <row r="15" spans="1:6" x14ac:dyDescent="0.25">
      <c r="A15" s="9" t="s">
        <v>108</v>
      </c>
      <c r="B15" s="9" t="str">
        <f>'Process 2g'!A1</f>
        <v>Linear regression of log hours of care provided by partners to people aged 65+</v>
      </c>
    </row>
    <row r="16" spans="1:6" x14ac:dyDescent="0.25">
      <c r="A16" s="9" t="s">
        <v>109</v>
      </c>
      <c r="B16" s="9" t="str">
        <f>'Process 2h'!A1</f>
        <v>Linear regression of log hours of care provided by daughters to people aged 65+</v>
      </c>
    </row>
    <row r="17" spans="1:2" x14ac:dyDescent="0.25">
      <c r="A17" s="9" t="s">
        <v>110</v>
      </c>
      <c r="B17" s="9" t="str">
        <f>'Process 2i'!A1</f>
        <v>Linear regression of log hours of care provided by sons to people aged 65+</v>
      </c>
    </row>
    <row r="18" spans="1:2" x14ac:dyDescent="0.25">
      <c r="A18" s="9" t="s">
        <v>111</v>
      </c>
      <c r="B18" s="9" t="str">
        <f>'Process 2j'!A1</f>
        <v>Linear regression of log hours of care provided by others to people aged 65+</v>
      </c>
    </row>
    <row r="19" spans="1:2" x14ac:dyDescent="0.25">
      <c r="A19" s="9" t="s">
        <v>112</v>
      </c>
      <c r="B19" s="9" t="str">
        <f>'Process 2k'!A1</f>
        <v>Linear regression of log hours of formal care to people aged 65+</v>
      </c>
    </row>
    <row r="20" spans="1:2" x14ac:dyDescent="0.25">
      <c r="A20" s="9" t="s">
        <v>264</v>
      </c>
      <c r="B20" s="9" t="str">
        <f>'Process 3a'!A1</f>
        <v>Probit regression estimates for the incidence of informal care provision to non-partners where person is providing care to a partner</v>
      </c>
    </row>
    <row r="21" spans="1:2" x14ac:dyDescent="0.25">
      <c r="A21" s="9" t="s">
        <v>265</v>
      </c>
      <c r="B21" s="9" t="str">
        <f>'Process 3b'!A1</f>
        <v>Probit regression estimates for the incidence of informal care provision to non-partners where person is not providing care to a partner</v>
      </c>
    </row>
    <row r="22" spans="1:2" x14ac:dyDescent="0.25">
      <c r="A22" s="9" t="s">
        <v>266</v>
      </c>
      <c r="B22" s="9" t="str">
        <f>'Process S3c'!A1</f>
        <v>Probit regression estimates for the incidence of informal care provision for people who do not have a partner</v>
      </c>
    </row>
    <row r="23" spans="1:2" x14ac:dyDescent="0.25">
      <c r="A23" s="9" t="s">
        <v>269</v>
      </c>
      <c r="B23" s="9" t="str">
        <f>'Process S3d'!A1</f>
        <v>Multinomial logit estimates for provision of social care by people with partners (reference group does not provide care)</v>
      </c>
    </row>
    <row r="24" spans="1:2" x14ac:dyDescent="0.25">
      <c r="A24" s="9" t="s">
        <v>270</v>
      </c>
      <c r="B24"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V21" sqref="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S18" sqref="S18"/>
    </sheetView>
  </sheetViews>
  <sheetFormatPr defaultRowHeight="15" x14ac:dyDescent="0.25"/>
  <cols>
    <col min="1" max="1" width="18.28515625" customWidth="1"/>
  </cols>
  <sheetData>
    <row r="1" spans="1:19" x14ac:dyDescent="0.2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topLeftCell="I1" workbookViewId="0">
      <selection activeCell="AK36" sqref="AK36"/>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367</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368</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369</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K5" workbookViewId="0">
      <selection activeCell="AM38" sqref="AM38"/>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367</v>
      </c>
      <c r="K1" t="s">
        <v>368</v>
      </c>
      <c r="L1" t="s">
        <v>369</v>
      </c>
      <c r="M1" t="s">
        <v>136</v>
      </c>
      <c r="N1" t="s">
        <v>251</v>
      </c>
      <c r="O1" t="s">
        <v>252</v>
      </c>
      <c r="P1" t="s">
        <v>253</v>
      </c>
      <c r="Q1" t="s">
        <v>254</v>
      </c>
      <c r="R1" t="s">
        <v>255</v>
      </c>
      <c r="S1" t="s">
        <v>256</v>
      </c>
      <c r="T1" t="s">
        <v>257</v>
      </c>
      <c r="U1" t="s">
        <v>258</v>
      </c>
      <c r="V1" t="s">
        <v>259</v>
      </c>
      <c r="W1" t="s">
        <v>260</v>
      </c>
      <c r="X1" t="s">
        <v>261</v>
      </c>
      <c r="Y1" t="s">
        <v>262</v>
      </c>
      <c r="Z1" t="s">
        <v>263</v>
      </c>
      <c r="AA1" t="s">
        <v>280</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367</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368</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369</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topLeftCell="J1" workbookViewId="0">
      <selection activeCell="AL37" sqref="AL37"/>
    </sheetView>
  </sheetViews>
  <sheetFormatPr defaultRowHeight="15" x14ac:dyDescent="0.25"/>
  <sheetData>
    <row r="1" spans="1:38"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280</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367</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368</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369</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topLeftCell="AZ43" workbookViewId="0">
      <selection activeCell="CB79" sqref="CB79"/>
    </sheetView>
  </sheetViews>
  <sheetFormatPr defaultRowHeight="15" x14ac:dyDescent="0.25"/>
  <sheetData>
    <row r="1" spans="1:80" x14ac:dyDescent="0.25">
      <c r="A1" s="1" t="s">
        <v>0</v>
      </c>
      <c r="B1" s="1" t="s">
        <v>1</v>
      </c>
      <c r="C1" t="s">
        <v>298</v>
      </c>
      <c r="D1" t="s">
        <v>299</v>
      </c>
      <c r="E1" t="s">
        <v>300</v>
      </c>
      <c r="F1" t="s">
        <v>301</v>
      </c>
      <c r="G1" t="s">
        <v>302</v>
      </c>
      <c r="H1" t="s">
        <v>303</v>
      </c>
      <c r="I1" t="s">
        <v>304</v>
      </c>
      <c r="J1" t="s">
        <v>373</v>
      </c>
      <c r="K1" t="s">
        <v>376</v>
      </c>
      <c r="L1" t="s">
        <v>370</v>
      </c>
      <c r="M1" t="s">
        <v>305</v>
      </c>
      <c r="N1" t="s">
        <v>306</v>
      </c>
      <c r="O1" t="s">
        <v>307</v>
      </c>
      <c r="P1" t="s">
        <v>308</v>
      </c>
      <c r="Q1" t="s">
        <v>309</v>
      </c>
      <c r="R1" t="s">
        <v>310</v>
      </c>
      <c r="S1" t="s">
        <v>311</v>
      </c>
      <c r="T1" t="s">
        <v>312</v>
      </c>
      <c r="U1" t="s">
        <v>313</v>
      </c>
      <c r="V1" t="s">
        <v>314</v>
      </c>
      <c r="W1" t="s">
        <v>315</v>
      </c>
      <c r="X1" t="s">
        <v>316</v>
      </c>
      <c r="Y1" t="s">
        <v>317</v>
      </c>
      <c r="Z1" t="s">
        <v>318</v>
      </c>
      <c r="AA1" t="s">
        <v>319</v>
      </c>
      <c r="AB1" t="s">
        <v>320</v>
      </c>
      <c r="AC1" t="s">
        <v>344</v>
      </c>
      <c r="AD1" t="s">
        <v>345</v>
      </c>
      <c r="AE1" t="s">
        <v>346</v>
      </c>
      <c r="AF1" t="s">
        <v>347</v>
      </c>
      <c r="AG1" t="s">
        <v>348</v>
      </c>
      <c r="AH1" t="s">
        <v>349</v>
      </c>
      <c r="AI1" t="s">
        <v>350</v>
      </c>
      <c r="AJ1" t="s">
        <v>374</v>
      </c>
      <c r="AK1" t="s">
        <v>377</v>
      </c>
      <c r="AL1" t="s">
        <v>371</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321</v>
      </c>
      <c r="BD1" t="s">
        <v>322</v>
      </c>
      <c r="BE1" t="s">
        <v>323</v>
      </c>
      <c r="BF1" t="s">
        <v>324</v>
      </c>
      <c r="BG1" t="s">
        <v>325</v>
      </c>
      <c r="BH1" t="s">
        <v>326</v>
      </c>
      <c r="BI1" t="s">
        <v>327</v>
      </c>
      <c r="BJ1" t="s">
        <v>375</v>
      </c>
      <c r="BK1" t="s">
        <v>378</v>
      </c>
      <c r="BL1" t="s">
        <v>372</v>
      </c>
      <c r="BM1" t="s">
        <v>328</v>
      </c>
      <c r="BN1" t="s">
        <v>329</v>
      </c>
      <c r="BO1" t="s">
        <v>330</v>
      </c>
      <c r="BP1" t="s">
        <v>331</v>
      </c>
      <c r="BQ1" t="s">
        <v>332</v>
      </c>
      <c r="BR1" t="s">
        <v>333</v>
      </c>
      <c r="BS1" t="s">
        <v>334</v>
      </c>
      <c r="BT1" t="s">
        <v>335</v>
      </c>
      <c r="BU1" t="s">
        <v>336</v>
      </c>
      <c r="BV1" t="s">
        <v>337</v>
      </c>
      <c r="BW1" t="s">
        <v>338</v>
      </c>
      <c r="BX1" t="s">
        <v>339</v>
      </c>
      <c r="BY1" t="s">
        <v>340</v>
      </c>
      <c r="BZ1" t="s">
        <v>341</v>
      </c>
      <c r="CA1" t="s">
        <v>342</v>
      </c>
      <c r="CB1" t="s">
        <v>343</v>
      </c>
    </row>
    <row r="2" spans="1:80" x14ac:dyDescent="0.25">
      <c r="A2" t="s">
        <v>298</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299</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300</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301</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302</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303</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304</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373</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376</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370</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305</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306</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307</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308</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309</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310</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311</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312</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313</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314</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315</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316</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317</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318</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319</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320</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344</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345</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346</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347</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348</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349</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350</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374</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377</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371</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351</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352</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353</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354</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355</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356</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357</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358</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359</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360</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361</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362</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363</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364</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365</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366</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321</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322</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323</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324</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325</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326</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327</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375</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378</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372</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328</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329</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330</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331</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332</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333</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334</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335</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336</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337</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338</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339</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340</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341</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342</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343</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topLeftCell="J1" workbookViewId="0">
      <selection activeCell="AL37" sqref="AL37"/>
    </sheetView>
  </sheetViews>
  <sheetFormatPr defaultRowHeight="15" x14ac:dyDescent="0.25"/>
  <sheetData>
    <row r="1" spans="1:38" x14ac:dyDescent="0.25">
      <c r="A1" s="1" t="s">
        <v>0</v>
      </c>
      <c r="B1" s="1" t="s">
        <v>1</v>
      </c>
      <c r="C1" t="s">
        <v>27</v>
      </c>
      <c r="D1" t="s">
        <v>40</v>
      </c>
      <c r="E1" t="s">
        <v>41</v>
      </c>
      <c r="F1" t="s">
        <v>71</v>
      </c>
      <c r="G1" t="s">
        <v>72</v>
      </c>
      <c r="H1" t="s">
        <v>73</v>
      </c>
      <c r="I1" t="s">
        <v>74</v>
      </c>
      <c r="J1" t="s">
        <v>379</v>
      </c>
      <c r="K1" t="s">
        <v>380</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379</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380</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election activeCell="R17" sqref="R17"/>
    </sheetView>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116</v>
      </c>
      <c r="B1" s="21"/>
      <c r="C1" s="21"/>
      <c r="D1" s="21"/>
      <c r="E1" s="21"/>
      <c r="F1" s="21"/>
      <c r="G1" s="21"/>
      <c r="I1" s="52" t="s">
        <v>42</v>
      </c>
      <c r="J1" s="52"/>
      <c r="K1" s="52"/>
      <c r="L1" s="52"/>
      <c r="M1" s="52"/>
    </row>
    <row r="2" spans="1:13" x14ac:dyDescent="0.25">
      <c r="I2" s="52"/>
      <c r="J2" s="52"/>
      <c r="K2" s="52"/>
      <c r="L2" s="52"/>
      <c r="M2" s="52"/>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229</v>
      </c>
      <c r="B1" s="21"/>
      <c r="C1" s="21"/>
      <c r="D1" s="21"/>
      <c r="E1" s="21"/>
      <c r="F1" s="21"/>
      <c r="G1" s="21"/>
      <c r="I1" s="52" t="s">
        <v>46</v>
      </c>
      <c r="J1" s="52"/>
      <c r="K1" s="52"/>
      <c r="L1" s="52"/>
      <c r="M1" s="52"/>
    </row>
    <row r="2" spans="1:13" x14ac:dyDescent="0.25">
      <c r="I2" s="52"/>
      <c r="J2" s="52"/>
      <c r="K2" s="52"/>
      <c r="L2" s="52"/>
      <c r="M2" s="52"/>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7"/>
  <sheetViews>
    <sheetView topLeftCell="A28" workbookViewId="0">
      <selection activeCell="H28" sqref="H28:H38"/>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117</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c r="I8">
        <v>1</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I10">
        <v>1</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M12" s="3"/>
    </row>
    <row r="13" spans="1:13" x14ac:dyDescent="0.25">
      <c r="A13" s="3" t="s">
        <v>54</v>
      </c>
      <c r="B13">
        <v>0.20252439999999999</v>
      </c>
      <c r="C13">
        <v>5.4460300000000003E-2</v>
      </c>
      <c r="D13" s="3">
        <v>3.72</v>
      </c>
      <c r="E13">
        <v>0</v>
      </c>
      <c r="F13">
        <v>9.5784099999999997E-2</v>
      </c>
      <c r="G13">
        <v>0.3092647</v>
      </c>
      <c r="H13" s="5"/>
      <c r="I13">
        <v>1</v>
      </c>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I21">
        <v>1</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H28" t="s">
        <v>28</v>
      </c>
      <c r="M28" s="3"/>
    </row>
    <row r="29" spans="1:13" x14ac:dyDescent="0.25">
      <c r="A29" s="3" t="s">
        <v>14</v>
      </c>
      <c r="B29">
        <v>7.1857299999999999E-2</v>
      </c>
      <c r="C29">
        <v>6.2449600000000001E-2</v>
      </c>
      <c r="D29">
        <v>1.1499999999999999</v>
      </c>
      <c r="E29">
        <v>0.25</v>
      </c>
      <c r="F29">
        <v>-5.0541799999999998E-2</v>
      </c>
      <c r="G29">
        <v>0.19425629999999999</v>
      </c>
      <c r="H29" t="s">
        <v>29</v>
      </c>
    </row>
    <row r="30" spans="1:13" x14ac:dyDescent="0.25">
      <c r="A30" s="3" t="s">
        <v>15</v>
      </c>
      <c r="B30">
        <v>8.5405999999999996E-2</v>
      </c>
      <c r="C30">
        <v>6.5126100000000006E-2</v>
      </c>
      <c r="D30">
        <v>1.31</v>
      </c>
      <c r="E30">
        <v>0.19</v>
      </c>
      <c r="F30">
        <v>-4.2238699999999997E-2</v>
      </c>
      <c r="G30">
        <v>0.21305080000000001</v>
      </c>
      <c r="H30" t="s">
        <v>30</v>
      </c>
    </row>
    <row r="31" spans="1:13" x14ac:dyDescent="0.25">
      <c r="A31" s="3" t="s">
        <v>16</v>
      </c>
      <c r="B31">
        <v>4.9734599999999997E-2</v>
      </c>
      <c r="C31">
        <v>6.5671199999999999E-2</v>
      </c>
      <c r="D31" s="3">
        <v>0.76</v>
      </c>
      <c r="E31">
        <v>0.44900000000000001</v>
      </c>
      <c r="F31">
        <v>-7.8978699999999999E-2</v>
      </c>
      <c r="G31">
        <v>0.17844779999999999</v>
      </c>
      <c r="H31" t="s">
        <v>31</v>
      </c>
      <c r="M31" s="3"/>
    </row>
    <row r="32" spans="1:13" x14ac:dyDescent="0.25">
      <c r="A32" s="3" t="s">
        <v>17</v>
      </c>
      <c r="B32">
        <v>6.7042699999999997E-2</v>
      </c>
      <c r="C32">
        <v>6.4695299999999997E-2</v>
      </c>
      <c r="D32">
        <v>1.04</v>
      </c>
      <c r="E32">
        <v>0.3</v>
      </c>
      <c r="F32">
        <v>-5.9757699999999997E-2</v>
      </c>
      <c r="G32">
        <v>0.19384309999999999</v>
      </c>
      <c r="H32" t="s">
        <v>32</v>
      </c>
    </row>
    <row r="33" spans="1:9" x14ac:dyDescent="0.25">
      <c r="A33" s="3" t="s">
        <v>18</v>
      </c>
      <c r="B33">
        <v>4.6867399999999997E-2</v>
      </c>
      <c r="C33">
        <v>6.2240299999999998E-2</v>
      </c>
      <c r="D33">
        <v>0.75</v>
      </c>
      <c r="E33">
        <v>0.45100000000000001</v>
      </c>
      <c r="F33">
        <v>-7.5121400000000005E-2</v>
      </c>
      <c r="G33">
        <v>0.16885610000000001</v>
      </c>
      <c r="H33" t="s">
        <v>33</v>
      </c>
    </row>
    <row r="34" spans="1:9" x14ac:dyDescent="0.25">
      <c r="A34" s="3" t="s">
        <v>19</v>
      </c>
      <c r="B34">
        <v>-2.1463200000000002E-2</v>
      </c>
      <c r="C34">
        <v>5.9965400000000002E-2</v>
      </c>
      <c r="D34">
        <v>-0.36</v>
      </c>
      <c r="E34">
        <v>0.72</v>
      </c>
      <c r="F34">
        <v>-0.13899320000000001</v>
      </c>
      <c r="G34">
        <v>9.6066700000000005E-2</v>
      </c>
      <c r="H34" t="s">
        <v>34</v>
      </c>
    </row>
    <row r="35" spans="1:9" x14ac:dyDescent="0.25">
      <c r="A35" s="3" t="s">
        <v>20</v>
      </c>
      <c r="B35">
        <v>9.1913499999999995E-2</v>
      </c>
      <c r="C35">
        <v>6.1827E-2</v>
      </c>
      <c r="D35">
        <v>1.49</v>
      </c>
      <c r="E35">
        <v>0.13700000000000001</v>
      </c>
      <c r="F35">
        <v>-2.9265099999999999E-2</v>
      </c>
      <c r="G35">
        <v>0.21309220000000001</v>
      </c>
      <c r="H35" t="s">
        <v>35</v>
      </c>
      <c r="I35">
        <v>1</v>
      </c>
    </row>
    <row r="36" spans="1:9" x14ac:dyDescent="0.25">
      <c r="A36" s="3" t="s">
        <v>21</v>
      </c>
      <c r="B36">
        <v>0.17561570000000001</v>
      </c>
      <c r="C36">
        <v>6.5276799999999996E-2</v>
      </c>
      <c r="D36">
        <v>2.69</v>
      </c>
      <c r="E36">
        <v>7.0000000000000001E-3</v>
      </c>
      <c r="F36">
        <v>4.7675500000000003E-2</v>
      </c>
      <c r="G36">
        <v>0.30355589999999999</v>
      </c>
      <c r="H36" t="s">
        <v>36</v>
      </c>
    </row>
    <row r="37" spans="1:9" x14ac:dyDescent="0.25">
      <c r="A37" s="3" t="s">
        <v>22</v>
      </c>
      <c r="B37">
        <v>0.1120299</v>
      </c>
      <c r="C37">
        <v>6.2846100000000002E-2</v>
      </c>
      <c r="D37">
        <v>1.78</v>
      </c>
      <c r="E37">
        <v>7.4999999999999997E-2</v>
      </c>
      <c r="F37">
        <v>-1.11462E-2</v>
      </c>
      <c r="G37">
        <v>0.235206</v>
      </c>
      <c r="H37" t="s">
        <v>37</v>
      </c>
    </row>
    <row r="38" spans="1:9" x14ac:dyDescent="0.25">
      <c r="A38" s="3" t="s">
        <v>23</v>
      </c>
      <c r="B38">
        <v>0.1908406</v>
      </c>
      <c r="C38">
        <v>6.5069299999999997E-2</v>
      </c>
      <c r="D38">
        <v>2.93</v>
      </c>
      <c r="E38">
        <v>3.0000000000000001E-3</v>
      </c>
      <c r="F38">
        <v>6.3307199999999994E-2</v>
      </c>
      <c r="G38">
        <v>0.31837409999999999</v>
      </c>
      <c r="H38" t="s">
        <v>38</v>
      </c>
    </row>
    <row r="39" spans="1:9" x14ac:dyDescent="0.25">
      <c r="A39" t="s">
        <v>24</v>
      </c>
      <c r="B39">
        <v>-1.5419890000000001</v>
      </c>
      <c r="C39">
        <v>8.02065E-2</v>
      </c>
      <c r="D39">
        <v>-19.23</v>
      </c>
      <c r="E39">
        <v>0</v>
      </c>
      <c r="F39">
        <v>-1.69919</v>
      </c>
      <c r="G39">
        <v>-1.384787</v>
      </c>
      <c r="I39">
        <v>1</v>
      </c>
    </row>
    <row r="40" spans="1:9" x14ac:dyDescent="0.25">
      <c r="A40" t="s">
        <v>69</v>
      </c>
      <c r="B40">
        <v>21723</v>
      </c>
    </row>
    <row r="41" spans="1:9" x14ac:dyDescent="0.25">
      <c r="A41" t="s">
        <v>70</v>
      </c>
      <c r="B41">
        <v>0.37659999999999999</v>
      </c>
    </row>
    <row r="42" spans="1:9" x14ac:dyDescent="0.25">
      <c r="A42" t="s">
        <v>26</v>
      </c>
      <c r="B42">
        <v>0.50629999999999997</v>
      </c>
    </row>
    <row r="44" spans="1:9" x14ac:dyDescent="0.25">
      <c r="I44">
        <f>SUMPRODUCT(I5:I39,B5:B39)</f>
        <v>0.9321394999999999</v>
      </c>
    </row>
    <row r="45" spans="1:9" x14ac:dyDescent="0.25">
      <c r="I45">
        <f>_xlfn.NORM.DIST(I44,0,1,TRUE)</f>
        <v>0.82436778159566793</v>
      </c>
    </row>
    <row r="47" spans="1:9" x14ac:dyDescent="0.25">
      <c r="I47">
        <v>5</v>
      </c>
    </row>
  </sheetData>
  <pageMargins left="0.7" right="0.7" top="0.75" bottom="0.75" header="0.3" footer="0.3"/>
  <pageSetup paperSize="9" orientation="portrait" horizontalDpi="4294967294" verticalDpi="4294967294"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topLeftCell="A25"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118</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119</v>
      </c>
      <c r="B1" s="21"/>
      <c r="C1" s="21"/>
      <c r="D1" s="21"/>
      <c r="E1" s="21"/>
      <c r="F1" s="21"/>
      <c r="G1" s="21"/>
      <c r="J1" s="13"/>
      <c r="K1" s="13"/>
      <c r="L1" s="13"/>
      <c r="M1" s="13"/>
    </row>
    <row r="2" spans="1:13" x14ac:dyDescent="0.25">
      <c r="I2" s="13"/>
      <c r="J2" s="13"/>
      <c r="K2" s="13"/>
      <c r="L2" s="13"/>
      <c r="M2" s="13"/>
    </row>
    <row r="3" spans="1:13" x14ac:dyDescent="0.25">
      <c r="A3" s="29"/>
      <c r="B3" s="45" t="s">
        <v>2</v>
      </c>
      <c r="C3" s="30" t="s">
        <v>234</v>
      </c>
      <c r="D3" s="30" t="s">
        <v>235</v>
      </c>
      <c r="E3" s="45" t="s">
        <v>2</v>
      </c>
      <c r="F3" s="30" t="s">
        <v>234</v>
      </c>
      <c r="G3" s="30" t="s">
        <v>235</v>
      </c>
      <c r="H3" s="4"/>
      <c r="I3" s="2"/>
    </row>
    <row r="4" spans="1:13" x14ac:dyDescent="0.25">
      <c r="B4" s="46" t="s">
        <v>387</v>
      </c>
      <c r="C4" s="47"/>
      <c r="D4" s="47"/>
      <c r="E4" s="46" t="s">
        <v>388</v>
      </c>
      <c r="F4" s="47"/>
      <c r="G4" s="47"/>
    </row>
    <row r="5" spans="1:13" x14ac:dyDescent="0.25">
      <c r="A5" t="s">
        <v>389</v>
      </c>
      <c r="B5" s="48">
        <v>0.20569999999999999</v>
      </c>
      <c r="C5" s="46"/>
      <c r="D5" s="47"/>
      <c r="E5" s="49">
        <v>0.1227</v>
      </c>
      <c r="F5" s="47"/>
      <c r="G5" s="47"/>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8">
        <v>1</v>
      </c>
    </row>
    <row r="9" spans="1:13" x14ac:dyDescent="0.25">
      <c r="A9" t="s">
        <v>52</v>
      </c>
      <c r="B9" s="42">
        <v>-0.57643690000000003</v>
      </c>
      <c r="C9" s="7">
        <v>0.1050189</v>
      </c>
      <c r="D9" s="8">
        <v>0</v>
      </c>
      <c r="E9" s="42">
        <v>-1.6869240000000001</v>
      </c>
      <c r="F9" s="7">
        <v>0.1459973</v>
      </c>
      <c r="G9" s="8">
        <v>0</v>
      </c>
      <c r="I9" s="8"/>
    </row>
    <row r="10" spans="1:13" x14ac:dyDescent="0.25">
      <c r="A10" t="s">
        <v>390</v>
      </c>
      <c r="B10" s="42"/>
      <c r="C10" s="7"/>
      <c r="D10" s="8"/>
      <c r="E10" s="42"/>
      <c r="F10" s="7"/>
      <c r="G10" s="8"/>
    </row>
    <row r="11" spans="1:13" x14ac:dyDescent="0.25">
      <c r="A11" s="3" t="s">
        <v>391</v>
      </c>
      <c r="B11" s="42">
        <v>-1.24369</v>
      </c>
      <c r="C11" s="7">
        <v>0.1160466</v>
      </c>
      <c r="D11" s="8">
        <v>0</v>
      </c>
      <c r="E11" s="42">
        <v>-2.5431659999999998</v>
      </c>
      <c r="F11" s="7">
        <v>0.2108971</v>
      </c>
      <c r="G11" s="8">
        <v>0</v>
      </c>
      <c r="I11" s="8">
        <v>1</v>
      </c>
    </row>
    <row r="12" spans="1:13" x14ac:dyDescent="0.25">
      <c r="A12" s="3" t="s">
        <v>77</v>
      </c>
      <c r="B12" s="42">
        <v>2.9865059999999999</v>
      </c>
      <c r="C12" s="7">
        <v>0.13638790000000001</v>
      </c>
      <c r="D12" s="8">
        <v>0</v>
      </c>
      <c r="E12" s="42">
        <v>0.77727290000000004</v>
      </c>
      <c r="F12" s="7">
        <v>0.2076172</v>
      </c>
      <c r="G12" s="8">
        <v>0</v>
      </c>
      <c r="I12" s="8"/>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8"/>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8"/>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8"/>
    </row>
    <row r="23" spans="1:13" x14ac:dyDescent="0.25">
      <c r="A23" s="3" t="s">
        <v>20</v>
      </c>
      <c r="B23" s="42">
        <v>0.445326</v>
      </c>
      <c r="C23" s="7">
        <v>0.2891859</v>
      </c>
      <c r="D23" s="8">
        <v>0.124</v>
      </c>
      <c r="E23" s="42">
        <v>0.14285329999999999</v>
      </c>
      <c r="F23" s="7">
        <v>0.33629320000000001</v>
      </c>
      <c r="G23" s="8">
        <v>0.67100000000000004</v>
      </c>
      <c r="H23" t="s">
        <v>35</v>
      </c>
      <c r="I23" s="8"/>
    </row>
    <row r="24" spans="1:13" x14ac:dyDescent="0.25">
      <c r="A24" s="3" t="s">
        <v>21</v>
      </c>
      <c r="B24" s="42">
        <v>9.2600399999999999E-2</v>
      </c>
      <c r="C24" s="7">
        <v>0.29181380000000001</v>
      </c>
      <c r="D24" s="8">
        <v>0.751</v>
      </c>
      <c r="E24" s="42">
        <v>-0.27226929999999999</v>
      </c>
      <c r="F24" s="7">
        <v>0.34805399999999997</v>
      </c>
      <c r="G24" s="8">
        <v>0.434</v>
      </c>
      <c r="H24" t="s">
        <v>36</v>
      </c>
      <c r="I24" s="8">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0">
        <v>-1.1280760000000001</v>
      </c>
      <c r="C27" s="33">
        <v>0.28622189999999997</v>
      </c>
      <c r="D27" s="32">
        <v>0</v>
      </c>
      <c r="E27" s="50">
        <v>-0.26661240000000003</v>
      </c>
      <c r="F27" s="33">
        <v>0.3130753</v>
      </c>
      <c r="G27" s="32">
        <v>0.39400000000000002</v>
      </c>
      <c r="I27">
        <v>1</v>
      </c>
      <c r="M27" s="3"/>
    </row>
    <row r="28" spans="1:13" x14ac:dyDescent="0.25">
      <c r="A28" t="s">
        <v>69</v>
      </c>
      <c r="B28">
        <v>5726</v>
      </c>
      <c r="J28" s="24"/>
      <c r="M28" s="3"/>
    </row>
    <row r="29" spans="1:13" x14ac:dyDescent="0.25">
      <c r="A29" s="51" t="s">
        <v>392</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385</v>
      </c>
      <c r="J33" t="s">
        <v>384</v>
      </c>
      <c r="K33" t="s">
        <v>383</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120</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175</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121</v>
      </c>
      <c r="G1" t="s">
        <v>82</v>
      </c>
    </row>
    <row r="2" spans="1:12" x14ac:dyDescent="0.25">
      <c r="A2" s="29"/>
      <c r="B2" s="30" t="s">
        <v>2</v>
      </c>
      <c r="C2" s="30" t="s">
        <v>234</v>
      </c>
      <c r="D2" s="30" t="s">
        <v>235</v>
      </c>
    </row>
    <row r="3" spans="1:12" x14ac:dyDescent="0.25">
      <c r="A3" s="27" t="s">
        <v>83</v>
      </c>
    </row>
    <row r="4" spans="1:12" x14ac:dyDescent="0.25">
      <c r="A4" t="s">
        <v>389</v>
      </c>
      <c r="B4">
        <v>0.1048</v>
      </c>
    </row>
    <row r="5" spans="1:12" x14ac:dyDescent="0.25">
      <c r="A5" t="s">
        <v>395</v>
      </c>
    </row>
    <row r="6" spans="1:12" x14ac:dyDescent="0.25">
      <c r="A6" s="3" t="s">
        <v>83</v>
      </c>
      <c r="B6" s="8">
        <v>5.2525079999999997</v>
      </c>
      <c r="C6" s="7">
        <v>0.24822150000000001</v>
      </c>
      <c r="D6" s="8">
        <v>0</v>
      </c>
    </row>
    <row r="7" spans="1:12" x14ac:dyDescent="0.25">
      <c r="A7" s="3" t="s">
        <v>84</v>
      </c>
      <c r="B7" s="8">
        <v>2.345097</v>
      </c>
      <c r="C7" s="7">
        <v>0.61348720000000001</v>
      </c>
      <c r="D7" s="8">
        <v>0</v>
      </c>
      <c r="G7" t="s">
        <v>404</v>
      </c>
      <c r="H7">
        <v>1</v>
      </c>
      <c r="I7">
        <f>H7/SUM($H$7:$H$10)</f>
        <v>0.9564955038249745</v>
      </c>
    </row>
    <row r="8" spans="1:12" x14ac:dyDescent="0.25">
      <c r="A8" s="3" t="s">
        <v>85</v>
      </c>
      <c r="B8" s="8">
        <v>2.478599</v>
      </c>
      <c r="C8" s="7">
        <v>0.60582230000000004</v>
      </c>
      <c r="D8" s="8">
        <v>0</v>
      </c>
      <c r="G8" t="s">
        <v>405</v>
      </c>
      <c r="H8">
        <f>EXP(SUMPRODUCT(E6:E10,B6:B10))</f>
        <v>2.5586817539166456E-2</v>
      </c>
      <c r="I8">
        <f t="shared" ref="I8:I10" si="0">H8/SUM($H$7:$H$10)</f>
        <v>2.4473675933402713E-2</v>
      </c>
    </row>
    <row r="9" spans="1:12" x14ac:dyDescent="0.25">
      <c r="A9" t="s">
        <v>396</v>
      </c>
      <c r="B9" s="8">
        <v>1.086568</v>
      </c>
      <c r="C9" s="7">
        <v>0.70857840000000005</v>
      </c>
      <c r="D9" s="8">
        <v>0.125</v>
      </c>
      <c r="E9">
        <v>1</v>
      </c>
      <c r="G9" t="s">
        <v>406</v>
      </c>
      <c r="H9">
        <f>EXP(SUMPRODUCT(E6:E10,B14:B18))</f>
        <v>1.1438973798298167E-2</v>
      </c>
      <c r="I9">
        <f t="shared" si="0"/>
        <v>1.0941327006443888E-2</v>
      </c>
    </row>
    <row r="10" spans="1:12" x14ac:dyDescent="0.25">
      <c r="A10" s="31" t="s">
        <v>24</v>
      </c>
      <c r="B10" s="32">
        <v>-4.7522460000000004</v>
      </c>
      <c r="C10" s="33">
        <v>0.72633789999999998</v>
      </c>
      <c r="D10" s="32">
        <v>0</v>
      </c>
      <c r="E10">
        <v>1</v>
      </c>
      <c r="G10" t="s">
        <v>386</v>
      </c>
      <c r="H10">
        <f>EXP(SUMPRODUCT(E6:E10,B22:B26))</f>
        <v>8.4574294419886616E-3</v>
      </c>
      <c r="I10">
        <f t="shared" si="0"/>
        <v>8.0894932351791172E-3</v>
      </c>
      <c r="L10">
        <v>1</v>
      </c>
    </row>
    <row r="11" spans="1:12" x14ac:dyDescent="0.25">
      <c r="A11" s="27" t="s">
        <v>84</v>
      </c>
    </row>
    <row r="12" spans="1:12" x14ac:dyDescent="0.25">
      <c r="A12" t="s">
        <v>389</v>
      </c>
      <c r="B12" s="7">
        <v>4.0599999999999997E-2</v>
      </c>
    </row>
    <row r="13" spans="1:12" x14ac:dyDescent="0.25">
      <c r="A13" t="s">
        <v>395</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396</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389</v>
      </c>
      <c r="B20" s="7">
        <v>2.3800000000000002E-2</v>
      </c>
    </row>
    <row r="21" spans="1:4" x14ac:dyDescent="0.25">
      <c r="A21" t="s">
        <v>395</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396</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397</v>
      </c>
      <c r="B28">
        <v>0.83089999999999997</v>
      </c>
    </row>
    <row r="29" spans="1:4" ht="15.75" thickBot="1" x14ac:dyDescent="0.3">
      <c r="A29" s="34" t="s">
        <v>26</v>
      </c>
      <c r="B29" s="34">
        <v>0.52849999999999997</v>
      </c>
      <c r="C29" s="34"/>
      <c r="D29" s="34"/>
    </row>
    <row r="30" spans="1:4" ht="15.75" thickTop="1" x14ac:dyDescent="0.25"/>
    <row r="32" spans="1:4" x14ac:dyDescent="0.25">
      <c r="A32" s="27" t="s">
        <v>398</v>
      </c>
    </row>
    <row r="33" spans="1:1" x14ac:dyDescent="0.25">
      <c r="A33" s="27" t="s">
        <v>399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122</v>
      </c>
    </row>
    <row r="2" spans="1:49" x14ac:dyDescent="0.25">
      <c r="A2" s="29"/>
      <c r="B2" s="45" t="s">
        <v>2</v>
      </c>
      <c r="C2" s="30" t="s">
        <v>234</v>
      </c>
      <c r="D2" s="30" t="s">
        <v>235</v>
      </c>
      <c r="E2" s="45" t="s">
        <v>2</v>
      </c>
      <c r="F2" s="30" t="s">
        <v>234</v>
      </c>
      <c r="G2" s="30" t="s">
        <v>235</v>
      </c>
    </row>
    <row r="3" spans="1:49" x14ac:dyDescent="0.25">
      <c r="A3" s="27"/>
      <c r="B3" s="46" t="s">
        <v>86</v>
      </c>
      <c r="C3" s="47"/>
      <c r="D3" s="47"/>
      <c r="E3" s="46" t="s">
        <v>87</v>
      </c>
      <c r="F3" s="47"/>
      <c r="G3" s="47"/>
      <c r="M3" t="s">
        <v>409</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389</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414</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407</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410</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389</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414</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407</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411</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389</v>
      </c>
      <c r="B24" s="48">
        <v>0.2492</v>
      </c>
      <c r="C24" s="47"/>
      <c r="D24" s="47"/>
      <c r="M24" t="s">
        <v>412</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414</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407</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413</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408</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224</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225</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election activeCell="S18" sqref="S18"/>
    </sheetView>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228</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227</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226</v>
      </c>
      <c r="G1" t="s">
        <v>123</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230</v>
      </c>
    </row>
    <row r="9" spans="1:9" x14ac:dyDescent="0.25">
      <c r="A9" s="3" t="s">
        <v>231</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workbookViewId="0">
      <selection activeCell="A2" sqref="A2"/>
    </sheetView>
  </sheetViews>
  <sheetFormatPr defaultRowHeight="15" x14ac:dyDescent="0.25"/>
  <cols>
    <col min="1" max="1" width="32.85546875" customWidth="1"/>
  </cols>
  <sheetData>
    <row r="1" spans="1:7" x14ac:dyDescent="0.25">
      <c r="A1" t="s">
        <v>416</v>
      </c>
    </row>
    <row r="2" spans="1:7" x14ac:dyDescent="0.25">
      <c r="A2" t="s">
        <v>281</v>
      </c>
    </row>
    <row r="3" spans="1:7" x14ac:dyDescent="0.25">
      <c r="A3" s="29"/>
      <c r="B3" s="30" t="s">
        <v>2</v>
      </c>
      <c r="C3" s="30" t="s">
        <v>234</v>
      </c>
      <c r="D3" s="30" t="s">
        <v>235</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271</v>
      </c>
      <c r="B9" s="8"/>
      <c r="C9" s="7"/>
      <c r="D9" s="8"/>
    </row>
    <row r="10" spans="1:7" x14ac:dyDescent="0.25">
      <c r="A10" s="3" t="s">
        <v>272</v>
      </c>
      <c r="B10" s="8">
        <v>-0.1346802</v>
      </c>
      <c r="C10" s="7">
        <v>5.6568100000000003E-2</v>
      </c>
      <c r="D10" s="8">
        <v>1.7000000000000001E-2</v>
      </c>
      <c r="G10">
        <v>1</v>
      </c>
    </row>
    <row r="11" spans="1:7" x14ac:dyDescent="0.25">
      <c r="A11" s="3" t="s">
        <v>273</v>
      </c>
      <c r="B11" s="8">
        <v>1.236059</v>
      </c>
      <c r="C11" s="7">
        <v>6.8762699999999996E-2</v>
      </c>
      <c r="D11" s="8">
        <v>0</v>
      </c>
    </row>
    <row r="12" spans="1:7" x14ac:dyDescent="0.25">
      <c r="A12" s="3" t="s">
        <v>274</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236</v>
      </c>
      <c r="B18" s="8"/>
      <c r="C18" s="7"/>
      <c r="D18" s="8"/>
    </row>
    <row r="19" spans="1:7" x14ac:dyDescent="0.25">
      <c r="A19" s="3" t="s">
        <v>237</v>
      </c>
      <c r="B19" s="8">
        <v>0.47168260000000001</v>
      </c>
      <c r="C19" s="7">
        <v>0.48148229999999997</v>
      </c>
      <c r="D19" s="8">
        <v>0.32700000000000001</v>
      </c>
    </row>
    <row r="20" spans="1:7" x14ac:dyDescent="0.25">
      <c r="A20" s="3" t="s">
        <v>238</v>
      </c>
      <c r="B20" s="8">
        <v>0.34429749999999998</v>
      </c>
      <c r="C20" s="7">
        <v>0.2273288</v>
      </c>
      <c r="D20" s="8">
        <v>0.13</v>
      </c>
    </row>
    <row r="21" spans="1:7" x14ac:dyDescent="0.25">
      <c r="A21" s="3" t="s">
        <v>239</v>
      </c>
      <c r="B21" s="8">
        <v>0.59245650000000005</v>
      </c>
      <c r="C21" s="7">
        <v>0.19961470000000001</v>
      </c>
      <c r="D21" s="8">
        <v>3.0000000000000001E-3</v>
      </c>
    </row>
    <row r="22" spans="1:7" x14ac:dyDescent="0.25">
      <c r="A22" s="3" t="s">
        <v>240</v>
      </c>
      <c r="B22" s="8">
        <v>0.78085859999999996</v>
      </c>
      <c r="C22" s="7">
        <v>0.17891180000000001</v>
      </c>
      <c r="D22" s="8">
        <v>0</v>
      </c>
    </row>
    <row r="23" spans="1:7" x14ac:dyDescent="0.25">
      <c r="A23" s="3" t="s">
        <v>241</v>
      </c>
      <c r="B23" s="8">
        <v>0.64115800000000001</v>
      </c>
      <c r="C23" s="7">
        <v>0.17014180000000001</v>
      </c>
      <c r="D23" s="8">
        <v>0</v>
      </c>
    </row>
    <row r="24" spans="1:7" x14ac:dyDescent="0.25">
      <c r="A24" s="3" t="s">
        <v>242</v>
      </c>
      <c r="B24" s="8">
        <v>0.77517060000000004</v>
      </c>
      <c r="C24" s="7">
        <v>0.15022150000000001</v>
      </c>
      <c r="D24" s="8">
        <v>0</v>
      </c>
    </row>
    <row r="25" spans="1:7" x14ac:dyDescent="0.25">
      <c r="A25" s="3" t="s">
        <v>243</v>
      </c>
      <c r="B25" s="8">
        <v>0.74084179999999999</v>
      </c>
      <c r="C25" s="7">
        <v>0.143431</v>
      </c>
      <c r="D25" s="8">
        <v>0</v>
      </c>
    </row>
    <row r="26" spans="1:7" x14ac:dyDescent="0.25">
      <c r="A26" s="3" t="s">
        <v>244</v>
      </c>
      <c r="B26" s="8">
        <v>0.58973810000000004</v>
      </c>
      <c r="C26" s="7">
        <v>0.14218890000000001</v>
      </c>
      <c r="D26" s="8">
        <v>0</v>
      </c>
    </row>
    <row r="27" spans="1:7" x14ac:dyDescent="0.25">
      <c r="A27" s="3" t="s">
        <v>245</v>
      </c>
      <c r="B27" s="8">
        <v>0.43628280000000003</v>
      </c>
      <c r="C27" s="7">
        <v>0.13842199999999999</v>
      </c>
      <c r="D27" s="8">
        <v>2E-3</v>
      </c>
    </row>
    <row r="28" spans="1:7" x14ac:dyDescent="0.25">
      <c r="A28" s="3" t="s">
        <v>246</v>
      </c>
      <c r="B28" s="8">
        <v>0.27490870000000001</v>
      </c>
      <c r="C28" s="7">
        <v>0.13695860000000001</v>
      </c>
      <c r="D28" s="8">
        <v>4.4999999999999998E-2</v>
      </c>
    </row>
    <row r="29" spans="1:7" x14ac:dyDescent="0.25">
      <c r="A29" s="3" t="s">
        <v>247</v>
      </c>
      <c r="B29" s="8">
        <v>0.1806383</v>
      </c>
      <c r="C29" s="7">
        <v>0.13464300000000001</v>
      </c>
      <c r="D29" s="8">
        <v>0.18</v>
      </c>
    </row>
    <row r="30" spans="1:7" x14ac:dyDescent="0.25">
      <c r="A30" s="3" t="s">
        <v>382</v>
      </c>
      <c r="B30" s="8">
        <v>0.16388259999999999</v>
      </c>
      <c r="C30" s="7">
        <v>0.1402226</v>
      </c>
      <c r="D30" s="8">
        <v>0.24299999999999999</v>
      </c>
      <c r="G30">
        <v>1</v>
      </c>
    </row>
    <row r="31" spans="1:7" x14ac:dyDescent="0.25">
      <c r="A31" s="3" t="s">
        <v>249</v>
      </c>
      <c r="B31" s="8">
        <v>-3.12103E-2</v>
      </c>
      <c r="C31" s="7">
        <v>0.1475417</v>
      </c>
      <c r="D31" s="8">
        <v>0.83199999999999996</v>
      </c>
    </row>
    <row r="32" spans="1:7" x14ac:dyDescent="0.25">
      <c r="A32" s="3" t="s">
        <v>68</v>
      </c>
      <c r="B32" s="8"/>
      <c r="C32" s="7" t="s">
        <v>275</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276</v>
      </c>
    </row>
    <row r="40" spans="1:9" x14ac:dyDescent="0.25">
      <c r="A40" s="27" t="s">
        <v>277</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workbookViewId="0"/>
  </sheetViews>
  <sheetFormatPr defaultRowHeight="15" x14ac:dyDescent="0.25"/>
  <cols>
    <col min="1" max="1" width="33.5703125" customWidth="1"/>
  </cols>
  <sheetData>
    <row r="1" spans="1:6" x14ac:dyDescent="0.25">
      <c r="A1" t="s">
        <v>417</v>
      </c>
    </row>
    <row r="2" spans="1:6" x14ac:dyDescent="0.25">
      <c r="A2" t="s">
        <v>282</v>
      </c>
    </row>
    <row r="3" spans="1:6" x14ac:dyDescent="0.25">
      <c r="A3" s="29"/>
      <c r="B3" s="30" t="s">
        <v>2</v>
      </c>
      <c r="C3" s="30" t="s">
        <v>234</v>
      </c>
      <c r="D3" s="30" t="s">
        <v>235</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278</v>
      </c>
      <c r="B9" s="8"/>
      <c r="C9" s="7"/>
      <c r="D9" s="8"/>
    </row>
    <row r="10" spans="1:6" x14ac:dyDescent="0.25">
      <c r="A10" s="3" t="s">
        <v>272</v>
      </c>
      <c r="B10" s="8">
        <v>0.25869229999999999</v>
      </c>
      <c r="C10" s="7">
        <v>5.6100299999999999E-2</v>
      </c>
      <c r="D10" s="8">
        <v>0</v>
      </c>
    </row>
    <row r="11" spans="1:6" x14ac:dyDescent="0.25">
      <c r="A11" s="3" t="s">
        <v>273</v>
      </c>
      <c r="B11" s="8">
        <v>1.5142500000000001</v>
      </c>
      <c r="C11" s="7">
        <v>7.4399800000000002E-2</v>
      </c>
      <c r="D11" s="8">
        <v>0</v>
      </c>
    </row>
    <row r="12" spans="1:6" x14ac:dyDescent="0.25">
      <c r="A12" s="3" t="s">
        <v>274</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236</v>
      </c>
      <c r="B19" s="8"/>
      <c r="C19" s="7"/>
      <c r="D19" s="8"/>
    </row>
    <row r="20" spans="1:6" x14ac:dyDescent="0.25">
      <c r="A20" s="3" t="s">
        <v>237</v>
      </c>
      <c r="B20" s="8">
        <v>0.1055987</v>
      </c>
      <c r="C20" s="7">
        <v>4.7581199999999997E-2</v>
      </c>
      <c r="D20" s="8">
        <v>2.5999999999999999E-2</v>
      </c>
    </row>
    <row r="21" spans="1:6" x14ac:dyDescent="0.25">
      <c r="A21" s="3" t="s">
        <v>238</v>
      </c>
      <c r="B21" s="8">
        <v>0.17312040000000001</v>
      </c>
      <c r="C21" s="7">
        <v>4.8230200000000001E-2</v>
      </c>
      <c r="D21" s="8">
        <v>0</v>
      </c>
    </row>
    <row r="22" spans="1:6" x14ac:dyDescent="0.25">
      <c r="A22" s="3" t="s">
        <v>239</v>
      </c>
      <c r="B22" s="8">
        <v>0.21609790000000001</v>
      </c>
      <c r="C22" s="7">
        <v>4.7504999999999999E-2</v>
      </c>
      <c r="D22" s="8">
        <v>0</v>
      </c>
    </row>
    <row r="23" spans="1:6" x14ac:dyDescent="0.25">
      <c r="A23" s="3" t="s">
        <v>240</v>
      </c>
      <c r="B23" s="8">
        <v>0.32046629999999998</v>
      </c>
      <c r="C23" s="7">
        <v>4.5852200000000003E-2</v>
      </c>
      <c r="D23" s="8">
        <v>0</v>
      </c>
    </row>
    <row r="24" spans="1:6" x14ac:dyDescent="0.25">
      <c r="A24" s="3" t="s">
        <v>241</v>
      </c>
      <c r="B24" s="8">
        <v>0.34158880000000003</v>
      </c>
      <c r="C24" s="7">
        <v>4.471E-2</v>
      </c>
      <c r="D24" s="8">
        <v>0</v>
      </c>
      <c r="F24">
        <v>1</v>
      </c>
    </row>
    <row r="25" spans="1:6" x14ac:dyDescent="0.25">
      <c r="A25" s="3" t="s">
        <v>242</v>
      </c>
      <c r="B25" s="8">
        <v>0.43431690000000001</v>
      </c>
      <c r="C25" s="7">
        <v>4.3742000000000003E-2</v>
      </c>
      <c r="D25" s="8">
        <v>0</v>
      </c>
    </row>
    <row r="26" spans="1:6" x14ac:dyDescent="0.25">
      <c r="A26" s="3" t="s">
        <v>243</v>
      </c>
      <c r="B26" s="8">
        <v>0.53355339999999996</v>
      </c>
      <c r="C26" s="7">
        <v>4.3319299999999998E-2</v>
      </c>
      <c r="D26" s="8">
        <v>0</v>
      </c>
    </row>
    <row r="27" spans="1:6" x14ac:dyDescent="0.25">
      <c r="A27" s="3" t="s">
        <v>244</v>
      </c>
      <c r="B27" s="8">
        <v>0.52563919999999997</v>
      </c>
      <c r="C27" s="7">
        <v>4.3092699999999998E-2</v>
      </c>
      <c r="D27" s="8">
        <v>0</v>
      </c>
    </row>
    <row r="28" spans="1:6" x14ac:dyDescent="0.25">
      <c r="A28" s="3" t="s">
        <v>245</v>
      </c>
      <c r="B28" s="8">
        <v>0.48333159999999997</v>
      </c>
      <c r="C28" s="7">
        <v>4.3722999999999998E-2</v>
      </c>
      <c r="D28" s="8">
        <v>0</v>
      </c>
    </row>
    <row r="29" spans="1:6" x14ac:dyDescent="0.25">
      <c r="A29" s="3" t="s">
        <v>246</v>
      </c>
      <c r="B29" s="8">
        <v>0.39454810000000001</v>
      </c>
      <c r="C29" s="7">
        <v>4.3941399999999999E-2</v>
      </c>
      <c r="D29" s="8">
        <v>0</v>
      </c>
    </row>
    <row r="30" spans="1:6" x14ac:dyDescent="0.25">
      <c r="A30" s="3" t="s">
        <v>247</v>
      </c>
      <c r="B30" s="8">
        <v>0.25491629999999998</v>
      </c>
      <c r="C30" s="7">
        <v>4.4834600000000002E-2</v>
      </c>
      <c r="D30" s="8">
        <v>0</v>
      </c>
    </row>
    <row r="31" spans="1:6" x14ac:dyDescent="0.25">
      <c r="A31" s="3" t="s">
        <v>382</v>
      </c>
      <c r="B31" s="8">
        <v>0.10614510000000001</v>
      </c>
      <c r="C31" s="7">
        <v>4.8164400000000003E-2</v>
      </c>
      <c r="D31" s="8">
        <v>2.8000000000000001E-2</v>
      </c>
    </row>
    <row r="32" spans="1:6" x14ac:dyDescent="0.25">
      <c r="A32" s="3" t="s">
        <v>249</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276</v>
      </c>
    </row>
    <row r="41" spans="1:6" x14ac:dyDescent="0.25">
      <c r="A41" s="27" t="s">
        <v>279</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G30" sqref="G30"/>
    </sheetView>
  </sheetViews>
  <sheetFormatPr defaultRowHeight="15" x14ac:dyDescent="0.25"/>
  <cols>
    <col min="1" max="1" width="33.5703125" customWidth="1"/>
  </cols>
  <sheetData>
    <row r="1" spans="1:4" x14ac:dyDescent="0.25">
      <c r="A1" t="s">
        <v>418</v>
      </c>
    </row>
    <row r="2" spans="1:4" x14ac:dyDescent="0.25">
      <c r="A2" t="s">
        <v>283</v>
      </c>
    </row>
    <row r="3" spans="1:4" x14ac:dyDescent="0.25">
      <c r="A3" s="29"/>
      <c r="B3" s="30" t="s">
        <v>2</v>
      </c>
      <c r="C3" s="30" t="s">
        <v>234</v>
      </c>
      <c r="D3" s="30" t="s">
        <v>235</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278</v>
      </c>
      <c r="B9" s="8"/>
      <c r="C9" s="7"/>
      <c r="D9" s="8"/>
    </row>
    <row r="10" spans="1:4" x14ac:dyDescent="0.25">
      <c r="A10" s="3" t="s">
        <v>272</v>
      </c>
      <c r="B10" s="8">
        <v>0.39977200000000002</v>
      </c>
      <c r="C10" s="7">
        <v>0.1060787</v>
      </c>
      <c r="D10" s="8">
        <v>0</v>
      </c>
    </row>
    <row r="11" spans="1:4" x14ac:dyDescent="0.25">
      <c r="A11" s="3" t="s">
        <v>273</v>
      </c>
      <c r="B11" s="8">
        <v>1.198202</v>
      </c>
      <c r="C11" s="7">
        <v>0.18976190000000001</v>
      </c>
      <c r="D11" s="8">
        <v>0</v>
      </c>
    </row>
    <row r="12" spans="1:4" x14ac:dyDescent="0.25">
      <c r="A12" s="3" t="s">
        <v>274</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236</v>
      </c>
      <c r="B18" s="8"/>
      <c r="C18" s="7"/>
      <c r="D18" s="8"/>
    </row>
    <row r="19" spans="1:4" x14ac:dyDescent="0.25">
      <c r="A19" s="3" t="s">
        <v>237</v>
      </c>
      <c r="B19" s="8">
        <v>0.1096149</v>
      </c>
      <c r="C19" s="7">
        <v>4.8342999999999997E-2</v>
      </c>
      <c r="D19" s="8">
        <v>2.3E-2</v>
      </c>
    </row>
    <row r="20" spans="1:4" x14ac:dyDescent="0.25">
      <c r="A20" s="3" t="s">
        <v>238</v>
      </c>
      <c r="B20" s="8">
        <v>0.19078780000000001</v>
      </c>
      <c r="C20" s="7">
        <v>5.3736100000000002E-2</v>
      </c>
      <c r="D20" s="8">
        <v>0</v>
      </c>
    </row>
    <row r="21" spans="1:4" x14ac:dyDescent="0.25">
      <c r="A21" s="3" t="s">
        <v>239</v>
      </c>
      <c r="B21" s="8">
        <v>0.26097550000000003</v>
      </c>
      <c r="C21" s="7">
        <v>5.8080800000000002E-2</v>
      </c>
      <c r="D21" s="8">
        <v>0</v>
      </c>
    </row>
    <row r="22" spans="1:4" x14ac:dyDescent="0.25">
      <c r="A22" s="3" t="s">
        <v>240</v>
      </c>
      <c r="B22" s="8">
        <v>0.35086970000000001</v>
      </c>
      <c r="C22" s="7">
        <v>5.7757299999999998E-2</v>
      </c>
      <c r="D22" s="8">
        <v>0</v>
      </c>
    </row>
    <row r="23" spans="1:4" x14ac:dyDescent="0.25">
      <c r="A23" s="3" t="s">
        <v>241</v>
      </c>
      <c r="B23" s="8">
        <v>0.42262080000000002</v>
      </c>
      <c r="C23" s="7">
        <v>5.5611500000000001E-2</v>
      </c>
      <c r="D23" s="8">
        <v>0</v>
      </c>
    </row>
    <row r="24" spans="1:4" x14ac:dyDescent="0.25">
      <c r="A24" s="3" t="s">
        <v>242</v>
      </c>
      <c r="B24" s="8">
        <v>0.47204230000000003</v>
      </c>
      <c r="C24" s="7">
        <v>5.17016E-2</v>
      </c>
      <c r="D24" s="8">
        <v>0</v>
      </c>
    </row>
    <row r="25" spans="1:4" x14ac:dyDescent="0.25">
      <c r="A25" s="3" t="s">
        <v>243</v>
      </c>
      <c r="B25" s="8">
        <v>0.49925209999999998</v>
      </c>
      <c r="C25" s="7">
        <v>5.0283799999999997E-2</v>
      </c>
      <c r="D25" s="8">
        <v>0</v>
      </c>
    </row>
    <row r="26" spans="1:4" x14ac:dyDescent="0.25">
      <c r="A26" s="3" t="s">
        <v>244</v>
      </c>
      <c r="B26" s="8">
        <v>0.44557390000000002</v>
      </c>
      <c r="C26" s="7">
        <v>4.9140000000000003E-2</v>
      </c>
      <c r="D26" s="8">
        <v>0</v>
      </c>
    </row>
    <row r="27" spans="1:4" x14ac:dyDescent="0.25">
      <c r="A27" s="3" t="s">
        <v>245</v>
      </c>
      <c r="B27" s="8">
        <v>0.45266309999999998</v>
      </c>
      <c r="C27" s="7">
        <v>5.0972099999999999E-2</v>
      </c>
      <c r="D27" s="8">
        <v>0</v>
      </c>
    </row>
    <row r="28" spans="1:4" x14ac:dyDescent="0.25">
      <c r="A28" s="3" t="s">
        <v>246</v>
      </c>
      <c r="B28" s="8">
        <v>0.36086439999999997</v>
      </c>
      <c r="C28" s="7">
        <v>5.1458999999999998E-2</v>
      </c>
      <c r="D28" s="8">
        <v>0</v>
      </c>
    </row>
    <row r="29" spans="1:4" x14ac:dyDescent="0.25">
      <c r="A29" s="3" t="s">
        <v>247</v>
      </c>
      <c r="B29" s="8">
        <v>0.29054849999999999</v>
      </c>
      <c r="C29" s="7">
        <v>5.2157099999999998E-2</v>
      </c>
      <c r="D29" s="8">
        <v>0</v>
      </c>
    </row>
    <row r="30" spans="1:4" x14ac:dyDescent="0.25">
      <c r="A30" s="3" t="s">
        <v>248</v>
      </c>
      <c r="B30" s="8">
        <v>0.15634970000000001</v>
      </c>
      <c r="C30" s="7">
        <v>5.6256599999999997E-2</v>
      </c>
      <c r="D30" s="8">
        <v>5.0000000000000001E-3</v>
      </c>
    </row>
    <row r="31" spans="1:4" x14ac:dyDescent="0.25">
      <c r="A31" s="3" t="s">
        <v>249</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276</v>
      </c>
    </row>
    <row r="41" spans="1:4" x14ac:dyDescent="0.25">
      <c r="A41" s="27" t="s">
        <v>279</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284</v>
      </c>
    </row>
    <row r="2" spans="1:10" x14ac:dyDescent="0.25">
      <c r="A2" s="36"/>
      <c r="B2" s="37" t="s">
        <v>285</v>
      </c>
      <c r="C2" s="38"/>
      <c r="D2" s="38"/>
      <c r="E2" s="37" t="s">
        <v>286</v>
      </c>
      <c r="F2" s="38"/>
      <c r="G2" s="38"/>
      <c r="H2" s="37" t="s">
        <v>287</v>
      </c>
      <c r="I2" s="38"/>
      <c r="J2" s="38"/>
    </row>
    <row r="3" spans="1:10" x14ac:dyDescent="0.25">
      <c r="A3" s="31"/>
      <c r="B3" s="39" t="s">
        <v>2</v>
      </c>
      <c r="C3" s="40" t="s">
        <v>234</v>
      </c>
      <c r="D3" s="40" t="s">
        <v>235</v>
      </c>
      <c r="E3" s="39" t="s">
        <v>2</v>
      </c>
      <c r="F3" s="40" t="s">
        <v>234</v>
      </c>
      <c r="G3" s="40" t="s">
        <v>235</v>
      </c>
      <c r="H3" s="39" t="s">
        <v>2</v>
      </c>
      <c r="I3" s="40" t="s">
        <v>234</v>
      </c>
      <c r="J3" s="40" t="s">
        <v>235</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278</v>
      </c>
      <c r="B9" s="42"/>
      <c r="C9" s="8"/>
      <c r="D9" s="8"/>
      <c r="E9" s="42"/>
      <c r="F9" s="8"/>
      <c r="G9" s="8"/>
      <c r="H9" s="42"/>
      <c r="I9" s="8"/>
      <c r="J9" s="8"/>
    </row>
    <row r="10" spans="1:10" x14ac:dyDescent="0.25">
      <c r="A10" s="3" t="s">
        <v>272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273</v>
      </c>
      <c r="B11" s="42">
        <v>4.548635</v>
      </c>
      <c r="C11" s="8">
        <v>0.120467</v>
      </c>
      <c r="D11" s="8">
        <v>0</v>
      </c>
      <c r="E11" s="42">
        <v>6.7710410000000003</v>
      </c>
      <c r="F11" s="8">
        <v>0.1341678</v>
      </c>
      <c r="G11" s="8">
        <v>0</v>
      </c>
      <c r="H11" s="42">
        <v>2.7420879999999999</v>
      </c>
      <c r="I11" s="8">
        <v>0.1294728</v>
      </c>
      <c r="J11" s="8">
        <v>0</v>
      </c>
    </row>
    <row r="12" spans="1:10" x14ac:dyDescent="0.25">
      <c r="A12" s="3" t="s">
        <v>274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288</v>
      </c>
      <c r="B18" s="42"/>
      <c r="C18" s="8"/>
      <c r="D18" s="8"/>
      <c r="E18" s="42"/>
      <c r="F18" s="8"/>
      <c r="G18" s="8"/>
      <c r="H18" s="42"/>
      <c r="I18" s="8"/>
      <c r="J18" s="8"/>
    </row>
    <row r="19" spans="1:10" x14ac:dyDescent="0.25">
      <c r="A19" s="3" t="s">
        <v>289</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290</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291</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292</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276</v>
      </c>
    </row>
    <row r="27" spans="1:10" x14ac:dyDescent="0.25">
      <c r="A27" s="27" t="s">
        <v>293</v>
      </c>
    </row>
    <row r="29" spans="1:10" x14ac:dyDescent="0.25">
      <c r="A29" t="s">
        <v>294</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I52" sqref="I52"/>
    </sheetView>
  </sheetViews>
  <sheetFormatPr defaultRowHeight="15" x14ac:dyDescent="0.25"/>
  <cols>
    <col min="1" max="1" width="32.85546875" customWidth="1"/>
  </cols>
  <sheetData>
    <row r="1" spans="1:6" x14ac:dyDescent="0.25">
      <c r="A1" t="s">
        <v>381</v>
      </c>
    </row>
    <row r="3" spans="1:6" x14ac:dyDescent="0.25">
      <c r="A3" s="29"/>
      <c r="B3" s="30" t="s">
        <v>2</v>
      </c>
      <c r="C3" s="30" t="s">
        <v>234</v>
      </c>
      <c r="D3" s="30" t="s">
        <v>235</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295</v>
      </c>
      <c r="B14" s="8"/>
      <c r="C14" s="7"/>
      <c r="D14" s="8"/>
    </row>
    <row r="15" spans="1:6" x14ac:dyDescent="0.25">
      <c r="A15" s="3" t="s">
        <v>273</v>
      </c>
      <c r="B15" s="8">
        <v>-0.20462040000000001</v>
      </c>
      <c r="C15" s="7">
        <v>5.0197899999999997E-2</v>
      </c>
      <c r="D15" s="8">
        <v>0</v>
      </c>
    </row>
    <row r="16" spans="1:6" x14ac:dyDescent="0.25">
      <c r="A16" s="3" t="s">
        <v>274</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236</v>
      </c>
      <c r="B18" s="8"/>
      <c r="C18" s="7"/>
      <c r="D18" s="8"/>
    </row>
    <row r="19" spans="1:6" x14ac:dyDescent="0.25">
      <c r="A19" s="3" t="s">
        <v>237</v>
      </c>
      <c r="B19" s="8">
        <v>0.16516839999999999</v>
      </c>
      <c r="C19" s="7">
        <v>9.1311000000000003E-2</v>
      </c>
      <c r="D19" s="8">
        <v>7.0000000000000007E-2</v>
      </c>
    </row>
    <row r="20" spans="1:6" x14ac:dyDescent="0.25">
      <c r="A20" s="3" t="s">
        <v>238</v>
      </c>
      <c r="B20" s="8">
        <v>0.27893089999999998</v>
      </c>
      <c r="C20" s="7">
        <v>9.3611100000000003E-2</v>
      </c>
      <c r="D20" s="8">
        <v>3.0000000000000001E-3</v>
      </c>
    </row>
    <row r="21" spans="1:6" x14ac:dyDescent="0.25">
      <c r="A21" s="3" t="s">
        <v>239</v>
      </c>
      <c r="B21" s="8">
        <v>0.52550540000000001</v>
      </c>
      <c r="C21" s="7">
        <v>9.2563400000000004E-2</v>
      </c>
      <c r="D21" s="8">
        <v>0</v>
      </c>
    </row>
    <row r="22" spans="1:6" x14ac:dyDescent="0.25">
      <c r="A22" s="3" t="s">
        <v>240</v>
      </c>
      <c r="B22" s="8">
        <v>0.59696510000000003</v>
      </c>
      <c r="C22" s="7">
        <v>8.8754299999999994E-2</v>
      </c>
      <c r="D22" s="8">
        <v>0</v>
      </c>
    </row>
    <row r="23" spans="1:6" x14ac:dyDescent="0.25">
      <c r="A23" s="3" t="s">
        <v>241</v>
      </c>
      <c r="B23" s="8">
        <v>0.56353710000000001</v>
      </c>
      <c r="C23" s="7">
        <v>8.6441799999999999E-2</v>
      </c>
      <c r="D23" s="8">
        <v>0</v>
      </c>
    </row>
    <row r="24" spans="1:6" x14ac:dyDescent="0.25">
      <c r="A24" s="3" t="s">
        <v>242</v>
      </c>
      <c r="B24" s="8">
        <v>0.30933709999999998</v>
      </c>
      <c r="C24" s="7">
        <v>8.3650600000000006E-2</v>
      </c>
      <c r="D24" s="8">
        <v>0</v>
      </c>
    </row>
    <row r="25" spans="1:6" x14ac:dyDescent="0.25">
      <c r="A25" s="3" t="s">
        <v>243</v>
      </c>
      <c r="B25" s="8">
        <v>0.22312299999999999</v>
      </c>
      <c r="C25" s="7">
        <v>8.1765599999999994E-2</v>
      </c>
      <c r="D25" s="8">
        <v>6.0000000000000001E-3</v>
      </c>
    </row>
    <row r="26" spans="1:6" x14ac:dyDescent="0.25">
      <c r="A26" s="3" t="s">
        <v>244</v>
      </c>
      <c r="B26" s="8">
        <v>0.196162</v>
      </c>
      <c r="C26" s="7">
        <v>8.1108E-2</v>
      </c>
      <c r="D26" s="8">
        <v>1.6E-2</v>
      </c>
    </row>
    <row r="27" spans="1:6" x14ac:dyDescent="0.25">
      <c r="A27" s="3" t="s">
        <v>245</v>
      </c>
      <c r="B27" s="8">
        <v>0.1515398</v>
      </c>
      <c r="C27" s="7">
        <v>8.1153299999999998E-2</v>
      </c>
      <c r="D27" s="8">
        <v>6.2E-2</v>
      </c>
    </row>
    <row r="28" spans="1:6" x14ac:dyDescent="0.25">
      <c r="A28" s="3" t="s">
        <v>246</v>
      </c>
      <c r="B28" s="8">
        <v>6.5108299999999994E-2</v>
      </c>
      <c r="C28" s="7">
        <v>8.1995100000000001E-2</v>
      </c>
      <c r="D28" s="8">
        <v>0.42699999999999999</v>
      </c>
      <c r="F28">
        <v>1</v>
      </c>
    </row>
    <row r="29" spans="1:6" x14ac:dyDescent="0.25">
      <c r="A29" s="3" t="s">
        <v>247</v>
      </c>
      <c r="B29" s="8">
        <v>6.8036200000000005E-2</v>
      </c>
      <c r="C29" s="7">
        <v>8.3287399999999998E-2</v>
      </c>
      <c r="D29" s="8">
        <v>0.41399999999999998</v>
      </c>
    </row>
    <row r="30" spans="1:6" x14ac:dyDescent="0.25">
      <c r="A30" s="3" t="s">
        <v>248</v>
      </c>
      <c r="B30" s="8">
        <v>7.1242799999999995E-2</v>
      </c>
      <c r="C30" s="7">
        <v>8.74032E-2</v>
      </c>
      <c r="D30" s="8">
        <v>0.41499999999999998</v>
      </c>
    </row>
    <row r="31" spans="1:6" x14ac:dyDescent="0.25">
      <c r="A31" s="3" t="s">
        <v>249</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267</v>
      </c>
      <c r="B35">
        <v>1.2788999999999999</v>
      </c>
    </row>
    <row r="36" spans="1:8" ht="15.75" thickBot="1" x14ac:dyDescent="0.3">
      <c r="A36" s="34" t="s">
        <v>268</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250</v>
      </c>
    </row>
    <row r="40" spans="1:8" x14ac:dyDescent="0.25">
      <c r="A40" s="27" t="s">
        <v>296</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topLeftCell="E1" workbookViewId="0">
      <selection activeCell="AG32" sqref="AG32"/>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136</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137</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124</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125</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126</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127</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128</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129</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130</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131</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132</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133</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topLeftCell="E1" workbookViewId="0">
      <selection activeCell="AG32" sqref="AG32"/>
    </sheetView>
  </sheetViews>
  <sheetFormatPr defaultRowHeight="15" x14ac:dyDescent="0.25"/>
  <cols>
    <col min="1" max="1" width="14.140625" customWidth="1"/>
  </cols>
  <sheetData>
    <row r="1" spans="1:33" x14ac:dyDescent="0.2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133</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L39" workbookViewId="0">
      <selection activeCell="AN39" sqref="AN39"/>
    </sheetView>
  </sheetViews>
  <sheetFormatPr defaultRowHeight="15" x14ac:dyDescent="0.25"/>
  <cols>
    <col min="1" max="1" width="20.5703125" customWidth="1"/>
  </cols>
  <sheetData>
    <row r="1" spans="1:40" x14ac:dyDescent="0.25">
      <c r="A1" s="1" t="s">
        <v>0</v>
      </c>
      <c r="B1" s="1" t="s">
        <v>1</v>
      </c>
      <c r="C1" t="s">
        <v>138</v>
      </c>
      <c r="D1" t="s">
        <v>139</v>
      </c>
      <c r="E1" t="s">
        <v>140</v>
      </c>
      <c r="F1" t="s">
        <v>393</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394</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2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393</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394</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R17" sqref="R17"/>
    </sheetView>
  </sheetViews>
  <sheetFormatPr defaultRowHeight="15" x14ac:dyDescent="0.25"/>
  <sheetData>
    <row r="1" spans="1:18" x14ac:dyDescent="0.2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Q16" sqref="Q16"/>
    </sheetView>
  </sheetViews>
  <sheetFormatPr defaultRowHeight="15" x14ac:dyDescent="0.25"/>
  <cols>
    <col min="1" max="1" width="19.85546875" customWidth="1"/>
  </cols>
  <sheetData>
    <row r="1" spans="1:17" x14ac:dyDescent="0.25">
      <c r="A1" s="1" t="s">
        <v>0</v>
      </c>
      <c r="B1" s="1" t="s">
        <v>1</v>
      </c>
      <c r="C1" t="s">
        <v>183</v>
      </c>
      <c r="D1" t="s">
        <v>184</v>
      </c>
      <c r="E1" t="s">
        <v>185</v>
      </c>
      <c r="F1" t="s">
        <v>400</v>
      </c>
      <c r="G1" t="s">
        <v>170</v>
      </c>
      <c r="H1" t="s">
        <v>186</v>
      </c>
      <c r="I1" t="s">
        <v>187</v>
      </c>
      <c r="J1" t="s">
        <v>188</v>
      </c>
      <c r="K1" t="s">
        <v>401</v>
      </c>
      <c r="L1" t="s">
        <v>171</v>
      </c>
      <c r="M1" t="s">
        <v>189</v>
      </c>
      <c r="N1" t="s">
        <v>190</v>
      </c>
      <c r="O1" t="s">
        <v>191</v>
      </c>
      <c r="P1" t="s">
        <v>402</v>
      </c>
      <c r="Q1" t="s">
        <v>172</v>
      </c>
    </row>
    <row r="2" spans="1:17" x14ac:dyDescent="0.2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400</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401</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402</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topLeftCell="I1" workbookViewId="0">
      <selection activeCell="AK36" sqref="AK36"/>
    </sheetView>
  </sheetViews>
  <sheetFormatPr defaultRowHeight="15" x14ac:dyDescent="0.25"/>
  <cols>
    <col min="1" max="1" width="30.7109375" customWidth="1"/>
  </cols>
  <sheetData>
    <row r="1" spans="1:37" x14ac:dyDescent="0.25">
      <c r="A1" s="1" t="s">
        <v>0</v>
      </c>
      <c r="B1" s="1" t="s">
        <v>1</v>
      </c>
      <c r="C1" t="s">
        <v>409</v>
      </c>
      <c r="D1" t="s">
        <v>192</v>
      </c>
      <c r="E1" t="s">
        <v>193</v>
      </c>
      <c r="F1" t="s">
        <v>194</v>
      </c>
      <c r="G1" t="s">
        <v>195</v>
      </c>
      <c r="H1" t="s">
        <v>196</v>
      </c>
      <c r="I1" t="s">
        <v>173</v>
      </c>
      <c r="J1" t="s">
        <v>410</v>
      </c>
      <c r="K1" t="s">
        <v>197</v>
      </c>
      <c r="L1" t="s">
        <v>198</v>
      </c>
      <c r="M1" t="s">
        <v>199</v>
      </c>
      <c r="N1" t="s">
        <v>200</v>
      </c>
      <c r="O1" t="s">
        <v>201</v>
      </c>
      <c r="P1" t="s">
        <v>174</v>
      </c>
      <c r="Q1" t="s">
        <v>411</v>
      </c>
      <c r="R1" t="s">
        <v>207</v>
      </c>
      <c r="S1" t="s">
        <v>208</v>
      </c>
      <c r="T1" t="s">
        <v>209</v>
      </c>
      <c r="U1" t="s">
        <v>210</v>
      </c>
      <c r="V1" t="s">
        <v>211</v>
      </c>
      <c r="W1" t="s">
        <v>212</v>
      </c>
      <c r="X1" t="s">
        <v>412</v>
      </c>
      <c r="Y1" t="s">
        <v>202</v>
      </c>
      <c r="Z1" t="s">
        <v>203</v>
      </c>
      <c r="AA1" t="s">
        <v>204</v>
      </c>
      <c r="AB1" t="s">
        <v>205</v>
      </c>
      <c r="AC1" t="s">
        <v>206</v>
      </c>
      <c r="AD1" t="s">
        <v>219</v>
      </c>
      <c r="AE1" t="s">
        <v>413</v>
      </c>
      <c r="AF1" t="s">
        <v>213</v>
      </c>
      <c r="AG1" t="s">
        <v>214</v>
      </c>
      <c r="AH1" t="s">
        <v>215</v>
      </c>
      <c r="AI1" t="s">
        <v>216</v>
      </c>
      <c r="AJ1" t="s">
        <v>217</v>
      </c>
      <c r="AK1" t="s">
        <v>218</v>
      </c>
    </row>
    <row r="2" spans="1:37" x14ac:dyDescent="0.25">
      <c r="A2" t="s">
        <v>409</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410</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411</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412</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413</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lpstr>Process 3a</vt:lpstr>
      <vt:lpstr>Process 3b</vt:lpstr>
      <vt:lpstr>Process S3c</vt:lpstr>
      <vt:lpstr>Process S3d</vt:lpstr>
      <vt:lpstr>Process S3e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2024-05-29T16:09:40Z</dcterms:modified>
</cp:coreProperties>
</file>