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221_CC_tcarray" sheetId="5" r:id="rId7"/>
    <sheet state="visible" name="ACS221_CC_taarray" sheetId="6" r:id="rId8"/>
    <sheet state="visible" name="ACS169_CC_tcarray" sheetId="7" r:id="rId9"/>
    <sheet state="visible" name="ACS169_CC_taarray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H109">
      <text>
        <t xml:space="preserve">smells like a roundoff issue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D12">
      <text>
        <t xml:space="preserve">has an extra calibration event that includes CC_gain
	-Dan Mergens</t>
      </text>
    </comment>
    <comment authorId="0" ref="C13">
      <text>
        <t xml:space="preserve">corrected serial number - will check again next iteration
	-Dan Mergens
after updated serial number - still missing second deployment information
	-Dan Mergens</t>
      </text>
    </comment>
    <comment authorId="0" ref="B5">
      <text>
        <t xml:space="preserve">part of the CTDBP
	-Dan Mergens</t>
      </text>
    </comment>
  </commentList>
</comments>
</file>

<file path=xl/sharedStrings.xml><?xml version="1.0" encoding="utf-8"?>
<sst xmlns="http://schemas.openxmlformats.org/spreadsheetml/2006/main" count="482" uniqueCount="167">
  <si>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</si>
  <si>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</si>
  <si>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</si>
  <si>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</si>
  <si>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</si>
  <si>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</si>
  <si>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</si>
  <si>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</si>
  <si>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</si>
  <si>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</si>
  <si>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</si>
  <si>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</si>
  <si>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ATAPL-65244-030-0025</t>
  </si>
  <si>
    <t>CE02SHBP-MJ01C</t>
  </si>
  <si>
    <t>SN0025</t>
  </si>
  <si>
    <t>44° 38.2380' N</t>
  </si>
  <si>
    <t>124° 18.3354' W</t>
  </si>
  <si>
    <t>TN-313</t>
  </si>
  <si>
    <t>N00692</t>
  </si>
  <si>
    <t>CE02SHBP-MJ01C-07-ZPLSCB101</t>
  </si>
  <si>
    <t>44° 38.2434'N</t>
  </si>
  <si>
    <t>124° 18.3324'W</t>
  </si>
  <si>
    <t>5/1/15 - Even though script is running, it appears that the instrument is not pinging as there are no longer current spikes during expected sampling times. 
6/2015 - OSU &amp; Vendor confirm system has failed.</t>
  </si>
  <si>
    <t>N00694</t>
  </si>
  <si>
    <t>CE02SHBP-MJ01C-08-CAMDSB107</t>
  </si>
  <si>
    <t>0484-6002-0100</t>
  </si>
  <si>
    <t>44° 38.2338'N</t>
  </si>
  <si>
    <t>124° 18.3306'W</t>
  </si>
  <si>
    <t>5/1/15 - Frequent reboots, and instrument does not routinely come up at it's programmed static IP address.</t>
  </si>
  <si>
    <t>duplicate for lookup</t>
  </si>
  <si>
    <t>ATOSU-63259-00003</t>
  </si>
  <si>
    <t>44° 38.2433' N</t>
  </si>
  <si>
    <t>124° 18.3283' W</t>
  </si>
  <si>
    <t>TN-326</t>
  </si>
  <si>
    <t>ATAPL-58317-00006</t>
  </si>
  <si>
    <t>44° 38.2381' N</t>
  </si>
  <si>
    <t>124° 18.3294' W</t>
  </si>
  <si>
    <t>ATAPL-65310-040-006</t>
  </si>
  <si>
    <t>CE02SHBP-LJ01D</t>
  </si>
  <si>
    <t>SN0006</t>
  </si>
  <si>
    <t>44° 38.2200'N</t>
  </si>
  <si>
    <t>124° 18.3522'W</t>
  </si>
  <si>
    <t>A00057</t>
  </si>
  <si>
    <t>CE02SHBP-LJ01D-05-ADCPTB104</t>
  </si>
  <si>
    <t>N00696</t>
  </si>
  <si>
    <t>CE02SHBP-LJ01D-06-CTDBPN106</t>
  </si>
  <si>
    <t>A00426</t>
  </si>
  <si>
    <t>CE02SHBP-LJ01D-06-DOSTAD106</t>
  </si>
  <si>
    <t>A00246</t>
  </si>
  <si>
    <t>CE02SHBP-LJ01D-07-VEL3DC108</t>
  </si>
  <si>
    <t>A01057</t>
  </si>
  <si>
    <t>CE02SHBP-LJ01D-08-OPTAAD106</t>
  </si>
  <si>
    <t>3/6/2015 - Powered off due to low current, likely lamp is burnt out - listed os offline as this is a known limitation.</t>
  </si>
  <si>
    <t>A00265</t>
  </si>
  <si>
    <t>CE02SHBP-LJ01D-09-PCO2WB103</t>
  </si>
  <si>
    <t>C0064</t>
  </si>
  <si>
    <t>A00627</t>
  </si>
  <si>
    <t>CE02SHBP-LJ01D-10-PHSEND103</t>
  </si>
  <si>
    <t>P0116</t>
  </si>
  <si>
    <t>N00695</t>
  </si>
  <si>
    <t>CE02SHBP-LJ01D-11-HYDBBA106</t>
  </si>
  <si>
    <t>ATAPL-65310-820-0009</t>
  </si>
  <si>
    <t>SN0009</t>
  </si>
  <si>
    <t>44° 38.2251' N</t>
  </si>
  <si>
    <t>124° 18.3569' W</t>
  </si>
  <si>
    <t>ATOSU-69826-00002</t>
  </si>
  <si>
    <t>ATOSU-69827-00002</t>
  </si>
  <si>
    <t>16-50114</t>
  </si>
  <si>
    <t>ATOSU-58320-00019</t>
  </si>
  <si>
    <t>ATOSU-69829-00001</t>
  </si>
  <si>
    <t>ATOSU-58332-00008</t>
  </si>
  <si>
    <t>A01647</t>
  </si>
  <si>
    <t>C0118</t>
  </si>
  <si>
    <t>A01426</t>
  </si>
  <si>
    <t>P0159</t>
  </si>
  <si>
    <t>N00698</t>
  </si>
  <si>
    <t>44° 38.2222' N</t>
  </si>
  <si>
    <t>124° 18.3514' W</t>
  </si>
  <si>
    <t>Mooring Serial Number</t>
  </si>
  <si>
    <t>Sensor OOIBARCODE</t>
  </si>
  <si>
    <t>Sensor Serial Number</t>
  </si>
  <si>
    <t>Calibration Cofficient Name</t>
  </si>
  <si>
    <t>Calibration Cofficient Value</t>
  </si>
  <si>
    <t>CC_gain</t>
  </si>
  <si>
    <t>CC_lat</t>
  </si>
  <si>
    <t>CC_lon</t>
  </si>
  <si>
    <t>CC_scale_factor1</t>
  </si>
  <si>
    <t>CC_scale_factor2</t>
  </si>
  <si>
    <t>CC_scale_factor3</t>
  </si>
  <si>
    <t>CC_scale_factor4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</si>
  <si>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</si>
  <si>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</si>
  <si>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</si>
  <si>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</si>
  <si>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</si>
  <si>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</si>
  <si>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</si>
  <si>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</si>
  <si>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</si>
  <si>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</si>
  <si>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</si>
  <si>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</si>
  <si>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</si>
  <si>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</si>
  <si>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</si>
  <si>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</si>
  <si>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</si>
  <si>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</si>
  <si>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</si>
  <si>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</si>
  <si>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CC_csv</t>
  </si>
  <si>
    <t>[3.15962E-03, 1.33694E-04, 2.59182E-06, 2.32254E02, -3.13933E-01, -5.74467E01, 4.54521E00]</t>
  </si>
  <si>
    <t>[2.85346E-03, 1.20489E-04, 2.38822E-06, 2.30826E02, -3.41844E-01, -5.57001E01, 4.56542E00]</t>
  </si>
  <si>
    <t>SUVFoilCoef? No temp coef?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</si>
  <si>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</si>
  <si>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</si>
  <si>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</si>
  <si>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</si>
  <si>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</si>
  <si>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</si>
  <si>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</si>
  <si>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</si>
  <si>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CC_ea578</t>
  </si>
  <si>
    <t>CC_eb578</t>
  </si>
  <si>
    <t>CC_ind_slp</t>
  </si>
  <si>
    <t>CC_ind_off</t>
  </si>
  <si>
    <t>CC_psal</t>
  </si>
  <si>
    <t>CC_tcal</t>
  </si>
  <si>
    <t>CC_cwlngth</t>
  </si>
  <si>
    <t>[400.10000000, 403.70000000, 408.20000000, 412.50000000, 416.60000000, 421.50000000, 426.30000000, 430.90000000, 435.50000000, 440.10000000, 444.60000000, 449.90000000, 454.80000000, 459.60000000, 464.30000000, 469.40000000, 474.80000000, 479.90000000, 485.00000000, 489.90000000, 494.20000000, 499.30000000, 504.00000000, 509.20000000, 514.70000000, 519.40000000, 524.70000000, 529.40000000, 534.10000000, 538.70000000, 543.70000000, 548.30000000, 553.60000000, 558.60000000, 563.50000000, 568.10000000, 572.50000000, 576.90000000, 581.00000000, 585.10000000, 589.10000000, 593.80000000, 598.70000000, 602.90000000, 608.00000000, 612.70000000, 617.40000000, 621.70000000, 626.40000000, 630.90000000, 635.20000000, 639.20000000, 643.80000000, 648.30000000, 652.90000000, 657.50000000, 661.90000000, 666.50000000, 670.80000000, 675.00000000, 679.30000000, 683.20000000, 687.10000000, 691.10000000, 694.70000000, 698.40000000, 702.10000000, 705.70000000, 708.90000000, 712.30000000, 715.60000000, 719.20000000, 722.50000000, 725.60000000, 728.90000000, 731.90000000, 734.80000000, 737.50000000, 740.30000000, 742.30000000, 744.90000000, 746.80000000, 749.40000000]</t>
  </si>
  <si>
    <t>CC_ccwo</t>
  </si>
  <si>
    <t>[ -1.27454700,  -1.13075800,  -0.98906500,  -0.86173100,  -0.74250700,  -0.63464600,  -0.53703500,  -0.44011700,  -0.34939000,  -0.26699300,  -0.18573100,  -0.11317400,  -0.04695700,   0.01683200,   0.07561400,   0.13497900,   0.19359700,   0.24530300,   0.29787100,   0.34692700,   0.39173100,   0.43499700,   0.47463600,   0.51163700,   0.54739500,   0.57965700,   0.61343800,   0.64518000,   0.67371300,   0.70389200,   0.73262000,   0.76269600,   0.79247100,   0.81981300,   0.84780800,   0.87256700,   0.89376200,   0.91179200,   0.92459800,   0.93495800,   0.94329700,   0.92145500,   0.91493500,   0.91337300,   0.91815500,   0.93069200,   0.94677100,   0.96317000,   0.98075500,   0.99627400,   1.01087300,   1.02412200,   1.03527600,   1.04263400,   1.04629700,   1.04863900,   1.05160500,   1.05791800,   1.06553300,   1.07118100,   1.07345000,   1.06932200,   1.05685400,   1.03627900,   1.00445500,   0.96077100,   0.90543200,   0.83331800,   0.74392600,   0.63660400,   0.50730100,   0.35954400,   0.19038100,   0.00492100,  -0.18398300,  -0.36499000,  -0.53256900,  -0.66885600,  -0.77249200,  -0.83853200,  -0.88851800,  -0.91928800,  -0.89907900]</t>
  </si>
  <si>
    <t>CC_tbins</t>
  </si>
  <si>
    <t>[  1.82169700,   2.40381600,   3.48594800,   4.48767000,   5.47041700,   6.46827600,   7.49085100,   8.49225000,   9.48750000,  10.47294100,  11.47794100,  12.50363600,  13.50060600,  14.49700000,  15.48566700,  16.48733300,  17.49466700,  18.47900000,  19.47620700,  20.47148100,  21.47111100,  22.48115400,  23.47500000,  24.49892900,  25.51107100,  26.52090900,  27.51744200,  28.48636400,  29.49558100,  30.50025600,  31.49394700,  32.49675700,  33.50000000,  34.51027800,  35.32666700]</t>
  </si>
  <si>
    <t>CC_awlngth</t>
  </si>
  <si>
    <t>[400.00000000, 403.90000000, 408.50000000, 412.50000000, 416.50000000, 421.20000000, 425.80000000, 430.80000000, 435.00000000, 439.40000000, 444.60000000, 449.50000000, 454.60000000, 459.40000000, 464.10000000, 468.90000000, 474.10000000, 479.60000000, 484.60000000, 489.30000000, 493.90000000, 498.60000000, 503.40000000, 508.70000000, 513.90000000, 519.00000000, 524.10000000, 528.90000000, 533.50000000, 538.20000000, 543.00000000, 547.80000000, 552.80000000, 557.70000000, 562.70000000, 567.40000000, 571.70000000, 575.90000000, 580.20000000, 584.40000000, 588.30000000, 591.30000000, 595.90000000, 600.40000000, 605.00000000, 609.70000000, 614.30000000, 618.90000000, 623.50000000, 627.70000000, 632.00000000, 636.30000000, 640.60000000, 645.10000000, 649.60000000, 653.90000000, 658.30000000, 662.90000000, 667.30000000, 671.60000000, 675.80000000, 679.90000000, 683.80000000, 687.60000000, 691.60000000, 695.30000000, 698.40000000, 702.10000000, 705.80000000, 709.20000000, 712.40000000, 716.10000000, 719.30000000, 722.20000000, 725.90000000, 728.30000000, 731.80000000, 734.50000000, 737.20000000, 739.60000000, 742.10000000, 745.30000000, 746.80000000]</t>
  </si>
  <si>
    <t>CC_acwo</t>
  </si>
  <si>
    <t>[ -1.44444400,  -1.10756900,  -0.84134000,  -0.63280100,  -0.46742100,  -0.33174700,  -0.21126500,  -0.10353000,  -0.00124400,   0.09447100,   0.18448700,   0.27114800,   0.35403300,   0.43441900,   0.51363700,   0.58811600,   0.65914000,   0.72748700,   0.79321800,   0.85672900,   0.91835600,   0.97612600,   1.03166200,   1.08382600,   1.13472600,   1.18562500,   1.23516000,   1.28359700,   1.33051900,   1.37504800,   1.41794300,   1.45882400,   1.49755400,   1.53527500,   1.57123000,   1.60468000,   1.63436200,   1.65928900,   1.67943900,   1.69448400,   1.70428600,   1.70473800,   1.70683400,   1.70798000,   1.71389700,   1.72784700,   1.74798300,   1.77099900,   1.79426300,   1.81707600,   1.83939400,   1.86047200,   1.88024800,   1.89735700,   1.91061500,   1.92044400,   1.92923900,   1.93912400,   1.95155000,   1.96410600,   1.97398300,   1.97927900,   1.97789900,   1.96847100,   1.94942400,   1.91948900,   1.87745600,   1.82151900,   1.74972300,   1.65966900,   1.55057600,   1.42057200,   1.26808600,   1.09658500,   0.91138100,   0.72418000,   0.54551500,   0.38633300,   0.25989700,   0.16787500,   0.10422400,   0.06358200,   0.03854000]</t>
  </si>
  <si>
    <t>CC_tcarray</t>
  </si>
  <si>
    <t>SheetRef:ACS169_CC_tcarray</t>
  </si>
  <si>
    <t>CC_taarray</t>
  </si>
  <si>
    <t>SheetRef:ACS169_CC_taarray</t>
  </si>
  <si>
    <t>[399.80000000, 403.00000000, 406.60000000, 409.80000000, 413.20000000, 416.90000000, 420.50000000, 424.70000000, 428.60000000, 432.40000000, 436.40000000, 440.20000000, 444.60000000, 448.80000000, 453.00000000, 457.60000000, 461.50000000, 465.70000000, 470.80000000, 475.40000000, 479.90000000, 483.90000000, 488.50000000, 492.70000000, 496.70000000, 500.80000000, 505.40000000, 509.70000000, 514.40000000, 519.90000000, 524.20000000, 528.50000000, 532.50000000, 536.50000000, 540.80000000, 544.70000000, 549.20000000, 552.90000000, 557.50000000, 562.00000000, 565.60000000, 569.60000000, 573.40000000, 576.90000000, 581.40000000, 585.30000000, 589.00000000, 592.70000000, 596.60000000, 601.10000000, 604.80000000, 609.30000000, 613.70000000, 617.70000000, 622.20000000, 626.00000000, 629.90000000, 634.00000000, 637.70000000, 641.60000000, 645.80000000, 649.90000000, 653.90000000, 658.10000000, 662.30000000, 666.20000000, 670.80000000, 674.20000000, 677.80000000, 681.90000000, 685.50000000, 688.70000000, 692.30000000, 696.00000000, 698.90000000, 702.30000000, 705.50000000, 708.70000000, 712.10000000, 715.00000000, 718.20000000, 721.30000000, 723.80000000, 727.00000000, 730.20000000, 732.40000000, 734.20000000, 737.30000000]</t>
  </si>
  <si>
    <t>[ -2.30010400,  -2.13803500,  -1.97219000,  -1.83434400,  -1.69723400,  -1.56776900,  -1.44211200,  -1.32798200,  -1.22045900,  -1.12445400,  -1.02778800,  -0.92560300,  -0.83038200,  -0.74685800,  -0.68071400,  -0.60674200,  -0.53064000,  -0.47260400,  -0.40306900,  -0.33715900,  -0.28611600,  -0.23909100,  -0.18816600,  -0.14346500,  -0.09782400,  -0.04940200,  -0.01438300,   0.01782200,   0.04984200,   0.08789400,   0.12007900,   0.15448000,   0.18231000,   0.20365800,   0.23044700,   0.25738500,   0.28394400,   0.29988700,   0.31813000,   0.34558600,   0.36094900,   0.37337100,   0.38412900,   0.39638100,   0.39674000,   0.39737500,   0.39908400,   0.39509600,   0.37894600,   0.37098300,   0.36579500,   0.36864800,   0.38477500,   0.39111200,   0.40084600,   0.41070000,   0.41901500,   0.42820700,   0.43550700,   0.43878400,   0.44392500,   0.44253500,   0.44053900,   0.43623900,   0.43950300,   0.44160300,   0.44239400,   0.44382400,   0.44416500,   0.43643100,   0.41887700,   0.40253400,   0.37534500,   0.33293500,   0.28840900,   0.22912700,   0.15196000,   0.06286800,  -0.04426200,  -0.16706800,  -0.30108800,  -0.44226600,  -0.60545800,  -0.77842900,  -0.95332000,  -1.09994300,  -1.21709500,  -1.32610700]</t>
  </si>
  <si>
    <t>[  1.55679100,   2.42048400,   3.47816900,   4.48092300,   5.47357100,   6.45588200,   7.48296300,   8.48956500,   9.49950000,  10.50750000,  11.50636400,  12.48826100,  13.45695700,  14.46500000,  15.49052600,  16.51705900,  17.49750000,  18.49058800,  19.50937500,  20.51625000,  21.52111100,  22.51178600,  23.47892900,  24.47076900,  25.49000000,  26.46740700,  27.45884600,  28.50125000,  29.47952400,  30.46526300,  31.48950000,  32.49650000,  33.49500000,  34.48500000,  35.31571400]</t>
  </si>
  <si>
    <t>[401.20000000, 404.80000000, 408.00000000, 411.00000000, 414.40000000, 418.00000000, 422.20000000, 426.20000000, 430.10000000, 433.80000000, 437.90000000, 442.10000000, 446.50000000, 450.60000000, 454.80000000, 459.40000000, 463.30000000, 467.80000000, 473.10000000, 477.30000000, 481.70000000, 486.20000000, 490.20000000, 494.40000000, 498.80000000, 502.80000000, 507.40000000, 511.80000000, 517.10000000, 521.50000000, 526.50000000, 530.40000000, 534.10000000, 538.20000000, 542.50000000, 546.40000000, 550.90000000, 554.50000000, 559.30000000, 563.50000000, 567.30000000, 571.20000000, 574.70000000, 578.50000000, 581.90000000, 585.60000000, 589.50000000, 593.20000000, 596.90000000, 601.40000000, 605.50000000, 610.50000000, 614.30000000, 618.90000000, 622.90000000, 626.50000000, 630.40000000, 634.40000000, 638.50000000, 642.30000000, 646.40000000, 650.70000000, 654.90000000, 658.80000000, 662.90000000, 667.20000000, 671.40000000, 674.90000000, 678.90000000, 682.70000000, 685.90000000, 689.70000000, 692.80000000, 696.50000000, 699.60000000, 703.10000000, 706.50000000, 709.70000000, 712.90000000, 716.00000000, 718.70000000, 721.70000000, 724.40000000, 728.10000000, 731.10000000, 733.20000000, 735.30000000, 738.10000000]</t>
  </si>
  <si>
    <t>[ -2.15331100,  -1.90306500,  -1.71626700,  -1.57814200,  -1.47290300,  -1.38719800,  -1.31623600,  -1.25316100,  -1.19257300,  -1.13251700,  -1.07338400,  -1.01616300,  -0.96293500,  -0.91249700,  -0.85939600,  -0.80618900,  -0.75563800,  -0.70232900,  -0.65124800,  -0.60578800,  -0.56095900,  -0.51572300,  -0.47197600,  -0.42792900,  -0.38662900,  -0.34956700,  -0.31314600,  -0.27550500,  -0.23652000,  -0.19826400,  -0.15984200,  -0.12486100,  -0.09200700,  -0.05890600,  -0.02715900,   0.00317400,   0.02996000,   0.05762700,   0.08547200,   0.10959900,   0.13138800,   0.15173300,   0.16942400,   0.18294800,   0.19196400,   0.19869400,   0.20105300,   0.20059600,   0.20029400,   0.20238400,   0.21212900,   0.22801700,   0.24831600,   0.26881300,   0.28593600,   0.30312400,   0.32120400,   0.33863700,   0.35423400,   0.36827600,   0.37913400,   0.38771100,   0.39438200,   0.40113600,   0.40933500,   0.42014900,   0.43066500,   0.43850600,   0.44263900,   0.44200400,   0.43526200,   0.42074400,   0.39700600,   0.36340900,   0.31934900,   0.26236600,   0.19049600,   0.10026200,  -0.00512700,  -0.12349200,  -0.25476500,  -0.40158800,  -0.56291200,  -0.73447200,  -0.89407400,  -1.02616400,  -1.14432600,  -1.24641300]</t>
  </si>
  <si>
    <t>SheetRef:ACS221_CC_tcarray</t>
  </si>
  <si>
    <t>SheetRef:ACS221_CC_taarray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</si>
  <si>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</si>
  <si>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</si>
  <si>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</si>
  <si>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</si>
  <si>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</si>
  <si>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</si>
  <si>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</si>
  <si>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</si>
  <si>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</si>
  <si>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</si>
  <si>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</si>
  <si>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</si>
  <si>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</si>
  <si>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</si>
  <si>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</si>
  <si>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</si>
  <si>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</si>
  <si>
    <t>1/2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</si>
</sst>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m&quot;/&quot;d&quot;/&quot;yyyy"/>
  </numFmts>
  <fonts count="13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0.0"/>
      <name val="Arial"/>
    </font>
    <font>
      <sz val="10.0"/>
      <color rgb="FFFF0000"/>
      <name val="Arial"/>
    </font>
    <font/>
    <font>
      <color rgb="FFFF0000"/>
    </font>
    <font>
      <sz val="10.0"/>
      <color rgb="FF999999"/>
      <name val="Arial"/>
    </font>
    <font>
      <color rgb="FF999999"/>
      <name val="Arial"/>
    </font>
    <font>
      <b/>
      <sz val="11.0"/>
      <name val="Calibri"/>
    </font>
    <font>
      <name val="Arial"/>
    </font>
    <font>
      <sz val="11.0"/>
      <color rgb="FFFF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3" fontId="3" numFmtId="0" xfId="0" applyAlignment="1" applyFill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5" xfId="0" applyAlignment="1" applyFont="1" applyNumberFormat="1">
      <alignment horizontal="center" vertical="center"/>
    </xf>
    <xf borderId="0" fillId="0" fontId="4" numFmtId="20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3" fontId="4" numFmtId="0" xfId="0" applyAlignment="1" applyFont="1">
      <alignment horizontal="center" vertical="center"/>
    </xf>
    <xf borderId="0" fillId="0" fontId="4" numFmtId="2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3" fontId="3" numFmtId="0" xfId="0" applyAlignment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4" numFmtId="2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horizontal="left" vertical="top"/>
    </xf>
    <xf borderId="0" fillId="0" fontId="8" numFmtId="0" xfId="0" applyAlignment="1" applyFont="1">
      <alignment/>
    </xf>
    <xf borderId="0" fillId="0" fontId="8" numFmtId="0" xfId="0" applyAlignment="1" applyFont="1">
      <alignment horizontal="center"/>
    </xf>
    <xf borderId="0" fillId="0" fontId="8" numFmtId="164" xfId="0" applyAlignment="1" applyFont="1" applyNumberFormat="1">
      <alignment/>
    </xf>
    <xf borderId="0" fillId="3" fontId="1" numFmtId="0" xfId="0" applyAlignment="1" applyFont="1">
      <alignment horizontal="left" vertical="top"/>
    </xf>
    <xf borderId="0" fillId="3" fontId="1" numFmtId="0" xfId="0" applyAlignment="1" applyFont="1">
      <alignment horizontal="left" vertical="top"/>
    </xf>
    <xf borderId="0" fillId="0" fontId="8" numFmtId="0" xfId="0" applyAlignment="1" applyFont="1">
      <alignment horizontal="center"/>
    </xf>
    <xf borderId="0" fillId="3" fontId="1" numFmtId="0" xfId="0" applyAlignment="1" applyFont="1">
      <alignment horizontal="center" vertical="top"/>
    </xf>
    <xf borderId="0" fillId="3" fontId="1" numFmtId="164" xfId="0" applyAlignment="1" applyFont="1" applyNumberFormat="1">
      <alignment horizontal="left" vertical="top"/>
    </xf>
    <xf borderId="0" fillId="3" fontId="1" numFmtId="0" xfId="0" applyAlignment="1" applyFont="1">
      <alignment horizontal="center" vertical="top"/>
    </xf>
    <xf borderId="0" fillId="3" fontId="1" numFmtId="164" xfId="0" applyAlignment="1" applyFont="1" applyNumberFormat="1">
      <alignment horizontal="left" vertical="top"/>
    </xf>
    <xf borderId="0" fillId="0" fontId="1" numFmtId="0" xfId="0" applyAlignment="1" applyFont="1">
      <alignment horizontal="left" vertical="top"/>
    </xf>
    <xf borderId="0" fillId="4" fontId="1" numFmtId="0" xfId="0" applyAlignment="1" applyFill="1" applyFont="1">
      <alignment horizontal="left" vertical="top"/>
    </xf>
    <xf borderId="0" fillId="0" fontId="1" numFmtId="164" xfId="0" applyAlignment="1" applyFont="1" applyNumberFormat="1">
      <alignment horizontal="left" vertical="top"/>
    </xf>
    <xf borderId="0" fillId="0" fontId="1" numFmtId="164" xfId="0" applyAlignment="1" applyFont="1" applyNumberFormat="1">
      <alignment horizontal="left" vertical="top"/>
    </xf>
    <xf borderId="0" fillId="4" fontId="1" numFmtId="164" xfId="0" applyAlignment="1" applyFont="1" applyNumberFormat="1">
      <alignment horizontal="left" vertical="top"/>
    </xf>
    <xf borderId="0" fillId="4" fontId="1" numFmtId="164" xfId="0" applyAlignment="1" applyFont="1" applyNumberFormat="1">
      <alignment horizontal="left" vertical="top"/>
    </xf>
    <xf borderId="2" fillId="2" fontId="1" numFmtId="0" xfId="0" applyAlignment="1" applyBorder="1" applyFont="1">
      <alignment horizontal="center" wrapText="1"/>
    </xf>
    <xf borderId="3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right"/>
    </xf>
    <xf borderId="0" fillId="5" fontId="9" numFmtId="0" xfId="0" applyAlignment="1" applyFill="1" applyFont="1">
      <alignment horizontal="left"/>
    </xf>
    <xf borderId="0" fillId="5" fontId="9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Font="1"/>
    <xf borderId="0" fillId="0" fontId="12" numFmtId="164" xfId="0" applyFont="1" applyNumberFormat="1"/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3.43"/>
    <col customWidth="1" min="2" max="2" width="32.57"/>
    <col customWidth="1" min="3" max="3" width="15.14"/>
    <col customWidth="1" min="4" max="7" width="11.71"/>
    <col customWidth="1" min="8" max="11" width="14.43"/>
    <col customWidth="1" min="12" max="12" width="19.57"/>
    <col customWidth="1" min="13" max="15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3"/>
    </row>
    <row r="2" ht="15.75" customHeight="1">
      <c r="A2" s="4" t="s">
        <v>12</v>
      </c>
      <c r="B2" s="5" t="s">
        <v>13</v>
      </c>
      <c r="C2" s="6" t="s">
        <v>14</v>
      </c>
      <c r="D2" s="7">
        <v>1.0</v>
      </c>
      <c r="E2" s="8">
        <v>41892.0</v>
      </c>
      <c r="F2" s="9">
        <v>0.6104166666666667</v>
      </c>
      <c r="G2" s="10"/>
      <c r="H2" s="11" t="s">
        <v>15</v>
      </c>
      <c r="I2" s="11" t="s">
        <v>16</v>
      </c>
      <c r="J2" s="11">
        <v>80.0</v>
      </c>
      <c r="K2" s="11" t="s">
        <v>17</v>
      </c>
      <c r="L2" s="3"/>
      <c r="M2" s="12" t="str">
        <f t="shared" ref="M2:M4" si="1">((LEFT(H2,(FIND("°",H2,1)-1)))+(MID(H2,(FIND("°",H2,1)+1),(FIND("'",H2,1))-(FIND("°",H2,1)+1))/60))*(IF(RIGHT(H2,1)="N",1,-1))</f>
        <v>44.6373</v>
      </c>
      <c r="N2" s="12" t="str">
        <f t="shared" ref="N2:N4" si="2">((LEFT(I2,(FIND("°",I2,1)-1)))+(MID(I2,(FIND("°",I2,1)+1),(FIND("'",I2,1))-(FIND("°",I2,1)+1))/60))*(IF(RIGHT(I2,1)="E",1,-1))</f>
        <v>-124.30559</v>
      </c>
      <c r="O2" s="13"/>
    </row>
    <row r="3" ht="15.75" customHeight="1">
      <c r="A3" s="14" t="s">
        <v>18</v>
      </c>
      <c r="B3" s="14" t="s">
        <v>19</v>
      </c>
      <c r="C3" s="15">
        <v>1.0</v>
      </c>
      <c r="D3" s="11">
        <v>1.0</v>
      </c>
      <c r="E3" s="8">
        <v>41904.0</v>
      </c>
      <c r="F3" s="16">
        <v>0.4111111111111111</v>
      </c>
      <c r="G3" s="17"/>
      <c r="H3" s="11" t="s">
        <v>20</v>
      </c>
      <c r="I3" s="11" t="s">
        <v>21</v>
      </c>
      <c r="J3" s="11">
        <v>81.0</v>
      </c>
      <c r="K3" s="11" t="s">
        <v>17</v>
      </c>
      <c r="L3" s="14" t="s">
        <v>22</v>
      </c>
      <c r="M3" s="12" t="str">
        <f t="shared" si="1"/>
        <v>44.63739</v>
      </c>
      <c r="N3" s="12" t="str">
        <f t="shared" si="2"/>
        <v>-124.30554</v>
      </c>
      <c r="O3" s="18"/>
    </row>
    <row r="4" ht="15.75" customHeight="1">
      <c r="A4" s="14" t="s">
        <v>23</v>
      </c>
      <c r="B4" s="14" t="s">
        <v>24</v>
      </c>
      <c r="C4" s="15" t="s">
        <v>25</v>
      </c>
      <c r="D4" s="11">
        <v>1.0</v>
      </c>
      <c r="E4" s="8">
        <v>41892.0</v>
      </c>
      <c r="F4" s="16">
        <v>0.8</v>
      </c>
      <c r="G4" s="17"/>
      <c r="H4" s="11" t="s">
        <v>26</v>
      </c>
      <c r="I4" s="11" t="s">
        <v>27</v>
      </c>
      <c r="J4" s="11">
        <v>82.0</v>
      </c>
      <c r="K4" s="11" t="s">
        <v>17</v>
      </c>
      <c r="L4" s="14" t="s">
        <v>28</v>
      </c>
      <c r="M4" s="12" t="str">
        <f t="shared" si="1"/>
        <v>44.63723</v>
      </c>
      <c r="N4" s="12" t="str">
        <f t="shared" si="2"/>
        <v>-124.30551</v>
      </c>
      <c r="O4" s="18"/>
    </row>
    <row r="5" ht="15.75" customHeight="1">
      <c r="A5" s="3"/>
      <c r="B5" s="19"/>
      <c r="C5" s="20"/>
      <c r="D5" s="21"/>
      <c r="E5" s="22"/>
      <c r="F5" s="16"/>
      <c r="G5" s="21"/>
      <c r="H5" s="21"/>
      <c r="I5" s="21"/>
      <c r="J5" s="11"/>
      <c r="K5" s="7"/>
      <c r="L5" s="3"/>
      <c r="M5" s="23"/>
      <c r="N5" s="23"/>
      <c r="O5" s="13"/>
    </row>
    <row r="6" ht="15.75" customHeight="1">
      <c r="A6" s="4" t="s">
        <v>12</v>
      </c>
      <c r="B6" s="24" t="s">
        <v>13</v>
      </c>
      <c r="C6" s="15" t="s">
        <v>14</v>
      </c>
      <c r="D6" s="11">
        <v>2.0</v>
      </c>
      <c r="E6" s="8">
        <v>42218.0</v>
      </c>
      <c r="F6" s="16">
        <v>0.5277777777777778</v>
      </c>
      <c r="G6" s="10"/>
      <c r="H6" s="11" t="s">
        <v>15</v>
      </c>
      <c r="I6" s="11" t="s">
        <v>16</v>
      </c>
      <c r="J6" s="11">
        <v>80.0</v>
      </c>
      <c r="K6" s="11" t="s">
        <v>17</v>
      </c>
      <c r="L6" s="25" t="s">
        <v>29</v>
      </c>
      <c r="M6" s="12" t="str">
        <f t="shared" ref="M6:M8" si="3">((LEFT(H6,(FIND("°",H6,1)-1)))+(MID(H6,(FIND("°",H6,1)+1),(FIND("'",H6,1))-(FIND("°",H6,1)+1))/60))*(IF(RIGHT(H6,1)="N",1,-1))</f>
        <v>44.6373</v>
      </c>
      <c r="N6" s="12" t="str">
        <f t="shared" ref="N6:N8" si="4">((LEFT(I6,(FIND("°",I6,1)-1)))+(MID(I6,(FIND("°",I6,1)+1),(FIND("'",I6,1))-(FIND("°",I6,1)+1))/60))*(IF(RIGHT(I6,1)="E",1,-1))</f>
        <v>-124.30559</v>
      </c>
      <c r="O6" s="26"/>
    </row>
    <row r="7" ht="15.75" customHeight="1">
      <c r="A7" s="14" t="s">
        <v>30</v>
      </c>
      <c r="B7" s="14" t="s">
        <v>19</v>
      </c>
      <c r="C7" s="15">
        <v>5.0</v>
      </c>
      <c r="D7" s="11">
        <v>2.0</v>
      </c>
      <c r="E7" s="8">
        <v>42218.0</v>
      </c>
      <c r="F7" s="16">
        <v>0.7583333333333333</v>
      </c>
      <c r="G7" s="17"/>
      <c r="H7" s="11" t="s">
        <v>31</v>
      </c>
      <c r="I7" s="11" t="s">
        <v>32</v>
      </c>
      <c r="J7" s="11">
        <v>81.0</v>
      </c>
      <c r="K7" s="11" t="s">
        <v>33</v>
      </c>
      <c r="L7" s="26"/>
      <c r="M7" s="12" t="str">
        <f t="shared" si="3"/>
        <v>44.63738833</v>
      </c>
      <c r="N7" s="12" t="str">
        <f t="shared" si="4"/>
        <v>-124.3054717</v>
      </c>
      <c r="O7" s="26"/>
    </row>
    <row r="8" ht="15.75" customHeight="1">
      <c r="A8" s="14" t="s">
        <v>34</v>
      </c>
      <c r="B8" s="14" t="s">
        <v>24</v>
      </c>
      <c r="C8" s="15">
        <v>108.0</v>
      </c>
      <c r="D8" s="11">
        <v>2.0</v>
      </c>
      <c r="E8" s="8">
        <v>42218.0</v>
      </c>
      <c r="F8" s="16">
        <v>0.5277777777777778</v>
      </c>
      <c r="G8" s="17"/>
      <c r="H8" s="11" t="s">
        <v>35</v>
      </c>
      <c r="I8" s="11" t="s">
        <v>36</v>
      </c>
      <c r="J8" s="11">
        <v>80.0</v>
      </c>
      <c r="K8" s="11" t="s">
        <v>33</v>
      </c>
      <c r="L8" s="26"/>
      <c r="M8" s="12" t="str">
        <f t="shared" si="3"/>
        <v>44.63730167</v>
      </c>
      <c r="N8" s="12" t="str">
        <f t="shared" si="4"/>
        <v>-124.30549</v>
      </c>
      <c r="O8" s="26"/>
    </row>
    <row r="9" ht="15.75" customHeight="1">
      <c r="A9" s="3"/>
      <c r="B9" s="3"/>
      <c r="C9" s="20"/>
      <c r="D9" s="21"/>
      <c r="E9" s="22"/>
      <c r="F9" s="16"/>
      <c r="G9" s="21"/>
      <c r="H9" s="21"/>
      <c r="I9" s="21"/>
      <c r="J9" s="11"/>
      <c r="K9" s="7"/>
      <c r="L9" s="27"/>
      <c r="M9" s="23"/>
      <c r="N9" s="23"/>
      <c r="O9" s="27"/>
    </row>
    <row r="10" ht="15.75" customHeight="1">
      <c r="A10" s="14" t="s">
        <v>37</v>
      </c>
      <c r="B10" s="4" t="s">
        <v>38</v>
      </c>
      <c r="C10" s="6" t="s">
        <v>39</v>
      </c>
      <c r="D10" s="7">
        <v>1.0</v>
      </c>
      <c r="E10" s="8">
        <v>41892.0</v>
      </c>
      <c r="F10" s="16">
        <v>0.6548611111111111</v>
      </c>
      <c r="G10" s="17"/>
      <c r="H10" s="11" t="s">
        <v>40</v>
      </c>
      <c r="I10" s="11" t="s">
        <v>41</v>
      </c>
      <c r="J10" s="11">
        <v>80.0</v>
      </c>
      <c r="K10" s="7" t="s">
        <v>17</v>
      </c>
      <c r="L10" s="27"/>
      <c r="M10" s="12" t="str">
        <f t="shared" ref="M10:M18" si="5">((LEFT(H10,(FIND("°",H10,1)-1)))+(MID(H10,(FIND("°",H10,1)+1),(FIND("'",H10,1))-(FIND("°",H10,1)+1))/60))*(IF(RIGHT(H10,1)="N",1,-1))</f>
        <v>44.637</v>
      </c>
      <c r="N10" s="12" t="str">
        <f t="shared" ref="N10:N18" si="6">((LEFT(I10,(FIND("°",I10,1)-1)))+(MID(I10,(FIND("°",I10,1)+1),(FIND("'",I10,1))-(FIND("°",I10,1)+1))/60))*(IF(RIGHT(I10,1)="E",1,-1))</f>
        <v>-124.30587</v>
      </c>
      <c r="O10" s="27"/>
    </row>
    <row r="11" ht="15.75" customHeight="1">
      <c r="A11" s="14" t="s">
        <v>42</v>
      </c>
      <c r="B11" s="24" t="s">
        <v>43</v>
      </c>
      <c r="C11" s="15">
        <v>18493.0</v>
      </c>
      <c r="D11" s="11">
        <v>1.0</v>
      </c>
      <c r="E11" s="8">
        <v>41892.0</v>
      </c>
      <c r="F11" s="16">
        <v>0.6548611111111111</v>
      </c>
      <c r="G11" s="17"/>
      <c r="H11" s="11" t="s">
        <v>40</v>
      </c>
      <c r="I11" s="11" t="s">
        <v>41</v>
      </c>
      <c r="J11" s="11">
        <v>80.0</v>
      </c>
      <c r="K11" s="11" t="s">
        <v>17</v>
      </c>
      <c r="L11" s="26"/>
      <c r="M11" s="12" t="str">
        <f t="shared" si="5"/>
        <v>44.637</v>
      </c>
      <c r="N11" s="12" t="str">
        <f t="shared" si="6"/>
        <v>-124.30587</v>
      </c>
      <c r="O11" s="26"/>
    </row>
    <row r="12" ht="15.75" customHeight="1">
      <c r="A12" s="14" t="s">
        <v>44</v>
      </c>
      <c r="B12" s="14" t="s">
        <v>45</v>
      </c>
      <c r="C12" s="15">
        <v>7230.0</v>
      </c>
      <c r="D12" s="11">
        <v>1.0</v>
      </c>
      <c r="E12" s="8">
        <v>41892.0</v>
      </c>
      <c r="F12" s="16">
        <v>0.6548611111111111</v>
      </c>
      <c r="G12" s="17"/>
      <c r="H12" s="11" t="s">
        <v>40</v>
      </c>
      <c r="I12" s="11" t="s">
        <v>41</v>
      </c>
      <c r="J12" s="11">
        <v>80.0</v>
      </c>
      <c r="K12" s="11" t="s">
        <v>17</v>
      </c>
      <c r="L12" s="26"/>
      <c r="M12" s="12" t="str">
        <f t="shared" si="5"/>
        <v>44.637</v>
      </c>
      <c r="N12" s="12" t="str">
        <f t="shared" si="6"/>
        <v>-124.30587</v>
      </c>
      <c r="O12" s="26"/>
    </row>
    <row r="13" ht="15.75" customHeight="1">
      <c r="A13" s="14" t="s">
        <v>46</v>
      </c>
      <c r="B13" s="24" t="s">
        <v>47</v>
      </c>
      <c r="C13" s="15">
        <v>216.0</v>
      </c>
      <c r="D13" s="11">
        <v>1.0</v>
      </c>
      <c r="E13" s="8">
        <v>41892.0</v>
      </c>
      <c r="F13" s="16">
        <v>0.6548611111111111</v>
      </c>
      <c r="G13" s="17"/>
      <c r="H13" s="11" t="s">
        <v>40</v>
      </c>
      <c r="I13" s="11" t="s">
        <v>41</v>
      </c>
      <c r="J13" s="11">
        <v>80.0</v>
      </c>
      <c r="K13" s="11" t="s">
        <v>17</v>
      </c>
      <c r="L13" s="26"/>
      <c r="M13" s="12" t="str">
        <f t="shared" si="5"/>
        <v>44.637</v>
      </c>
      <c r="N13" s="12" t="str">
        <f t="shared" si="6"/>
        <v>-124.30587</v>
      </c>
      <c r="O13" s="26"/>
    </row>
    <row r="14" ht="15.75" customHeight="1">
      <c r="A14" s="14" t="s">
        <v>48</v>
      </c>
      <c r="B14" s="24" t="s">
        <v>49</v>
      </c>
      <c r="C14" s="15">
        <v>8167.0</v>
      </c>
      <c r="D14" s="11">
        <v>1.0</v>
      </c>
      <c r="E14" s="8">
        <v>41892.0</v>
      </c>
      <c r="F14" s="16">
        <v>0.6548611111111111</v>
      </c>
      <c r="G14" s="17"/>
      <c r="H14" s="11" t="s">
        <v>40</v>
      </c>
      <c r="I14" s="11" t="s">
        <v>41</v>
      </c>
      <c r="J14" s="11">
        <v>80.0</v>
      </c>
      <c r="K14" s="11" t="s">
        <v>17</v>
      </c>
      <c r="L14" s="26"/>
      <c r="M14" s="12" t="str">
        <f t="shared" si="5"/>
        <v>44.637</v>
      </c>
      <c r="N14" s="12" t="str">
        <f t="shared" si="6"/>
        <v>-124.30587</v>
      </c>
      <c r="O14" s="26"/>
    </row>
    <row r="15" ht="15.75" customHeight="1">
      <c r="A15" s="14" t="s">
        <v>50</v>
      </c>
      <c r="B15" s="24" t="s">
        <v>51</v>
      </c>
      <c r="C15" s="15">
        <v>169.0</v>
      </c>
      <c r="D15" s="11">
        <v>1.0</v>
      </c>
      <c r="E15" s="8">
        <v>41892.0</v>
      </c>
      <c r="F15" s="16">
        <v>0.6548611111111111</v>
      </c>
      <c r="G15" s="17"/>
      <c r="H15" s="11" t="s">
        <v>40</v>
      </c>
      <c r="I15" s="11" t="s">
        <v>41</v>
      </c>
      <c r="J15" s="11">
        <v>80.0</v>
      </c>
      <c r="K15" s="11" t="s">
        <v>17</v>
      </c>
      <c r="L15" s="25" t="s">
        <v>52</v>
      </c>
      <c r="M15" s="12" t="str">
        <f t="shared" si="5"/>
        <v>44.637</v>
      </c>
      <c r="N15" s="12" t="str">
        <f t="shared" si="6"/>
        <v>-124.30587</v>
      </c>
      <c r="O15" s="25"/>
    </row>
    <row r="16" ht="15.75" customHeight="1">
      <c r="A16" s="14" t="s">
        <v>53</v>
      </c>
      <c r="B16" s="24" t="s">
        <v>54</v>
      </c>
      <c r="C16" s="15" t="s">
        <v>55</v>
      </c>
      <c r="D16" s="11">
        <v>1.0</v>
      </c>
      <c r="E16" s="8">
        <v>41892.0</v>
      </c>
      <c r="F16" s="16">
        <v>0.6548611111111111</v>
      </c>
      <c r="G16" s="17"/>
      <c r="H16" s="11" t="s">
        <v>40</v>
      </c>
      <c r="I16" s="11" t="s">
        <v>41</v>
      </c>
      <c r="J16" s="11">
        <v>80.0</v>
      </c>
      <c r="K16" s="11" t="s">
        <v>17</v>
      </c>
      <c r="L16" s="26"/>
      <c r="M16" s="12" t="str">
        <f t="shared" si="5"/>
        <v>44.637</v>
      </c>
      <c r="N16" s="12" t="str">
        <f t="shared" si="6"/>
        <v>-124.30587</v>
      </c>
      <c r="O16" s="26"/>
    </row>
    <row r="17" ht="15.75" customHeight="1">
      <c r="A17" s="14" t="s">
        <v>56</v>
      </c>
      <c r="B17" s="24" t="s">
        <v>57</v>
      </c>
      <c r="C17" s="15" t="s">
        <v>58</v>
      </c>
      <c r="D17" s="11">
        <v>1.0</v>
      </c>
      <c r="E17" s="8">
        <v>41892.0</v>
      </c>
      <c r="F17" s="16">
        <v>0.6548611111111111</v>
      </c>
      <c r="G17" s="17"/>
      <c r="H17" s="11" t="s">
        <v>40</v>
      </c>
      <c r="I17" s="11" t="s">
        <v>41</v>
      </c>
      <c r="J17" s="11">
        <v>80.0</v>
      </c>
      <c r="K17" s="11" t="s">
        <v>17</v>
      </c>
      <c r="L17" s="26"/>
      <c r="M17" s="12" t="str">
        <f t="shared" si="5"/>
        <v>44.637</v>
      </c>
      <c r="N17" s="12" t="str">
        <f t="shared" si="6"/>
        <v>-124.30587</v>
      </c>
      <c r="O17" s="26"/>
    </row>
    <row r="18" ht="15.75" customHeight="1">
      <c r="A18" s="14" t="s">
        <v>59</v>
      </c>
      <c r="B18" s="14" t="s">
        <v>60</v>
      </c>
      <c r="C18" s="15">
        <v>1248.0</v>
      </c>
      <c r="D18" s="11">
        <v>1.0</v>
      </c>
      <c r="E18" s="8">
        <v>41892.0</v>
      </c>
      <c r="F18" s="16">
        <v>0.6548611111111111</v>
      </c>
      <c r="G18" s="17"/>
      <c r="H18" s="11" t="s">
        <v>40</v>
      </c>
      <c r="I18" s="11" t="s">
        <v>41</v>
      </c>
      <c r="J18" s="11">
        <v>80.0</v>
      </c>
      <c r="K18" s="11" t="s">
        <v>17</v>
      </c>
      <c r="L18" s="26"/>
      <c r="M18" s="12" t="str">
        <f t="shared" si="5"/>
        <v>44.637</v>
      </c>
      <c r="N18" s="12" t="str">
        <f t="shared" si="6"/>
        <v>-124.30587</v>
      </c>
      <c r="O18" s="26"/>
    </row>
    <row r="19" ht="15.75" customHeight="1">
      <c r="A19" s="3"/>
      <c r="B19" s="3"/>
      <c r="C19" s="20"/>
      <c r="D19" s="21"/>
      <c r="E19" s="22"/>
      <c r="F19" s="16"/>
      <c r="G19" s="21"/>
      <c r="H19" s="21"/>
      <c r="I19" s="21"/>
      <c r="J19" s="11"/>
      <c r="K19" s="7"/>
      <c r="L19" s="27"/>
      <c r="M19" s="23"/>
      <c r="N19" s="23"/>
      <c r="O19" s="27"/>
    </row>
    <row r="20" ht="15.75" customHeight="1">
      <c r="A20" s="28" t="s">
        <v>61</v>
      </c>
      <c r="B20" s="3" t="s">
        <v>38</v>
      </c>
      <c r="C20" s="20" t="s">
        <v>62</v>
      </c>
      <c r="D20" s="21">
        <v>2.0</v>
      </c>
      <c r="E20" s="8">
        <v>42218.0</v>
      </c>
      <c r="F20" s="29">
        <v>0.22916666666666666</v>
      </c>
      <c r="G20" s="30"/>
      <c r="H20" s="31" t="s">
        <v>63</v>
      </c>
      <c r="I20" s="31" t="s">
        <v>64</v>
      </c>
      <c r="J20" s="31">
        <v>80.0</v>
      </c>
      <c r="K20" s="7" t="s">
        <v>33</v>
      </c>
      <c r="L20" s="27"/>
      <c r="M20" s="12" t="str">
        <f t="shared" ref="M20:M28" si="7">((LEFT(H20,(FIND("°",H20,1)-1)))+(MID(H20,(FIND("°",H20,1)+1),(FIND("'",H20,1))-(FIND("°",H20,1)+1))/60))*(IF(RIGHT(H20,1)="N",1,-1))</f>
        <v>44.637085</v>
      </c>
      <c r="N20" s="12" t="str">
        <f t="shared" ref="N20:N28" si="8">((LEFT(I20,(FIND("°",I20,1)-1)))+(MID(I20,(FIND("°",I20,1)+1),(FIND("'",I20,1))-(FIND("°",I20,1)+1))/60))*(IF(RIGHT(I20,1)="E",1,-1))</f>
        <v>-124.3059483</v>
      </c>
      <c r="O20" s="27"/>
    </row>
    <row r="21" ht="15.75" customHeight="1">
      <c r="A21" s="14" t="s">
        <v>65</v>
      </c>
      <c r="B21" s="24" t="s">
        <v>43</v>
      </c>
      <c r="C21" s="11">
        <v>19003.0</v>
      </c>
      <c r="D21" s="11">
        <v>2.0</v>
      </c>
      <c r="E21" s="8">
        <v>42218.0</v>
      </c>
      <c r="F21" s="29">
        <v>0.22916666666666666</v>
      </c>
      <c r="G21" s="30"/>
      <c r="H21" s="31" t="s">
        <v>63</v>
      </c>
      <c r="I21" s="31" t="s">
        <v>64</v>
      </c>
      <c r="J21" s="31">
        <v>80.0</v>
      </c>
      <c r="K21" s="11" t="s">
        <v>33</v>
      </c>
      <c r="L21" s="26"/>
      <c r="M21" s="12" t="str">
        <f t="shared" si="7"/>
        <v>44.637085</v>
      </c>
      <c r="N21" s="12" t="str">
        <f t="shared" si="8"/>
        <v>-124.3059483</v>
      </c>
      <c r="O21" s="26"/>
    </row>
    <row r="22" ht="15.75" customHeight="1">
      <c r="A22" s="14" t="s">
        <v>66</v>
      </c>
      <c r="B22" s="14" t="s">
        <v>45</v>
      </c>
      <c r="C22" s="11" t="s">
        <v>67</v>
      </c>
      <c r="D22" s="11">
        <v>2.0</v>
      </c>
      <c r="E22" s="8">
        <v>42218.0</v>
      </c>
      <c r="F22" s="29">
        <v>0.22916666666666666</v>
      </c>
      <c r="G22" s="30"/>
      <c r="H22" s="31" t="s">
        <v>63</v>
      </c>
      <c r="I22" s="31" t="s">
        <v>64</v>
      </c>
      <c r="J22" s="31">
        <v>80.0</v>
      </c>
      <c r="K22" s="11" t="s">
        <v>33</v>
      </c>
      <c r="L22" s="26"/>
      <c r="M22" s="12" t="str">
        <f t="shared" si="7"/>
        <v>44.637085</v>
      </c>
      <c r="N22" s="12" t="str">
        <f t="shared" si="8"/>
        <v>-124.3059483</v>
      </c>
      <c r="O22" s="26"/>
    </row>
    <row r="23" ht="15.75" customHeight="1">
      <c r="A23" s="14" t="s">
        <v>68</v>
      </c>
      <c r="B23" s="24" t="s">
        <v>47</v>
      </c>
      <c r="C23" s="15">
        <v>311.0</v>
      </c>
      <c r="D23" s="11">
        <v>2.0</v>
      </c>
      <c r="E23" s="8">
        <v>42218.0</v>
      </c>
      <c r="F23" s="29">
        <v>0.22916666666666666</v>
      </c>
      <c r="G23" s="17"/>
      <c r="H23" s="11" t="s">
        <v>63</v>
      </c>
      <c r="I23" s="11" t="s">
        <v>64</v>
      </c>
      <c r="J23" s="11">
        <v>80.0</v>
      </c>
      <c r="K23" s="11" t="s">
        <v>33</v>
      </c>
      <c r="L23" s="26"/>
      <c r="M23" s="12" t="str">
        <f t="shared" si="7"/>
        <v>44.637085</v>
      </c>
      <c r="N23" s="12" t="str">
        <f t="shared" si="8"/>
        <v>-124.3059483</v>
      </c>
      <c r="O23" s="26"/>
    </row>
    <row r="24" ht="15.75" customHeight="1">
      <c r="A24" s="14" t="s">
        <v>69</v>
      </c>
      <c r="B24" s="24" t="s">
        <v>49</v>
      </c>
      <c r="C24" s="15">
        <v>5157.0</v>
      </c>
      <c r="D24" s="11">
        <v>2.0</v>
      </c>
      <c r="E24" s="8">
        <v>42218.0</v>
      </c>
      <c r="F24" s="29">
        <v>0.22916666666666666</v>
      </c>
      <c r="G24" s="17"/>
      <c r="H24" s="11" t="s">
        <v>63</v>
      </c>
      <c r="I24" s="11" t="s">
        <v>64</v>
      </c>
      <c r="J24" s="11">
        <v>80.0</v>
      </c>
      <c r="K24" s="11" t="s">
        <v>33</v>
      </c>
      <c r="L24" s="26"/>
      <c r="M24" s="12" t="str">
        <f t="shared" si="7"/>
        <v>44.637085</v>
      </c>
      <c r="N24" s="12" t="str">
        <f t="shared" si="8"/>
        <v>-124.3059483</v>
      </c>
      <c r="O24" s="26"/>
    </row>
    <row r="25" ht="15.75" customHeight="1">
      <c r="A25" s="14" t="s">
        <v>70</v>
      </c>
      <c r="B25" s="24" t="s">
        <v>51</v>
      </c>
      <c r="C25" s="15">
        <v>221.0</v>
      </c>
      <c r="D25" s="11">
        <v>2.0</v>
      </c>
      <c r="E25" s="8">
        <v>42218.0</v>
      </c>
      <c r="F25" s="29">
        <v>0.22916666666666666</v>
      </c>
      <c r="G25" s="17"/>
      <c r="H25" s="11" t="s">
        <v>63</v>
      </c>
      <c r="I25" s="11" t="s">
        <v>64</v>
      </c>
      <c r="J25" s="11">
        <v>80.0</v>
      </c>
      <c r="K25" s="11" t="s">
        <v>33</v>
      </c>
      <c r="L25" s="26"/>
      <c r="M25" s="12" t="str">
        <f t="shared" si="7"/>
        <v>44.637085</v>
      </c>
      <c r="N25" s="12" t="str">
        <f t="shared" si="8"/>
        <v>-124.3059483</v>
      </c>
      <c r="O25" s="26"/>
    </row>
    <row r="26" ht="15.75" customHeight="1">
      <c r="A26" s="28" t="s">
        <v>71</v>
      </c>
      <c r="B26" s="24" t="s">
        <v>54</v>
      </c>
      <c r="C26" s="15" t="s">
        <v>72</v>
      </c>
      <c r="D26" s="11">
        <v>2.0</v>
      </c>
      <c r="E26" s="8">
        <v>42218.0</v>
      </c>
      <c r="F26" s="29">
        <v>0.22916666666666666</v>
      </c>
      <c r="G26" s="17"/>
      <c r="H26" s="11" t="s">
        <v>63</v>
      </c>
      <c r="I26" s="11" t="s">
        <v>64</v>
      </c>
      <c r="J26" s="11">
        <v>80.0</v>
      </c>
      <c r="K26" s="11" t="s">
        <v>33</v>
      </c>
      <c r="L26" s="26"/>
      <c r="M26" s="12" t="str">
        <f t="shared" si="7"/>
        <v>44.637085</v>
      </c>
      <c r="N26" s="12" t="str">
        <f t="shared" si="8"/>
        <v>-124.3059483</v>
      </c>
      <c r="O26" s="26"/>
    </row>
    <row r="27" ht="15.75" customHeight="1">
      <c r="A27" s="28" t="s">
        <v>73</v>
      </c>
      <c r="B27" s="24" t="s">
        <v>57</v>
      </c>
      <c r="C27" s="15" t="s">
        <v>74</v>
      </c>
      <c r="D27" s="11">
        <v>2.0</v>
      </c>
      <c r="E27" s="8">
        <v>42218.0</v>
      </c>
      <c r="F27" s="29">
        <v>0.22916666666666666</v>
      </c>
      <c r="G27" s="17"/>
      <c r="H27" s="11" t="s">
        <v>63</v>
      </c>
      <c r="I27" s="11" t="s">
        <v>64</v>
      </c>
      <c r="J27" s="11">
        <v>80.0</v>
      </c>
      <c r="K27" s="11" t="s">
        <v>33</v>
      </c>
      <c r="L27" s="26"/>
      <c r="M27" s="12" t="str">
        <f t="shared" si="7"/>
        <v>44.637085</v>
      </c>
      <c r="N27" s="12" t="str">
        <f t="shared" si="8"/>
        <v>-124.3059483</v>
      </c>
      <c r="O27" s="26"/>
    </row>
    <row r="28" ht="15.75" customHeight="1">
      <c r="A28" s="28" t="s">
        <v>75</v>
      </c>
      <c r="B28" s="14" t="s">
        <v>60</v>
      </c>
      <c r="C28" s="11">
        <v>1411.0</v>
      </c>
      <c r="D28" s="11">
        <v>2.0</v>
      </c>
      <c r="E28" s="8">
        <v>42218.0</v>
      </c>
      <c r="F28" s="29">
        <v>0.24097222222222223</v>
      </c>
      <c r="G28" s="30"/>
      <c r="H28" s="31" t="s">
        <v>76</v>
      </c>
      <c r="I28" s="31" t="s">
        <v>77</v>
      </c>
      <c r="J28" s="31">
        <v>81.0</v>
      </c>
      <c r="K28" s="11" t="s">
        <v>33</v>
      </c>
      <c r="L28" s="26"/>
      <c r="M28" s="12" t="str">
        <f t="shared" si="7"/>
        <v>44.63703667</v>
      </c>
      <c r="N28" s="12" t="str">
        <f t="shared" si="8"/>
        <v>-124.3058567</v>
      </c>
      <c r="O28" s="26"/>
    </row>
    <row r="29" ht="15.75" customHeight="1">
      <c r="A29" s="14"/>
      <c r="B29" s="3"/>
      <c r="C29" s="20"/>
      <c r="D29" s="21"/>
      <c r="E29" s="22"/>
      <c r="F29" s="16"/>
      <c r="G29" s="21"/>
      <c r="H29" s="21"/>
      <c r="I29" s="21"/>
      <c r="J29" s="11"/>
      <c r="K29" s="7"/>
      <c r="L29" s="27"/>
      <c r="M29" s="23"/>
      <c r="N29" s="23"/>
      <c r="O29" s="27"/>
    </row>
    <row r="30" ht="15.75" customHeight="1">
      <c r="A30" s="13"/>
      <c r="B30" s="19"/>
      <c r="C30" s="21"/>
      <c r="D30" s="32"/>
      <c r="E30" s="21"/>
      <c r="F30" s="32"/>
      <c r="G30" s="32"/>
      <c r="H30" s="32"/>
      <c r="I30" s="32"/>
      <c r="J30" s="32"/>
      <c r="K30" s="32"/>
      <c r="L30" s="27"/>
      <c r="M30" s="33"/>
      <c r="N30" s="33"/>
      <c r="O30" s="27"/>
    </row>
    <row r="31" ht="15.75" customHeight="1">
      <c r="A31" s="13"/>
      <c r="B31" s="19"/>
      <c r="C31" s="21"/>
      <c r="D31" s="32"/>
      <c r="E31" s="21"/>
      <c r="F31" s="32"/>
      <c r="G31" s="32"/>
      <c r="H31" s="32"/>
      <c r="I31" s="32"/>
      <c r="J31" s="32"/>
      <c r="K31" s="32"/>
      <c r="L31" s="27"/>
      <c r="M31" s="33"/>
      <c r="N31" s="33"/>
      <c r="O31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43"/>
    <col customWidth="1" min="2" max="2" width="20.71"/>
    <col customWidth="1" min="3" max="3" width="13.43"/>
    <col customWidth="1" min="4" max="4" width="11.57"/>
    <col customWidth="1" min="5" max="5" width="19.0"/>
    <col customWidth="1" min="6" max="6" width="16.57"/>
    <col customWidth="1" min="7" max="7" width="21.86"/>
    <col customWidth="1" min="8" max="8" width="69.71"/>
    <col customWidth="1" min="9" max="9" width="34.0"/>
    <col customWidth="1" min="10" max="10" width="14.43"/>
  </cols>
  <sheetData>
    <row r="1" ht="27.0" customHeight="1">
      <c r="A1" s="1" t="s">
        <v>1</v>
      </c>
      <c r="B1" s="1" t="s">
        <v>0</v>
      </c>
      <c r="C1" s="1" t="s">
        <v>78</v>
      </c>
      <c r="D1" s="1" t="s">
        <v>3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11</v>
      </c>
      <c r="J1" s="34"/>
    </row>
    <row r="2" ht="15.75" customHeight="1">
      <c r="A2" s="35"/>
      <c r="B2" s="36" t="str">
        <f>IFERROR(__xludf.DUMMYFUNCTION("if(isblank(A2),"""",filter(Moorings!A:A,Moorings!B:B=left(A2,14),Moorings!D:D=D2))"),"")</f>
        <v/>
      </c>
      <c r="C2" s="36" t="str">
        <f>IFERROR(__xludf.DUMMYFUNCTION("if(isblank(A2),"""",filter(Moorings!C:C,Moorings!B:B=left(A2,14),Moorings!D:D=D2))"),"")</f>
        <v/>
      </c>
      <c r="D2" s="35"/>
      <c r="E2" s="36" t="str">
        <f>IFERROR(__xludf.DUMMYFUNCTION("if(isblank(A2),"""",filter(Moorings!A:A,Moorings!B:B=A2,Moorings!D:D=D2))"),"")</f>
        <v/>
      </c>
      <c r="F2" s="36" t="str">
        <f>IFERROR(__xludf.DUMMYFUNCTION("if(isblank(A2),"""",filter(Moorings!C:C,Moorings!B:B=A2,Moorings!D:D=D2))"),"")</f>
        <v/>
      </c>
      <c r="G2" s="35"/>
      <c r="H2" s="37"/>
      <c r="I2" s="35"/>
      <c r="J2" s="38"/>
    </row>
    <row r="3" ht="15.75" customHeight="1">
      <c r="A3" s="39" t="s">
        <v>19</v>
      </c>
      <c r="B3" s="40" t="str">
        <f>IFERROR(__xludf.DUMMYFUNCTION("if(isblank(A3),"""",filter(Moorings!A:A,Moorings!B:B=left(A3,14),Moorings!D:D=D3))"),"ATAPL-65244-030-0025")</f>
        <v>ATAPL-65244-030-0025</v>
      </c>
      <c r="C3" s="40" t="str">
        <f>IFERROR(__xludf.DUMMYFUNCTION("if(isblank(A3),"""",filter(Moorings!C:C,Moorings!B:B=left(A3,14),Moorings!D:D=D3))"),"SN0025")</f>
        <v>SN0025</v>
      </c>
      <c r="D3" s="41">
        <v>1.0</v>
      </c>
      <c r="E3" s="40" t="str">
        <f>IFERROR(__xludf.DUMMYFUNCTION("if(isblank(A3),"""",filter(Moorings!A:A,Moorings!B:B=A3,Moorings!D:D=D3))"),"N00692")</f>
        <v>N00692</v>
      </c>
      <c r="F3" s="40" t="str">
        <f>IFERROR(__xludf.DUMMYFUNCTION("if(isblank(A3),"""",filter(Moorings!C:C,Moorings!B:B=A3,Moorings!D:D=D3))"),"1")</f>
        <v>1</v>
      </c>
      <c r="G3" s="38"/>
      <c r="H3" s="42"/>
      <c r="I3" s="38"/>
      <c r="J3" s="38"/>
    </row>
    <row r="4" ht="15.75" customHeight="1">
      <c r="A4" s="39" t="s">
        <v>24</v>
      </c>
      <c r="B4" s="40" t="str">
        <f>IFERROR(__xludf.DUMMYFUNCTION("if(isblank(A4),"""",filter(Moorings!A:A,Moorings!B:B=left(A4,14),Moorings!D:D=D4))"),"ATAPL-65244-030-0025")</f>
        <v>ATAPL-65244-030-0025</v>
      </c>
      <c r="C4" s="40" t="str">
        <f>IFERROR(__xludf.DUMMYFUNCTION("if(isblank(A4),"""",filter(Moorings!C:C,Moorings!B:B=left(A4,14),Moorings!D:D=D4))"),"SN0025")</f>
        <v>SN0025</v>
      </c>
      <c r="D4" s="41">
        <v>1.0</v>
      </c>
      <c r="E4" s="40" t="str">
        <f>IFERROR(__xludf.DUMMYFUNCTION("if(isblank(A4),"""",filter(Moorings!A:A,Moorings!B:B=A4,Moorings!D:D=D4))"),"N00694")</f>
        <v>N00694</v>
      </c>
      <c r="F4" s="40" t="str">
        <f>IFERROR(__xludf.DUMMYFUNCTION("if(isblank(A4),"""",filter(Moorings!C:C,Moorings!B:B=A4,Moorings!D:D=D4))"),"0484-6002-0100")</f>
        <v>0484-6002-0100</v>
      </c>
      <c r="G4" s="38"/>
      <c r="H4" s="42"/>
      <c r="I4" s="38"/>
      <c r="J4" s="38"/>
    </row>
    <row r="5" ht="15.75" customHeight="1">
      <c r="A5" s="38"/>
      <c r="B5" s="36" t="str">
        <f>IFERROR(__xludf.DUMMYFUNCTION("if(isblank(A5),"""",filter(Moorings!A:A,Moorings!B:B=left(A5,14),Moorings!D:D=D5))"),"")</f>
        <v/>
      </c>
      <c r="C5" s="36" t="str">
        <f>IFERROR(__xludf.DUMMYFUNCTION("if(isblank(A5),"""",filter(Moorings!C:C,Moorings!B:B=left(A5,14),Moorings!D:D=D5))"),"")</f>
        <v/>
      </c>
      <c r="D5" s="43"/>
      <c r="E5" s="36" t="str">
        <f>IFERROR(__xludf.DUMMYFUNCTION("if(isblank(A5),"""",filter(Moorings!A:A,Moorings!B:B=A5,Moorings!D:D=D5))"),"")</f>
        <v/>
      </c>
      <c r="F5" s="36" t="str">
        <f>IFERROR(__xludf.DUMMYFUNCTION("if(isblank(A5),"""",filter(Moorings!C:C,Moorings!B:B=A5,Moorings!D:D=D5))"),"")</f>
        <v/>
      </c>
      <c r="G5" s="38"/>
      <c r="H5" s="42"/>
      <c r="I5" s="38"/>
      <c r="J5" s="38"/>
    </row>
    <row r="6" ht="15.75" customHeight="1">
      <c r="A6" s="38" t="s">
        <v>19</v>
      </c>
      <c r="B6" s="40" t="str">
        <f>IFERROR(__xludf.DUMMYFUNCTION("if(isblank(A6),"""",filter(Moorings!A:A,Moorings!B:B=left(A6,14),Moorings!D:D=D6))"),"ATAPL-65244-030-0025")</f>
        <v>ATAPL-65244-030-0025</v>
      </c>
      <c r="C6" s="40" t="str">
        <f>IFERROR(__xludf.DUMMYFUNCTION("if(isblank(A6),"""",filter(Moorings!C:C,Moorings!B:B=left(A6,14),Moorings!D:D=D6))"),"SN0025")</f>
        <v>SN0025</v>
      </c>
      <c r="D6" s="43">
        <v>2.0</v>
      </c>
      <c r="E6" s="40" t="str">
        <f>IFERROR(__xludf.DUMMYFUNCTION("if(isblank(A6),"""",filter(Moorings!A:A,Moorings!B:B=A6,Moorings!D:D=D6))"),"ATOSU-63259-00003")</f>
        <v>ATOSU-63259-00003</v>
      </c>
      <c r="F6" s="40" t="str">
        <f>IFERROR(__xludf.DUMMYFUNCTION("if(isblank(A6),"""",filter(Moorings!C:C,Moorings!B:B=A6,Moorings!D:D=D6))"),"5")</f>
        <v>5</v>
      </c>
      <c r="G6" s="38"/>
      <c r="H6" s="42"/>
      <c r="I6" s="38"/>
      <c r="J6" s="38"/>
    </row>
    <row r="7" ht="15.75" customHeight="1">
      <c r="A7" s="38" t="s">
        <v>24</v>
      </c>
      <c r="B7" s="40" t="str">
        <f>IFERROR(__xludf.DUMMYFUNCTION("if(isblank(A7),"""",filter(Moorings!A:A,Moorings!B:B=left(A7,14),Moorings!D:D=D7))"),"ATAPL-65244-030-0025")</f>
        <v>ATAPL-65244-030-0025</v>
      </c>
      <c r="C7" s="40" t="str">
        <f>IFERROR(__xludf.DUMMYFUNCTION("if(isblank(A7),"""",filter(Moorings!C:C,Moorings!B:B=left(A7,14),Moorings!D:D=D7))"),"SN0025")</f>
        <v>SN0025</v>
      </c>
      <c r="D7" s="43">
        <v>2.0</v>
      </c>
      <c r="E7" s="40" t="str">
        <f>IFERROR(__xludf.DUMMYFUNCTION("if(isblank(A7),"""",filter(Moorings!A:A,Moorings!B:B=A7,Moorings!D:D=D7))"),"ATAPL-58317-00006")</f>
        <v>ATAPL-58317-00006</v>
      </c>
      <c r="F7" s="40" t="str">
        <f>IFERROR(__xludf.DUMMYFUNCTION("if(isblank(A7),"""",filter(Moorings!C:C,Moorings!B:B=A7,Moorings!D:D=D7))"),"108")</f>
        <v>108</v>
      </c>
      <c r="G7" s="38"/>
      <c r="H7" s="42"/>
      <c r="I7" s="38"/>
      <c r="J7" s="38"/>
    </row>
    <row r="8" ht="15.75" customHeight="1">
      <c r="A8" s="38"/>
      <c r="B8" s="36" t="str">
        <f>IFERROR(__xludf.DUMMYFUNCTION("if(isblank(A8),"""",filter(Moorings!A:A,Moorings!B:B=left(A8,14),Moorings!D:D=D8))"),"")</f>
        <v/>
      </c>
      <c r="C8" s="36" t="str">
        <f>IFERROR(__xludf.DUMMYFUNCTION("if(isblank(A8),"""",filter(Moorings!C:C,Moorings!B:B=left(A8,14),Moorings!D:D=D8))"),"")</f>
        <v/>
      </c>
      <c r="D8" s="43"/>
      <c r="E8" s="36" t="str">
        <f>IFERROR(__xludf.DUMMYFUNCTION("if(isblank(A8),"""",filter(Moorings!A:A,Moorings!B:B=A8,Moorings!D:D=D8))"),"")</f>
        <v/>
      </c>
      <c r="F8" s="36" t="str">
        <f>IFERROR(__xludf.DUMMYFUNCTION("if(isblank(A8),"""",filter(Moorings!C:C,Moorings!B:B=A8,Moorings!D:D=D8))"),"")</f>
        <v/>
      </c>
      <c r="G8" s="38"/>
      <c r="H8" s="42"/>
      <c r="I8" s="38"/>
      <c r="J8" s="38"/>
    </row>
    <row r="9" ht="15.75" customHeight="1">
      <c r="A9" s="39" t="s">
        <v>60</v>
      </c>
      <c r="B9" s="40" t="str">
        <f>IFERROR(__xludf.DUMMYFUNCTION("if(isblank(A9),"""",filter(Moorings!A:A,Moorings!B:B=left(A9,14),Moorings!D:D=D9))"),"ATAPL-65310-040-006")</f>
        <v>ATAPL-65310-040-006</v>
      </c>
      <c r="C9" s="40" t="str">
        <f>IFERROR(__xludf.DUMMYFUNCTION("if(isblank(A9),"""",filter(Moorings!C:C,Moorings!B:B=left(A9,14),Moorings!D:D=D9))"),"SN0006")</f>
        <v>SN0006</v>
      </c>
      <c r="D9" s="41">
        <v>1.0</v>
      </c>
      <c r="E9" s="40" t="str">
        <f>IFERROR(__xludf.DUMMYFUNCTION("if(isblank(A9),"""",filter(Moorings!A:A,Moorings!B:B=A9,Moorings!D:D=D9))"),"N00695")</f>
        <v>N00695</v>
      </c>
      <c r="F9" s="40" t="str">
        <f>IFERROR(__xludf.DUMMYFUNCTION("if(isblank(A9),"""",filter(Moorings!C:C,Moorings!B:B=A9,Moorings!D:D=D9))"),"1248")</f>
        <v>1248</v>
      </c>
      <c r="G9" s="39" t="s">
        <v>83</v>
      </c>
      <c r="H9" s="44">
        <v>6.0</v>
      </c>
      <c r="I9" s="38"/>
      <c r="J9" s="38"/>
    </row>
    <row r="10" ht="15.75" customHeight="1">
      <c r="A10" s="38"/>
      <c r="B10" s="36" t="str">
        <f>IFERROR(__xludf.DUMMYFUNCTION("if(isblank(A10),"""",filter(Moorings!A:A,Moorings!B:B=left(A10,14),Moorings!D:D=D10))"),"")</f>
        <v/>
      </c>
      <c r="C10" s="36" t="str">
        <f>IFERROR(__xludf.DUMMYFUNCTION("if(isblank(A10),"""",filter(Moorings!C:C,Moorings!B:B=left(A10,14),Moorings!D:D=D10))"),"")</f>
        <v/>
      </c>
      <c r="D10" s="43"/>
      <c r="E10" s="36" t="str">
        <f>IFERROR(__xludf.DUMMYFUNCTION("if(isblank(A10),"""",filter(Moorings!A:A,Moorings!B:B=A10,Moorings!D:D=D10))"),"")</f>
        <v/>
      </c>
      <c r="F10" s="36" t="str">
        <f>IFERROR(__xludf.DUMMYFUNCTION("if(isblank(A10),"""",filter(Moorings!C:C,Moorings!B:B=A10,Moorings!D:D=D10))"),"")</f>
        <v/>
      </c>
      <c r="G10" s="38"/>
      <c r="H10" s="42"/>
      <c r="I10" s="38"/>
      <c r="J10" s="38"/>
    </row>
    <row r="11" ht="15.75" customHeight="1">
      <c r="A11" s="38" t="s">
        <v>60</v>
      </c>
      <c r="B11" s="40" t="str">
        <f>IFERROR(__xludf.DUMMYFUNCTION("if(isblank(A11),"""",filter(Moorings!A:A,Moorings!B:B=left(A11,14),Moorings!D:D=D11))"),"ATAPL-65310-820-0009")</f>
        <v>ATAPL-65310-820-0009</v>
      </c>
      <c r="C11" s="40" t="str">
        <f>IFERROR(__xludf.DUMMYFUNCTION("if(isblank(A11),"""",filter(Moorings!C:C,Moorings!B:B=left(A11,14),Moorings!D:D=D11))"),"SN0009")</f>
        <v>SN0009</v>
      </c>
      <c r="D11" s="43">
        <v>2.0</v>
      </c>
      <c r="E11" s="40" t="str">
        <f>IFERROR(__xludf.DUMMYFUNCTION("if(isblank(A11),"""",filter(Moorings!A:A,Moorings!B:B=A11,Moorings!D:D=D11))"),"N00698")</f>
        <v>N00698</v>
      </c>
      <c r="F11" s="40" t="str">
        <f>IFERROR(__xludf.DUMMYFUNCTION("if(isblank(A11),"""",filter(Moorings!C:C,Moorings!B:B=A11,Moorings!D:D=D11))"),"1411")</f>
        <v>1411</v>
      </c>
      <c r="G11" s="38" t="s">
        <v>83</v>
      </c>
      <c r="H11" s="42">
        <v>6.0</v>
      </c>
      <c r="I11" s="38"/>
      <c r="J11" s="38"/>
    </row>
    <row r="12" ht="15.75" customHeight="1">
      <c r="A12" s="38"/>
      <c r="B12" s="36" t="str">
        <f>IFERROR(__xludf.DUMMYFUNCTION("if(isblank(A12),"""",filter(Moorings!A:A,Moorings!B:B=left(A12,14),Moorings!D:D=D12))"),"")</f>
        <v/>
      </c>
      <c r="C12" s="36" t="str">
        <f>IFERROR(__xludf.DUMMYFUNCTION("if(isblank(A12),"""",filter(Moorings!C:C,Moorings!B:B=left(A12,14),Moorings!D:D=D12))"),"")</f>
        <v/>
      </c>
      <c r="D12" s="43"/>
      <c r="E12" s="36" t="str">
        <f>IFERROR(__xludf.DUMMYFUNCTION("if(isblank(A12),"""",filter(Moorings!A:A,Moorings!B:B=A12,Moorings!D:D=D12))"),"")</f>
        <v/>
      </c>
      <c r="F12" s="36" t="str">
        <f>IFERROR(__xludf.DUMMYFUNCTION("if(isblank(A12),"""",filter(Moorings!C:C,Moorings!B:B=A12,Moorings!D:D=D12))"),"")</f>
        <v/>
      </c>
      <c r="G12" s="38"/>
      <c r="H12" s="42"/>
      <c r="I12" s="38"/>
      <c r="J12" s="38"/>
    </row>
    <row r="13" ht="15.75" customHeight="1">
      <c r="A13" s="45" t="s">
        <v>43</v>
      </c>
      <c r="B13" s="40" t="str">
        <f>IFERROR(__xludf.DUMMYFUNCTION("if(isblank(A13),"""",filter(Moorings!A:A,Moorings!B:B=left(A13,14),Moorings!D:D=D13))"),"ATAPL-65310-040-006")</f>
        <v>ATAPL-65310-040-006</v>
      </c>
      <c r="C13" s="40" t="str">
        <f>IFERROR(__xludf.DUMMYFUNCTION("if(isblank(A13),"""",filter(Moorings!C:C,Moorings!B:B=left(A13,14),Moorings!D:D=D13))"),"SN0006")</f>
        <v>SN0006</v>
      </c>
      <c r="D13" s="41">
        <v>1.0</v>
      </c>
      <c r="E13" s="40" t="str">
        <f>IFERROR(__xludf.DUMMYFUNCTION("if(isblank(A13),"""",filter(Moorings!A:A,Moorings!B:B=A13,Moorings!D:D=D13))"),"A00057")</f>
        <v>A00057</v>
      </c>
      <c r="F13" s="40" t="str">
        <f>IFERROR(__xludf.DUMMYFUNCTION("if(isblank(A13),"""",filter(Moorings!C:C,Moorings!B:B=A13,Moorings!D:D=D13))"),"18493")</f>
        <v>18493</v>
      </c>
      <c r="G13" s="45" t="s">
        <v>84</v>
      </c>
      <c r="H13" s="44">
        <v>44.636992</v>
      </c>
      <c r="I13" s="34"/>
      <c r="J13" s="34"/>
    </row>
    <row r="14" ht="15.75" customHeight="1">
      <c r="A14" s="45" t="s">
        <v>43</v>
      </c>
      <c r="B14" s="40" t="str">
        <f>IFERROR(__xludf.DUMMYFUNCTION("if(isblank(A14),"""",filter(Moorings!A:A,Moorings!B:B=left(A14,14),Moorings!D:D=D14))"),"ATAPL-65310-040-006")</f>
        <v>ATAPL-65310-040-006</v>
      </c>
      <c r="C14" s="40" t="str">
        <f>IFERROR(__xludf.DUMMYFUNCTION("if(isblank(A14),"""",filter(Moorings!C:C,Moorings!B:B=left(A14,14),Moorings!D:D=D14))"),"SN0006")</f>
        <v>SN0006</v>
      </c>
      <c r="D14" s="41">
        <v>1.0</v>
      </c>
      <c r="E14" s="40" t="str">
        <f>IFERROR(__xludf.DUMMYFUNCTION("if(isblank(A14),"""",filter(Moorings!A:A,Moorings!B:B=A14,Moorings!D:D=D14))"),"A00057")</f>
        <v>A00057</v>
      </c>
      <c r="F14" s="40" t="str">
        <f>IFERROR(__xludf.DUMMYFUNCTION("if(isblank(A14),"""",filter(Moorings!C:C,Moorings!B:B=A14,Moorings!D:D=D14))"),"18493")</f>
        <v>18493</v>
      </c>
      <c r="G14" s="45" t="s">
        <v>85</v>
      </c>
      <c r="H14" s="44">
        <v>44.636992</v>
      </c>
      <c r="I14" s="34"/>
      <c r="J14" s="34"/>
    </row>
    <row r="15" ht="15.75" customHeight="1">
      <c r="A15" s="45" t="s">
        <v>43</v>
      </c>
      <c r="B15" s="40" t="str">
        <f>IFERROR(__xludf.DUMMYFUNCTION("if(isblank(A15),"""",filter(Moorings!A:A,Moorings!B:B=left(A15,14),Moorings!D:D=D15))"),"ATAPL-65310-040-006")</f>
        <v>ATAPL-65310-040-006</v>
      </c>
      <c r="C15" s="40" t="str">
        <f>IFERROR(__xludf.DUMMYFUNCTION("if(isblank(A15),"""",filter(Moorings!C:C,Moorings!B:B=left(A15,14),Moorings!D:D=D15))"),"SN0006")</f>
        <v>SN0006</v>
      </c>
      <c r="D15" s="41">
        <v>1.0</v>
      </c>
      <c r="E15" s="40" t="str">
        <f>IFERROR(__xludf.DUMMYFUNCTION("if(isblank(A15),"""",filter(Moorings!A:A,Moorings!B:B=A15,Moorings!D:D=D15))"),"A00057")</f>
        <v>A00057</v>
      </c>
      <c r="F15" s="40" t="str">
        <f>IFERROR(__xludf.DUMMYFUNCTION("if(isblank(A15),"""",filter(Moorings!C:C,Moorings!B:B=A15,Moorings!D:D=D15))"),"18493")</f>
        <v>18493</v>
      </c>
      <c r="G15" s="45" t="s">
        <v>86</v>
      </c>
      <c r="H15" s="44">
        <v>0.45</v>
      </c>
      <c r="I15" s="34"/>
      <c r="J15" s="34"/>
    </row>
    <row r="16" ht="15.75" customHeight="1">
      <c r="A16" s="45" t="s">
        <v>43</v>
      </c>
      <c r="B16" s="40" t="str">
        <f>IFERROR(__xludf.DUMMYFUNCTION("if(isblank(A16),"""",filter(Moorings!A:A,Moorings!B:B=left(A16,14),Moorings!D:D=D16))"),"ATAPL-65310-040-006")</f>
        <v>ATAPL-65310-040-006</v>
      </c>
      <c r="C16" s="40" t="str">
        <f>IFERROR(__xludf.DUMMYFUNCTION("if(isblank(A16),"""",filter(Moorings!C:C,Moorings!B:B=left(A16,14),Moorings!D:D=D16))"),"SN0006")</f>
        <v>SN0006</v>
      </c>
      <c r="D16" s="41">
        <v>1.0</v>
      </c>
      <c r="E16" s="40" t="str">
        <f>IFERROR(__xludf.DUMMYFUNCTION("if(isblank(A16),"""",filter(Moorings!A:A,Moorings!B:B=A16,Moorings!D:D=D16))"),"A00057")</f>
        <v>A00057</v>
      </c>
      <c r="F16" s="40" t="str">
        <f>IFERROR(__xludf.DUMMYFUNCTION("if(isblank(A16),"""",filter(Moorings!C:C,Moorings!B:B=A16,Moorings!D:D=D16))"),"18493")</f>
        <v>18493</v>
      </c>
      <c r="G16" s="45" t="s">
        <v>87</v>
      </c>
      <c r="H16" s="44">
        <v>0.45</v>
      </c>
      <c r="I16" s="34"/>
      <c r="J16" s="34"/>
    </row>
    <row r="17" ht="15.75" customHeight="1">
      <c r="A17" s="45" t="s">
        <v>43</v>
      </c>
      <c r="B17" s="40" t="str">
        <f>IFERROR(__xludf.DUMMYFUNCTION("if(isblank(A17),"""",filter(Moorings!A:A,Moorings!B:B=left(A17,14),Moorings!D:D=D17))"),"ATAPL-65310-040-006")</f>
        <v>ATAPL-65310-040-006</v>
      </c>
      <c r="C17" s="40" t="str">
        <f>IFERROR(__xludf.DUMMYFUNCTION("if(isblank(A17),"""",filter(Moorings!C:C,Moorings!B:B=left(A17,14),Moorings!D:D=D17))"),"SN0006")</f>
        <v>SN0006</v>
      </c>
      <c r="D17" s="41">
        <v>1.0</v>
      </c>
      <c r="E17" s="40" t="str">
        <f>IFERROR(__xludf.DUMMYFUNCTION("if(isblank(A17),"""",filter(Moorings!A:A,Moorings!B:B=A17,Moorings!D:D=D17))"),"A00057")</f>
        <v>A00057</v>
      </c>
      <c r="F17" s="40" t="str">
        <f>IFERROR(__xludf.DUMMYFUNCTION("if(isblank(A17),"""",filter(Moorings!C:C,Moorings!B:B=A17,Moorings!D:D=D17))"),"18493")</f>
        <v>18493</v>
      </c>
      <c r="G17" s="45" t="s">
        <v>88</v>
      </c>
      <c r="H17" s="44">
        <v>0.45</v>
      </c>
      <c r="I17" s="34"/>
      <c r="J17" s="34"/>
    </row>
    <row r="18" ht="15.75" customHeight="1">
      <c r="A18" s="45" t="s">
        <v>43</v>
      </c>
      <c r="B18" s="40" t="str">
        <f>IFERROR(__xludf.DUMMYFUNCTION("if(isblank(A18),"""",filter(Moorings!A:A,Moorings!B:B=left(A18,14),Moorings!D:D=D18))"),"ATAPL-65310-040-006")</f>
        <v>ATAPL-65310-040-006</v>
      </c>
      <c r="C18" s="40" t="str">
        <f>IFERROR(__xludf.DUMMYFUNCTION("if(isblank(A18),"""",filter(Moorings!C:C,Moorings!B:B=left(A18,14),Moorings!D:D=D18))"),"SN0006")</f>
        <v>SN0006</v>
      </c>
      <c r="D18" s="41">
        <v>1.0</v>
      </c>
      <c r="E18" s="40" t="str">
        <f>IFERROR(__xludf.DUMMYFUNCTION("if(isblank(A18),"""",filter(Moorings!A:A,Moorings!B:B=A18,Moorings!D:D=D18))"),"A00057")</f>
        <v>A00057</v>
      </c>
      <c r="F18" s="40" t="str">
        <f>IFERROR(__xludf.DUMMYFUNCTION("if(isblank(A18),"""",filter(Moorings!C:C,Moorings!B:B=A18,Moorings!D:D=D18))"),"18493")</f>
        <v>18493</v>
      </c>
      <c r="G18" s="45" t="s">
        <v>89</v>
      </c>
      <c r="H18" s="44">
        <v>0.45</v>
      </c>
      <c r="I18" s="34"/>
      <c r="J18" s="34"/>
    </row>
    <row r="19" ht="15.75" customHeight="1">
      <c r="A19" s="34"/>
      <c r="B19" s="36" t="str">
        <f>IFERROR(__xludf.DUMMYFUNCTION("if(isblank(A19),"""",filter(Moorings!A:A,Moorings!B:B=left(A19,14),Moorings!D:D=D19))"),"")</f>
        <v/>
      </c>
      <c r="C19" s="36" t="str">
        <f>IFERROR(__xludf.DUMMYFUNCTION("if(isblank(A19),"""",filter(Moorings!C:C,Moorings!B:B=left(A19,14),Moorings!D:D=D19))"),"")</f>
        <v/>
      </c>
      <c r="D19" s="43"/>
      <c r="E19" s="36" t="str">
        <f>IFERROR(__xludf.DUMMYFUNCTION("if(isblank(A19),"""",filter(Moorings!A:A,Moorings!B:B=A19,Moorings!D:D=D19))"),"")</f>
        <v/>
      </c>
      <c r="F19" s="36" t="str">
        <f>IFERROR(__xludf.DUMMYFUNCTION("if(isblank(A19),"""",filter(Moorings!C:C,Moorings!B:B=A19,Moorings!D:D=D19))"),"")</f>
        <v/>
      </c>
      <c r="G19" s="34"/>
      <c r="H19" s="42"/>
      <c r="I19" s="34"/>
      <c r="J19" s="34"/>
    </row>
    <row r="20" ht="15.75" customHeight="1">
      <c r="A20" s="34" t="s">
        <v>43</v>
      </c>
      <c r="B20" s="40" t="str">
        <f>IFERROR(__xludf.DUMMYFUNCTION("if(isblank(A20),"""",filter(Moorings!A:A,Moorings!B:B=left(A20,14),Moorings!D:D=D20))"),"ATAPL-65310-820-0009")</f>
        <v>ATAPL-65310-820-0009</v>
      </c>
      <c r="C20" s="40" t="str">
        <f>IFERROR(__xludf.DUMMYFUNCTION("if(isblank(A20),"""",filter(Moorings!C:C,Moorings!B:B=left(A20,14),Moorings!D:D=D20))"),"SN0009")</f>
        <v>SN0009</v>
      </c>
      <c r="D20" s="43">
        <v>2.0</v>
      </c>
      <c r="E20" s="40" t="str">
        <f>IFERROR(__xludf.DUMMYFUNCTION("if(isblank(A20),"""",filter(Moorings!A:A,Moorings!B:B=A20,Moorings!D:D=D20))"),"ATOSU-69826-00002")</f>
        <v>ATOSU-69826-00002</v>
      </c>
      <c r="F20" s="40" t="str">
        <f>IFERROR(__xludf.DUMMYFUNCTION("if(isblank(A20),"""",filter(Moorings!C:C,Moorings!B:B=A20,Moorings!D:D=D20))"),"19003")</f>
        <v>19003</v>
      </c>
      <c r="G20" s="34" t="s">
        <v>84</v>
      </c>
      <c r="H20" s="42">
        <v>44.6369916666666</v>
      </c>
      <c r="I20" s="34"/>
      <c r="J20" s="34"/>
    </row>
    <row r="21" ht="15.75" customHeight="1">
      <c r="A21" s="34" t="s">
        <v>43</v>
      </c>
      <c r="B21" s="40" t="str">
        <f>IFERROR(__xludf.DUMMYFUNCTION("if(isblank(A21),"""",filter(Moorings!A:A,Moorings!B:B=left(A21,14),Moorings!D:D=D21))"),"ATAPL-65310-820-0009")</f>
        <v>ATAPL-65310-820-0009</v>
      </c>
      <c r="C21" s="40" t="str">
        <f>IFERROR(__xludf.DUMMYFUNCTION("if(isblank(A21),"""",filter(Moorings!C:C,Moorings!B:B=left(A21,14),Moorings!D:D=D21))"),"SN0009")</f>
        <v>SN0009</v>
      </c>
      <c r="D21" s="43">
        <v>2.0</v>
      </c>
      <c r="E21" s="40" t="str">
        <f>IFERROR(__xludf.DUMMYFUNCTION("if(isblank(A21),"""",filter(Moorings!A:A,Moorings!B:B=A21,Moorings!D:D=D21))"),"ATOSU-69826-00002")</f>
        <v>ATOSU-69826-00002</v>
      </c>
      <c r="F21" s="40" t="str">
        <f>IFERROR(__xludf.DUMMYFUNCTION("if(isblank(A21),"""",filter(Moorings!C:C,Moorings!B:B=A21,Moorings!D:D=D21))"),"19003")</f>
        <v>19003</v>
      </c>
      <c r="G21" s="34" t="s">
        <v>85</v>
      </c>
      <c r="H21" s="42">
        <v>44.6369916666666</v>
      </c>
      <c r="I21" s="34"/>
      <c r="J21" s="34"/>
    </row>
    <row r="22" ht="15.75" customHeight="1">
      <c r="A22" s="34" t="s">
        <v>43</v>
      </c>
      <c r="B22" s="40" t="str">
        <f>IFERROR(__xludf.DUMMYFUNCTION("if(isblank(A22),"""",filter(Moorings!A:A,Moorings!B:B=left(A22,14),Moorings!D:D=D22))"),"ATAPL-65310-820-0009")</f>
        <v>ATAPL-65310-820-0009</v>
      </c>
      <c r="C22" s="40" t="str">
        <f>IFERROR(__xludf.DUMMYFUNCTION("if(isblank(A22),"""",filter(Moorings!C:C,Moorings!B:B=left(A22,14),Moorings!D:D=D22))"),"SN0009")</f>
        <v>SN0009</v>
      </c>
      <c r="D22" s="43">
        <v>2.0</v>
      </c>
      <c r="E22" s="40" t="str">
        <f>IFERROR(__xludf.DUMMYFUNCTION("if(isblank(A22),"""",filter(Moorings!A:A,Moorings!B:B=A22,Moorings!D:D=D22))"),"ATOSU-69826-00002")</f>
        <v>ATOSU-69826-00002</v>
      </c>
      <c r="F22" s="40" t="str">
        <f>IFERROR(__xludf.DUMMYFUNCTION("if(isblank(A22),"""",filter(Moorings!C:C,Moorings!B:B=A22,Moorings!D:D=D22))"),"19003")</f>
        <v>19003</v>
      </c>
      <c r="G22" s="34" t="s">
        <v>86</v>
      </c>
      <c r="H22" s="42">
        <v>0.45</v>
      </c>
      <c r="I22" s="34"/>
      <c r="J22" s="34"/>
    </row>
    <row r="23" ht="15.75" customHeight="1">
      <c r="A23" s="34" t="s">
        <v>43</v>
      </c>
      <c r="B23" s="40" t="str">
        <f>IFERROR(__xludf.DUMMYFUNCTION("if(isblank(A23),"""",filter(Moorings!A:A,Moorings!B:B=left(A23,14),Moorings!D:D=D23))"),"ATAPL-65310-820-0009")</f>
        <v>ATAPL-65310-820-0009</v>
      </c>
      <c r="C23" s="40" t="str">
        <f>IFERROR(__xludf.DUMMYFUNCTION("if(isblank(A23),"""",filter(Moorings!C:C,Moorings!B:B=left(A23,14),Moorings!D:D=D23))"),"SN0009")</f>
        <v>SN0009</v>
      </c>
      <c r="D23" s="43">
        <v>2.0</v>
      </c>
      <c r="E23" s="40" t="str">
        <f>IFERROR(__xludf.DUMMYFUNCTION("if(isblank(A23),"""",filter(Moorings!A:A,Moorings!B:B=A23,Moorings!D:D=D23))"),"ATOSU-69826-00002")</f>
        <v>ATOSU-69826-00002</v>
      </c>
      <c r="F23" s="40" t="str">
        <f>IFERROR(__xludf.DUMMYFUNCTION("if(isblank(A23),"""",filter(Moorings!C:C,Moorings!B:B=A23,Moorings!D:D=D23))"),"19003")</f>
        <v>19003</v>
      </c>
      <c r="G23" s="34" t="s">
        <v>87</v>
      </c>
      <c r="H23" s="42">
        <v>0.45</v>
      </c>
      <c r="I23" s="34"/>
      <c r="J23" s="34"/>
    </row>
    <row r="24" ht="15.75" customHeight="1">
      <c r="A24" s="34" t="s">
        <v>43</v>
      </c>
      <c r="B24" s="40" t="str">
        <f>IFERROR(__xludf.DUMMYFUNCTION("if(isblank(A24),"""",filter(Moorings!A:A,Moorings!B:B=left(A24,14),Moorings!D:D=D24))"),"ATAPL-65310-820-0009")</f>
        <v>ATAPL-65310-820-0009</v>
      </c>
      <c r="C24" s="40" t="str">
        <f>IFERROR(__xludf.DUMMYFUNCTION("if(isblank(A24),"""",filter(Moorings!C:C,Moorings!B:B=left(A24,14),Moorings!D:D=D24))"),"SN0009")</f>
        <v>SN0009</v>
      </c>
      <c r="D24" s="43">
        <v>2.0</v>
      </c>
      <c r="E24" s="40" t="str">
        <f>IFERROR(__xludf.DUMMYFUNCTION("if(isblank(A24),"""",filter(Moorings!A:A,Moorings!B:B=A24,Moorings!D:D=D24))"),"ATOSU-69826-00002")</f>
        <v>ATOSU-69826-00002</v>
      </c>
      <c r="F24" s="40" t="str">
        <f>IFERROR(__xludf.DUMMYFUNCTION("if(isblank(A24),"""",filter(Moorings!C:C,Moorings!B:B=A24,Moorings!D:D=D24))"),"19003")</f>
        <v>19003</v>
      </c>
      <c r="G24" s="34" t="s">
        <v>88</v>
      </c>
      <c r="H24" s="42">
        <v>0.45</v>
      </c>
      <c r="I24" s="34"/>
      <c r="J24" s="34"/>
    </row>
    <row r="25" ht="15.75" customHeight="1">
      <c r="A25" s="34" t="s">
        <v>43</v>
      </c>
      <c r="B25" s="40" t="str">
        <f>IFERROR(__xludf.DUMMYFUNCTION("if(isblank(A25),"""",filter(Moorings!A:A,Moorings!B:B=left(A25,14),Moorings!D:D=D25))"),"ATAPL-65310-820-0009")</f>
        <v>ATAPL-65310-820-0009</v>
      </c>
      <c r="C25" s="40" t="str">
        <f>IFERROR(__xludf.DUMMYFUNCTION("if(isblank(A25),"""",filter(Moorings!C:C,Moorings!B:B=left(A25,14),Moorings!D:D=D25))"),"SN0009")</f>
        <v>SN0009</v>
      </c>
      <c r="D25" s="43">
        <v>2.0</v>
      </c>
      <c r="E25" s="40" t="str">
        <f>IFERROR(__xludf.DUMMYFUNCTION("if(isblank(A25),"""",filter(Moorings!A:A,Moorings!B:B=A25,Moorings!D:D=D25))"),"ATOSU-69826-00002")</f>
        <v>ATOSU-69826-00002</v>
      </c>
      <c r="F25" s="40" t="str">
        <f>IFERROR(__xludf.DUMMYFUNCTION("if(isblank(A25),"""",filter(Moorings!C:C,Moorings!B:B=A25,Moorings!D:D=D25))"),"19003")</f>
        <v>19003</v>
      </c>
      <c r="G25" s="34" t="s">
        <v>89</v>
      </c>
      <c r="H25" s="42">
        <v>0.45</v>
      </c>
      <c r="I25" s="34"/>
      <c r="J25" s="34"/>
    </row>
    <row r="26" ht="15.75" customHeight="1">
      <c r="A26" s="38"/>
      <c r="B26" s="36" t="str">
        <f>IFERROR(__xludf.DUMMYFUNCTION("if(isblank(A26),"""",filter(Moorings!A:A,Moorings!B:B=left(A26,14),Moorings!D:D=D26))"),"")</f>
        <v/>
      </c>
      <c r="C26" s="36" t="str">
        <f>IFERROR(__xludf.DUMMYFUNCTION("if(isblank(A26),"""",filter(Moorings!C:C,Moorings!B:B=left(A26,14),Moorings!D:D=D26))"),"")</f>
        <v/>
      </c>
      <c r="D26" s="43"/>
      <c r="E26" s="36" t="str">
        <f>IFERROR(__xludf.DUMMYFUNCTION("if(isblank(A26),"""",filter(Moorings!A:A,Moorings!B:B=A26,Moorings!D:D=D26))"),"")</f>
        <v/>
      </c>
      <c r="F26" s="36" t="str">
        <f>IFERROR(__xludf.DUMMYFUNCTION("if(isblank(A26),"""",filter(Moorings!C:C,Moorings!B:B=A26,Moorings!D:D=D26))"),"")</f>
        <v/>
      </c>
      <c r="G26" s="38"/>
      <c r="H26" s="42"/>
      <c r="I26" s="38"/>
      <c r="J26" s="38"/>
    </row>
    <row r="27" ht="15.75" customHeight="1">
      <c r="A27" s="39" t="s">
        <v>45</v>
      </c>
      <c r="B27" s="40" t="str">
        <f>IFERROR(__xludf.DUMMYFUNCTION("if(isblank(A27),"""",filter(Moorings!A:A,Moorings!B:B=left(A27,14),Moorings!D:D=D27))"),"ATAPL-65310-040-006")</f>
        <v>ATAPL-65310-040-006</v>
      </c>
      <c r="C27" s="40" t="str">
        <f>IFERROR(__xludf.DUMMYFUNCTION("if(isblank(A27),"""",filter(Moorings!C:C,Moorings!B:B=left(A27,14),Moorings!D:D=D27))"),"SN0006")</f>
        <v>SN0006</v>
      </c>
      <c r="D27" s="41">
        <v>1.0</v>
      </c>
      <c r="E27" s="40" t="str">
        <f>IFERROR(__xludf.DUMMYFUNCTION("if(isblank(A27),"""",filter(Moorings!A:A,Moorings!B:B=A27,Moorings!D:D=D27))"),"N00696")</f>
        <v>N00696</v>
      </c>
      <c r="F27" s="40" t="str">
        <f>IFERROR(__xludf.DUMMYFUNCTION("if(isblank(A27),"""",filter(Moorings!C:C,Moorings!B:B=A27,Moorings!D:D=D27))"),"7230")</f>
        <v>7230</v>
      </c>
      <c r="G27" s="39" t="s">
        <v>84</v>
      </c>
      <c r="H27" s="44">
        <v>44.636992</v>
      </c>
      <c r="I27" s="38"/>
      <c r="J27" s="38"/>
    </row>
    <row r="28" ht="15.75" customHeight="1">
      <c r="A28" s="39" t="s">
        <v>45</v>
      </c>
      <c r="B28" s="40" t="str">
        <f>IFERROR(__xludf.DUMMYFUNCTION("if(isblank(A28),"""",filter(Moorings!A:A,Moorings!B:B=left(A28,14),Moorings!D:D=D28))"),"ATAPL-65310-040-006")</f>
        <v>ATAPL-65310-040-006</v>
      </c>
      <c r="C28" s="40" t="str">
        <f>IFERROR(__xludf.DUMMYFUNCTION("if(isblank(A28),"""",filter(Moorings!C:C,Moorings!B:B=left(A28,14),Moorings!D:D=D28))"),"SN0006")</f>
        <v>SN0006</v>
      </c>
      <c r="D28" s="41">
        <v>1.0</v>
      </c>
      <c r="E28" s="40" t="str">
        <f>IFERROR(__xludf.DUMMYFUNCTION("if(isblank(A28),"""",filter(Moorings!A:A,Moorings!B:B=A28,Moorings!D:D=D28))"),"N00696")</f>
        <v>N00696</v>
      </c>
      <c r="F28" s="40" t="str">
        <f>IFERROR(__xludf.DUMMYFUNCTION("if(isblank(A28),"""",filter(Moorings!C:C,Moorings!B:B=A28,Moorings!D:D=D28))"),"7230")</f>
        <v>7230</v>
      </c>
      <c r="G28" s="39" t="s">
        <v>85</v>
      </c>
      <c r="H28" s="44">
        <v>-124.305855</v>
      </c>
      <c r="I28" s="38"/>
      <c r="J28" s="38"/>
    </row>
    <row r="29" ht="15.75" customHeight="1">
      <c r="A29" s="39" t="s">
        <v>45</v>
      </c>
      <c r="B29" s="40" t="str">
        <f>IFERROR(__xludf.DUMMYFUNCTION("if(isblank(A29),"""",filter(Moorings!A:A,Moorings!B:B=left(A29,14),Moorings!D:D=D29))"),"ATAPL-65310-040-006")</f>
        <v>ATAPL-65310-040-006</v>
      </c>
      <c r="C29" s="40" t="str">
        <f>IFERROR(__xludf.DUMMYFUNCTION("if(isblank(A29),"""",filter(Moorings!C:C,Moorings!B:B=left(A29,14),Moorings!D:D=D29))"),"SN0006")</f>
        <v>SN0006</v>
      </c>
      <c r="D29" s="41">
        <v>1.0</v>
      </c>
      <c r="E29" s="40" t="str">
        <f>IFERROR(__xludf.DUMMYFUNCTION("if(isblank(A29),"""",filter(Moorings!A:A,Moorings!B:B=A29,Moorings!D:D=D29))"),"N00696")</f>
        <v>N00696</v>
      </c>
      <c r="F29" s="40" t="str">
        <f>IFERROR(__xludf.DUMMYFUNCTION("if(isblank(A29),"""",filter(Moorings!C:C,Moorings!B:B=A29,Moorings!D:D=D29))"),"7230")</f>
        <v>7230</v>
      </c>
      <c r="G29" s="39" t="s">
        <v>90</v>
      </c>
      <c r="H29" s="44">
        <v>0.001268802</v>
      </c>
      <c r="I29" s="38"/>
      <c r="J29" s="38"/>
    </row>
    <row r="30" ht="15.75" customHeight="1">
      <c r="A30" s="39" t="s">
        <v>45</v>
      </c>
      <c r="B30" s="40" t="str">
        <f>IFERROR(__xludf.DUMMYFUNCTION("if(isblank(A30),"""",filter(Moorings!A:A,Moorings!B:B=left(A30,14),Moorings!D:D=D30))"),"ATAPL-65310-040-006")</f>
        <v>ATAPL-65310-040-006</v>
      </c>
      <c r="C30" s="40" t="str">
        <f>IFERROR(__xludf.DUMMYFUNCTION("if(isblank(A30),"""",filter(Moorings!C:C,Moorings!B:B=left(A30,14),Moorings!D:D=D30))"),"SN0006")</f>
        <v>SN0006</v>
      </c>
      <c r="D30" s="41">
        <v>1.0</v>
      </c>
      <c r="E30" s="40" t="str">
        <f>IFERROR(__xludf.DUMMYFUNCTION("if(isblank(A30),"""",filter(Moorings!A:A,Moorings!B:B=A30,Moorings!D:D=D30))"),"N00696")</f>
        <v>N00696</v>
      </c>
      <c r="F30" s="40" t="str">
        <f>IFERROR(__xludf.DUMMYFUNCTION("if(isblank(A30),"""",filter(Moorings!C:C,Moorings!B:B=A30,Moorings!D:D=D30))"),"7230")</f>
        <v>7230</v>
      </c>
      <c r="G30" s="39" t="s">
        <v>91</v>
      </c>
      <c r="H30" s="44">
        <v>2.709596E-4</v>
      </c>
      <c r="I30" s="38"/>
      <c r="J30" s="38"/>
    </row>
    <row r="31" ht="15.75" customHeight="1">
      <c r="A31" s="39" t="s">
        <v>45</v>
      </c>
      <c r="B31" s="40" t="str">
        <f>IFERROR(__xludf.DUMMYFUNCTION("if(isblank(A31),"""",filter(Moorings!A:A,Moorings!B:B=left(A31,14),Moorings!D:D=D31))"),"ATAPL-65310-040-006")</f>
        <v>ATAPL-65310-040-006</v>
      </c>
      <c r="C31" s="40" t="str">
        <f>IFERROR(__xludf.DUMMYFUNCTION("if(isblank(A31),"""",filter(Moorings!C:C,Moorings!B:B=left(A31,14),Moorings!D:D=D31))"),"SN0006")</f>
        <v>SN0006</v>
      </c>
      <c r="D31" s="41">
        <v>1.0</v>
      </c>
      <c r="E31" s="40" t="str">
        <f>IFERROR(__xludf.DUMMYFUNCTION("if(isblank(A31),"""",filter(Moorings!A:A,Moorings!B:B=A31,Moorings!D:D=D31))"),"N00696")</f>
        <v>N00696</v>
      </c>
      <c r="F31" s="40" t="str">
        <f>IFERROR(__xludf.DUMMYFUNCTION("if(isblank(A31),"""",filter(Moorings!C:C,Moorings!B:B=A31,Moorings!D:D=D31))"),"7230")</f>
        <v>7230</v>
      </c>
      <c r="G31" s="39" t="s">
        <v>92</v>
      </c>
      <c r="H31" s="44">
        <v>-8.126484E-7</v>
      </c>
      <c r="I31" s="38"/>
      <c r="J31" s="38"/>
    </row>
    <row r="32" ht="15.75" customHeight="1">
      <c r="A32" s="39" t="s">
        <v>45</v>
      </c>
      <c r="B32" s="40" t="str">
        <f>IFERROR(__xludf.DUMMYFUNCTION("if(isblank(A32),"""",filter(Moorings!A:A,Moorings!B:B=left(A32,14),Moorings!D:D=D32))"),"ATAPL-65310-040-006")</f>
        <v>ATAPL-65310-040-006</v>
      </c>
      <c r="C32" s="40" t="str">
        <f>IFERROR(__xludf.DUMMYFUNCTION("if(isblank(A32),"""",filter(Moorings!C:C,Moorings!B:B=left(A32,14),Moorings!D:D=D32))"),"SN0006")</f>
        <v>SN0006</v>
      </c>
      <c r="D32" s="41">
        <v>1.0</v>
      </c>
      <c r="E32" s="40" t="str">
        <f>IFERROR(__xludf.DUMMYFUNCTION("if(isblank(A32),"""",filter(Moorings!A:A,Moorings!B:B=A32,Moorings!D:D=D32))"),"N00696")</f>
        <v>N00696</v>
      </c>
      <c r="F32" s="40" t="str">
        <f>IFERROR(__xludf.DUMMYFUNCTION("if(isblank(A32),"""",filter(Moorings!C:C,Moorings!B:B=A32,Moorings!D:D=D32))"),"7230")</f>
        <v>7230</v>
      </c>
      <c r="G32" s="39" t="s">
        <v>93</v>
      </c>
      <c r="H32" s="44">
        <v>1.699432E-7</v>
      </c>
      <c r="I32" s="38"/>
      <c r="J32" s="38"/>
    </row>
    <row r="33" ht="15.75" customHeight="1">
      <c r="A33" s="39" t="s">
        <v>45</v>
      </c>
      <c r="B33" s="40" t="str">
        <f>IFERROR(__xludf.DUMMYFUNCTION("if(isblank(A33),"""",filter(Moorings!A:A,Moorings!B:B=left(A33,14),Moorings!D:D=D33))"),"ATAPL-65310-040-006")</f>
        <v>ATAPL-65310-040-006</v>
      </c>
      <c r="C33" s="40" t="str">
        <f>IFERROR(__xludf.DUMMYFUNCTION("if(isblank(A33),"""",filter(Moorings!C:C,Moorings!B:B=left(A33,14),Moorings!D:D=D33))"),"SN0006")</f>
        <v>SN0006</v>
      </c>
      <c r="D33" s="41">
        <v>1.0</v>
      </c>
      <c r="E33" s="40" t="str">
        <f>IFERROR(__xludf.DUMMYFUNCTION("if(isblank(A33),"""",filter(Moorings!A:A,Moorings!B:B=A33,Moorings!D:D=D33))"),"N00696")</f>
        <v>N00696</v>
      </c>
      <c r="F33" s="40" t="str">
        <f>IFERROR(__xludf.DUMMYFUNCTION("if(isblank(A33),"""",filter(Moorings!C:C,Moorings!B:B=A33,Moorings!D:D=D33))"),"7230")</f>
        <v>7230</v>
      </c>
      <c r="G33" s="39" t="s">
        <v>94</v>
      </c>
      <c r="H33" s="44">
        <v>999.0941</v>
      </c>
      <c r="I33" s="38"/>
      <c r="J33" s="38"/>
    </row>
    <row r="34" ht="15.75" customHeight="1">
      <c r="A34" s="39" t="s">
        <v>45</v>
      </c>
      <c r="B34" s="40" t="str">
        <f>IFERROR(__xludf.DUMMYFUNCTION("if(isblank(A34),"""",filter(Moorings!A:A,Moorings!B:B=left(A34,14),Moorings!D:D=D34))"),"ATAPL-65310-040-006")</f>
        <v>ATAPL-65310-040-006</v>
      </c>
      <c r="C34" s="40" t="str">
        <f>IFERROR(__xludf.DUMMYFUNCTION("if(isblank(A34),"""",filter(Moorings!C:C,Moorings!B:B=left(A34,14),Moorings!D:D=D34))"),"SN0006")</f>
        <v>SN0006</v>
      </c>
      <c r="D34" s="41">
        <v>1.0</v>
      </c>
      <c r="E34" s="40" t="str">
        <f>IFERROR(__xludf.DUMMYFUNCTION("if(isblank(A34),"""",filter(Moorings!A:A,Moorings!B:B=A34,Moorings!D:D=D34))"),"N00696")</f>
        <v>N00696</v>
      </c>
      <c r="F34" s="40" t="str">
        <f>IFERROR(__xludf.DUMMYFUNCTION("if(isblank(A34),"""",filter(Moorings!C:C,Moorings!B:B=A34,Moorings!D:D=D34))"),"7230")</f>
        <v>7230</v>
      </c>
      <c r="G34" s="39" t="s">
        <v>95</v>
      </c>
      <c r="H34" s="44">
        <v>-0.00556102</v>
      </c>
      <c r="I34" s="38"/>
      <c r="J34" s="38"/>
    </row>
    <row r="35" ht="15.75" customHeight="1">
      <c r="A35" s="39" t="s">
        <v>45</v>
      </c>
      <c r="B35" s="40" t="str">
        <f>IFERROR(__xludf.DUMMYFUNCTION("if(isblank(A35),"""",filter(Moorings!A:A,Moorings!B:B=left(A35,14),Moorings!D:D=D35))"),"ATAPL-65310-040-006")</f>
        <v>ATAPL-65310-040-006</v>
      </c>
      <c r="C35" s="40" t="str">
        <f>IFERROR(__xludf.DUMMYFUNCTION("if(isblank(A35),"""",filter(Moorings!C:C,Moorings!B:B=left(A35,14),Moorings!D:D=D35))"),"SN0006")</f>
        <v>SN0006</v>
      </c>
      <c r="D35" s="41">
        <v>1.0</v>
      </c>
      <c r="E35" s="40" t="str">
        <f>IFERROR(__xludf.DUMMYFUNCTION("if(isblank(A35),"""",filter(Moorings!A:A,Moorings!B:B=A35,Moorings!D:D=D35))"),"N00696")</f>
        <v>N00696</v>
      </c>
      <c r="F35" s="40" t="str">
        <f>IFERROR(__xludf.DUMMYFUNCTION("if(isblank(A35),"""",filter(Moorings!C:C,Moorings!B:B=A35,Moorings!D:D=D35))"),"7230")</f>
        <v>7230</v>
      </c>
      <c r="G35" s="39" t="s">
        <v>96</v>
      </c>
      <c r="H35" s="44">
        <v>-1.30274E-4</v>
      </c>
      <c r="I35" s="38"/>
      <c r="J35" s="38"/>
    </row>
    <row r="36" ht="15.75" customHeight="1">
      <c r="A36" s="39" t="s">
        <v>45</v>
      </c>
      <c r="B36" s="40" t="str">
        <f>IFERROR(__xludf.DUMMYFUNCTION("if(isblank(A36),"""",filter(Moorings!A:A,Moorings!B:B=left(A36,14),Moorings!D:D=D36))"),"ATAPL-65310-040-006")</f>
        <v>ATAPL-65310-040-006</v>
      </c>
      <c r="C36" s="40" t="str">
        <f>IFERROR(__xludf.DUMMYFUNCTION("if(isblank(A36),"""",filter(Moorings!C:C,Moorings!B:B=left(A36,14),Moorings!D:D=D36))"),"SN0006")</f>
        <v>SN0006</v>
      </c>
      <c r="D36" s="41">
        <v>1.0</v>
      </c>
      <c r="E36" s="40" t="str">
        <f>IFERROR(__xludf.DUMMYFUNCTION("if(isblank(A36),"""",filter(Moorings!A:A,Moorings!B:B=A36,Moorings!D:D=D36))"),"N00696")</f>
        <v>N00696</v>
      </c>
      <c r="F36" s="40" t="str">
        <f>IFERROR(__xludf.DUMMYFUNCTION("if(isblank(A36),"""",filter(Moorings!C:C,Moorings!B:B=A36,Moorings!D:D=D36))"),"7230")</f>
        <v>7230</v>
      </c>
      <c r="G36" s="39" t="s">
        <v>97</v>
      </c>
      <c r="H36" s="44">
        <v>-9.57E-8</v>
      </c>
      <c r="I36" s="38"/>
      <c r="J36" s="38"/>
    </row>
    <row r="37" ht="15.75" customHeight="1">
      <c r="A37" s="39" t="s">
        <v>45</v>
      </c>
      <c r="B37" s="40" t="str">
        <f>IFERROR(__xludf.DUMMYFUNCTION("if(isblank(A37),"""",filter(Moorings!A:A,Moorings!B:B=left(A37,14),Moorings!D:D=D37))"),"ATAPL-65310-040-006")</f>
        <v>ATAPL-65310-040-006</v>
      </c>
      <c r="C37" s="40" t="str">
        <f>IFERROR(__xludf.DUMMYFUNCTION("if(isblank(A37),"""",filter(Moorings!C:C,Moorings!B:B=left(A37,14),Moorings!D:D=D37))"),"SN0006")</f>
        <v>SN0006</v>
      </c>
      <c r="D37" s="41">
        <v>1.0</v>
      </c>
      <c r="E37" s="40" t="str">
        <f>IFERROR(__xludf.DUMMYFUNCTION("if(isblank(A37),"""",filter(Moorings!A:A,Moorings!B:B=A37,Moorings!D:D=D37))"),"N00696")</f>
        <v>N00696</v>
      </c>
      <c r="F37" s="40" t="str">
        <f>IFERROR(__xludf.DUMMYFUNCTION("if(isblank(A37),"""",filter(Moorings!C:C,Moorings!B:B=A37,Moorings!D:D=D37))"),"7230")</f>
        <v>7230</v>
      </c>
      <c r="G37" s="39" t="s">
        <v>98</v>
      </c>
      <c r="H37" s="44">
        <v>3.25E-6</v>
      </c>
      <c r="I37" s="38"/>
      <c r="J37" s="38"/>
    </row>
    <row r="38" ht="15.75" customHeight="1">
      <c r="A38" s="39" t="s">
        <v>45</v>
      </c>
      <c r="B38" s="40" t="str">
        <f>IFERROR(__xludf.DUMMYFUNCTION("if(isblank(A38),"""",filter(Moorings!A:A,Moorings!B:B=left(A38,14),Moorings!D:D=D38))"),"ATAPL-65310-040-006")</f>
        <v>ATAPL-65310-040-006</v>
      </c>
      <c r="C38" s="40" t="str">
        <f>IFERROR(__xludf.DUMMYFUNCTION("if(isblank(A38),"""",filter(Moorings!C:C,Moorings!B:B=left(A38,14),Moorings!D:D=D38))"),"SN0006")</f>
        <v>SN0006</v>
      </c>
      <c r="D38" s="41">
        <v>1.0</v>
      </c>
      <c r="E38" s="40" t="str">
        <f>IFERROR(__xludf.DUMMYFUNCTION("if(isblank(A38),"""",filter(Moorings!A:A,Moorings!B:B=A38,Moorings!D:D=D38))"),"N00696")</f>
        <v>N00696</v>
      </c>
      <c r="F38" s="40" t="str">
        <f>IFERROR(__xludf.DUMMYFUNCTION("if(isblank(A38),"""",filter(Moorings!C:C,Moorings!B:B=A38,Moorings!D:D=D38))"),"7230")</f>
        <v>7230</v>
      </c>
      <c r="G38" s="39" t="s">
        <v>99</v>
      </c>
      <c r="H38" s="44">
        <v>0.03038</v>
      </c>
      <c r="I38" s="38"/>
      <c r="J38" s="38"/>
    </row>
    <row r="39" ht="15.75" customHeight="1">
      <c r="A39" s="39" t="s">
        <v>45</v>
      </c>
      <c r="B39" s="40" t="str">
        <f>IFERROR(__xludf.DUMMYFUNCTION("if(isblank(A39),"""",filter(Moorings!A:A,Moorings!B:B=left(A39,14),Moorings!D:D=D39))"),"ATAPL-65310-040-006")</f>
        <v>ATAPL-65310-040-006</v>
      </c>
      <c r="C39" s="40" t="str">
        <f>IFERROR(__xludf.DUMMYFUNCTION("if(isblank(A39),"""",filter(Moorings!C:C,Moorings!B:B=left(A39,14),Moorings!D:D=D39))"),"SN0006")</f>
        <v>SN0006</v>
      </c>
      <c r="D39" s="41">
        <v>1.0</v>
      </c>
      <c r="E39" s="40" t="str">
        <f>IFERROR(__xludf.DUMMYFUNCTION("if(isblank(A39),"""",filter(Moorings!A:A,Moorings!B:B=A39,Moorings!D:D=D39))"),"N00696")</f>
        <v>N00696</v>
      </c>
      <c r="F39" s="40" t="str">
        <f>IFERROR(__xludf.DUMMYFUNCTION("if(isblank(A39),"""",filter(Moorings!C:C,Moorings!B:B=A39,Moorings!D:D=D39))"),"7230")</f>
        <v>7230</v>
      </c>
      <c r="G39" s="39" t="s">
        <v>100</v>
      </c>
      <c r="H39" s="44">
        <v>0.0</v>
      </c>
      <c r="I39" s="38"/>
      <c r="J39" s="38"/>
    </row>
    <row r="40" ht="15.75" customHeight="1">
      <c r="A40" s="39" t="s">
        <v>45</v>
      </c>
      <c r="B40" s="40" t="str">
        <f>IFERROR(__xludf.DUMMYFUNCTION("if(isblank(A40),"""",filter(Moorings!A:A,Moorings!B:B=left(A40,14),Moorings!D:D=D40))"),"ATAPL-65310-040-006")</f>
        <v>ATAPL-65310-040-006</v>
      </c>
      <c r="C40" s="40" t="str">
        <f>IFERROR(__xludf.DUMMYFUNCTION("if(isblank(A40),"""",filter(Moorings!C:C,Moorings!B:B=left(A40,14),Moorings!D:D=D40))"),"SN0006")</f>
        <v>SN0006</v>
      </c>
      <c r="D40" s="41">
        <v>1.0</v>
      </c>
      <c r="E40" s="40" t="str">
        <f>IFERROR(__xludf.DUMMYFUNCTION("if(isblank(A40),"""",filter(Moorings!A:A,Moorings!B:B=A40,Moorings!D:D=D40))"),"N00696")</f>
        <v>N00696</v>
      </c>
      <c r="F40" s="40" t="str">
        <f>IFERROR(__xludf.DUMMYFUNCTION("if(isblank(A40),"""",filter(Moorings!C:C,Moorings!B:B=A40,Moorings!D:D=D40))"),"7230")</f>
        <v>7230</v>
      </c>
      <c r="G40" s="39" t="s">
        <v>101</v>
      </c>
      <c r="H40" s="44">
        <v>-0.9788709</v>
      </c>
      <c r="I40" s="38"/>
      <c r="J40" s="38"/>
    </row>
    <row r="41" ht="15.75" customHeight="1">
      <c r="A41" s="39" t="s">
        <v>45</v>
      </c>
      <c r="B41" s="40" t="str">
        <f>IFERROR(__xludf.DUMMYFUNCTION("if(isblank(A41),"""",filter(Moorings!A:A,Moorings!B:B=left(A41,14),Moorings!D:D=D41))"),"ATAPL-65310-040-006")</f>
        <v>ATAPL-65310-040-006</v>
      </c>
      <c r="C41" s="40" t="str">
        <f>IFERROR(__xludf.DUMMYFUNCTION("if(isblank(A41),"""",filter(Moorings!C:C,Moorings!B:B=left(A41,14),Moorings!D:D=D41))"),"SN0006")</f>
        <v>SN0006</v>
      </c>
      <c r="D41" s="41">
        <v>1.0</v>
      </c>
      <c r="E41" s="40" t="str">
        <f>IFERROR(__xludf.DUMMYFUNCTION("if(isblank(A41),"""",filter(Moorings!A:A,Moorings!B:B=A41,Moorings!D:D=D41))"),"N00696")</f>
        <v>N00696</v>
      </c>
      <c r="F41" s="40" t="str">
        <f>IFERROR(__xludf.DUMMYFUNCTION("if(isblank(A41),"""",filter(Moorings!C:C,Moorings!B:B=A41,Moorings!D:D=D41))"),"7230")</f>
        <v>7230</v>
      </c>
      <c r="G41" s="39" t="s">
        <v>102</v>
      </c>
      <c r="H41" s="44">
        <v>0.1512588</v>
      </c>
      <c r="I41" s="38"/>
      <c r="J41" s="38"/>
    </row>
    <row r="42" ht="15.75" customHeight="1">
      <c r="A42" s="39" t="s">
        <v>45</v>
      </c>
      <c r="B42" s="40" t="str">
        <f>IFERROR(__xludf.DUMMYFUNCTION("if(isblank(A42),"""",filter(Moorings!A:A,Moorings!B:B=left(A42,14),Moorings!D:D=D42))"),"ATAPL-65310-040-006")</f>
        <v>ATAPL-65310-040-006</v>
      </c>
      <c r="C42" s="40" t="str">
        <f>IFERROR(__xludf.DUMMYFUNCTION("if(isblank(A42),"""",filter(Moorings!C:C,Moorings!B:B=left(A42,14),Moorings!D:D=D42))"),"SN0006")</f>
        <v>SN0006</v>
      </c>
      <c r="D42" s="41">
        <v>1.0</v>
      </c>
      <c r="E42" s="40" t="str">
        <f>IFERROR(__xludf.DUMMYFUNCTION("if(isblank(A42),"""",filter(Moorings!A:A,Moorings!B:B=A42,Moorings!D:D=D42))"),"N00696")</f>
        <v>N00696</v>
      </c>
      <c r="F42" s="40" t="str">
        <f>IFERROR(__xludf.DUMMYFUNCTION("if(isblank(A42),"""",filter(Moorings!C:C,Moorings!B:B=A42,Moorings!D:D=D42))"),"7230")</f>
        <v>7230</v>
      </c>
      <c r="G42" s="39" t="s">
        <v>103</v>
      </c>
      <c r="H42" s="44">
        <v>-3.713968E-4</v>
      </c>
      <c r="I42" s="38"/>
      <c r="J42" s="38"/>
    </row>
    <row r="43" ht="15.75" customHeight="1">
      <c r="A43" s="39" t="s">
        <v>45</v>
      </c>
      <c r="B43" s="40" t="str">
        <f>IFERROR(__xludf.DUMMYFUNCTION("if(isblank(A43),"""",filter(Moorings!A:A,Moorings!B:B=left(A43,14),Moorings!D:D=D43))"),"ATAPL-65310-040-006")</f>
        <v>ATAPL-65310-040-006</v>
      </c>
      <c r="C43" s="40" t="str">
        <f>IFERROR(__xludf.DUMMYFUNCTION("if(isblank(A43),"""",filter(Moorings!C:C,Moorings!B:B=left(A43,14),Moorings!D:D=D43))"),"SN0006")</f>
        <v>SN0006</v>
      </c>
      <c r="D43" s="41">
        <v>1.0</v>
      </c>
      <c r="E43" s="40" t="str">
        <f>IFERROR(__xludf.DUMMYFUNCTION("if(isblank(A43),"""",filter(Moorings!A:A,Moorings!B:B=A43,Moorings!D:D=D43))"),"N00696")</f>
        <v>N00696</v>
      </c>
      <c r="F43" s="40" t="str">
        <f>IFERROR(__xludf.DUMMYFUNCTION("if(isblank(A43),"""",filter(Moorings!C:C,Moorings!B:B=A43,Moorings!D:D=D43))"),"7230")</f>
        <v>7230</v>
      </c>
      <c r="G43" s="39" t="s">
        <v>104</v>
      </c>
      <c r="H43" s="44">
        <v>5.045781E-5</v>
      </c>
      <c r="I43" s="38"/>
      <c r="J43" s="38"/>
    </row>
    <row r="44" ht="15.75" customHeight="1">
      <c r="A44" s="39" t="s">
        <v>45</v>
      </c>
      <c r="B44" s="40" t="str">
        <f>IFERROR(__xludf.DUMMYFUNCTION("if(isblank(A44),"""",filter(Moorings!A:A,Moorings!B:B=left(A44,14),Moorings!D:D=D44))"),"ATAPL-65310-040-006")</f>
        <v>ATAPL-65310-040-006</v>
      </c>
      <c r="C44" s="40" t="str">
        <f>IFERROR(__xludf.DUMMYFUNCTION("if(isblank(A44),"""",filter(Moorings!C:C,Moorings!B:B=left(A44,14),Moorings!D:D=D44))"),"SN0006")</f>
        <v>SN0006</v>
      </c>
      <c r="D44" s="41">
        <v>1.0</v>
      </c>
      <c r="E44" s="40" t="str">
        <f>IFERROR(__xludf.DUMMYFUNCTION("if(isblank(A44),"""",filter(Moorings!A:A,Moorings!B:B=A44,Moorings!D:D=D44))"),"N00696")</f>
        <v>N00696</v>
      </c>
      <c r="F44" s="40" t="str">
        <f>IFERROR(__xludf.DUMMYFUNCTION("if(isblank(A44),"""",filter(Moorings!C:C,Moorings!B:B=A44,Moorings!D:D=D44))"),"7230")</f>
        <v>7230</v>
      </c>
      <c r="G44" s="39" t="s">
        <v>105</v>
      </c>
      <c r="H44" s="44">
        <v>27.70606</v>
      </c>
      <c r="I44" s="38"/>
      <c r="J44" s="38"/>
    </row>
    <row r="45" ht="15.75" customHeight="1">
      <c r="A45" s="39" t="s">
        <v>45</v>
      </c>
      <c r="B45" s="40" t="str">
        <f>IFERROR(__xludf.DUMMYFUNCTION("if(isblank(A45),"""",filter(Moorings!A:A,Moorings!B:B=left(A45,14),Moorings!D:D=D45))"),"ATAPL-65310-040-006")</f>
        <v>ATAPL-65310-040-006</v>
      </c>
      <c r="C45" s="40" t="str">
        <f>IFERROR(__xludf.DUMMYFUNCTION("if(isblank(A45),"""",filter(Moorings!C:C,Moorings!B:B=left(A45,14),Moorings!D:D=D45))"),"SN0006")</f>
        <v>SN0006</v>
      </c>
      <c r="D45" s="41">
        <v>1.0</v>
      </c>
      <c r="E45" s="40" t="str">
        <f>IFERROR(__xludf.DUMMYFUNCTION("if(isblank(A45),"""",filter(Moorings!A:A,Moorings!B:B=A45,Moorings!D:D=D45))"),"N00696")</f>
        <v>N00696</v>
      </c>
      <c r="F45" s="40" t="str">
        <f>IFERROR(__xludf.DUMMYFUNCTION("if(isblank(A45),"""",filter(Moorings!C:C,Moorings!B:B=A45,Moorings!D:D=D45))"),"7230")</f>
        <v>7230</v>
      </c>
      <c r="G45" s="39" t="s">
        <v>106</v>
      </c>
      <c r="H45" s="44">
        <v>-1.04193E-4</v>
      </c>
      <c r="I45" s="38"/>
      <c r="J45" s="38"/>
    </row>
    <row r="46" ht="15.75" customHeight="1">
      <c r="A46" s="39" t="s">
        <v>45</v>
      </c>
      <c r="B46" s="40" t="str">
        <f>IFERROR(__xludf.DUMMYFUNCTION("if(isblank(A46),"""",filter(Moorings!A:A,Moorings!B:B=left(A46,14),Moorings!D:D=D46))"),"ATAPL-65310-040-006")</f>
        <v>ATAPL-65310-040-006</v>
      </c>
      <c r="C46" s="40" t="str">
        <f>IFERROR(__xludf.DUMMYFUNCTION("if(isblank(A46),"""",filter(Moorings!C:C,Moorings!B:B=left(A46,14),Moorings!D:D=D46))"),"SN0006")</f>
        <v>SN0006</v>
      </c>
      <c r="D46" s="41">
        <v>1.0</v>
      </c>
      <c r="E46" s="40" t="str">
        <f>IFERROR(__xludf.DUMMYFUNCTION("if(isblank(A46),"""",filter(Moorings!A:A,Moorings!B:B=A46,Moorings!D:D=D46))"),"N00696")</f>
        <v>N00696</v>
      </c>
      <c r="F46" s="40" t="str">
        <f>IFERROR(__xludf.DUMMYFUNCTION("if(isblank(A46),"""",filter(Moorings!C:C,Moorings!B:B=A46,Moorings!D:D=D46))"),"7230")</f>
        <v>7230</v>
      </c>
      <c r="G46" s="39" t="s">
        <v>107</v>
      </c>
      <c r="H46" s="44">
        <v>1.06286E-6</v>
      </c>
      <c r="I46" s="38"/>
      <c r="J46" s="38"/>
    </row>
    <row r="47" ht="15.75" customHeight="1">
      <c r="A47" s="39" t="s">
        <v>45</v>
      </c>
      <c r="B47" s="40" t="str">
        <f>IFERROR(__xludf.DUMMYFUNCTION("if(isblank(A47),"""",filter(Moorings!A:A,Moorings!B:B=left(A47,14),Moorings!D:D=D47))"),"ATAPL-65310-040-006")</f>
        <v>ATAPL-65310-040-006</v>
      </c>
      <c r="C47" s="40" t="str">
        <f>IFERROR(__xludf.DUMMYFUNCTION("if(isblank(A47),"""",filter(Moorings!C:C,Moorings!B:B=left(A47,14),Moorings!D:D=D47))"),"SN0006")</f>
        <v>SN0006</v>
      </c>
      <c r="D47" s="41">
        <v>1.0</v>
      </c>
      <c r="E47" s="40" t="str">
        <f>IFERROR(__xludf.DUMMYFUNCTION("if(isblank(A47),"""",filter(Moorings!A:A,Moorings!B:B=A47,Moorings!D:D=D47))"),"N00696")</f>
        <v>N00696</v>
      </c>
      <c r="F47" s="40" t="str">
        <f>IFERROR(__xludf.DUMMYFUNCTION("if(isblank(A47),"""",filter(Moorings!C:C,Moorings!B:B=A47,Moorings!D:D=D47))"),"7230")</f>
        <v>7230</v>
      </c>
      <c r="G47" s="39" t="s">
        <v>108</v>
      </c>
      <c r="H47" s="44">
        <v>1.56172E-9</v>
      </c>
      <c r="I47" s="38"/>
      <c r="J47" s="38"/>
    </row>
    <row r="48" ht="15.75" customHeight="1">
      <c r="A48" s="39" t="s">
        <v>45</v>
      </c>
      <c r="B48" s="40" t="str">
        <f>IFERROR(__xludf.DUMMYFUNCTION("if(isblank(A48),"""",filter(Moorings!A:A,Moorings!B:B=left(A48,14),Moorings!D:D=D48))"),"ATAPL-65310-040-006")</f>
        <v>ATAPL-65310-040-006</v>
      </c>
      <c r="C48" s="40" t="str">
        <f>IFERROR(__xludf.DUMMYFUNCTION("if(isblank(A48),"""",filter(Moorings!C:C,Moorings!B:B=left(A48,14),Moorings!D:D=D48))"),"SN0006")</f>
        <v>SN0006</v>
      </c>
      <c r="D48" s="41">
        <v>1.0</v>
      </c>
      <c r="E48" s="40" t="str">
        <f>IFERROR(__xludf.DUMMYFUNCTION("if(isblank(A48),"""",filter(Moorings!A:A,Moorings!B:B=A48,Moorings!D:D=D48))"),"N00696")</f>
        <v>N00696</v>
      </c>
      <c r="F48" s="40" t="str">
        <f>IFERROR(__xludf.DUMMYFUNCTION("if(isblank(A48),"""",filter(Moorings!C:C,Moorings!B:B=A48,Moorings!D:D=D48))"),"7230")</f>
        <v>7230</v>
      </c>
      <c r="G48" s="39" t="s">
        <v>109</v>
      </c>
      <c r="H48" s="44">
        <v>0.0</v>
      </c>
      <c r="I48" s="38"/>
      <c r="J48" s="38"/>
    </row>
    <row r="49" ht="15.75" customHeight="1">
      <c r="A49" s="38"/>
      <c r="B49" s="36" t="str">
        <f>IFERROR(__xludf.DUMMYFUNCTION("if(isblank(A49),"""",filter(Moorings!A:A,Moorings!B:B=left(A49,14),Moorings!D:D=D49))"),"")</f>
        <v/>
      </c>
      <c r="C49" s="36" t="str">
        <f>IFERROR(__xludf.DUMMYFUNCTION("if(isblank(A49),"""",filter(Moorings!C:C,Moorings!B:B=left(A49,14),Moorings!D:D=D49))"),"")</f>
        <v/>
      </c>
      <c r="D49" s="43"/>
      <c r="E49" s="36" t="str">
        <f>IFERROR(__xludf.DUMMYFUNCTION("if(isblank(A49),"""",filter(Moorings!A:A,Moorings!B:B=A49,Moorings!D:D=D49))"),"")</f>
        <v/>
      </c>
      <c r="F49" s="36" t="str">
        <f>IFERROR(__xludf.DUMMYFUNCTION("if(isblank(A49),"""",filter(Moorings!C:C,Moorings!B:B=A49,Moorings!D:D=D49))"),"")</f>
        <v/>
      </c>
      <c r="G49" s="38"/>
      <c r="H49" s="42"/>
      <c r="I49" s="38"/>
      <c r="J49" s="38"/>
    </row>
    <row r="50" ht="15.75" customHeight="1">
      <c r="A50" s="38" t="s">
        <v>45</v>
      </c>
      <c r="B50" s="40" t="str">
        <f>IFERROR(__xludf.DUMMYFUNCTION("if(isblank(A50),"""",filter(Moorings!A:A,Moorings!B:B=left(A50,14),Moorings!D:D=D50))"),"ATAPL-65310-820-0009")</f>
        <v>ATAPL-65310-820-0009</v>
      </c>
      <c r="C50" s="40" t="str">
        <f>IFERROR(__xludf.DUMMYFUNCTION("if(isblank(A50),"""",filter(Moorings!C:C,Moorings!B:B=left(A50,14),Moorings!D:D=D50))"),"SN0009")</f>
        <v>SN0009</v>
      </c>
      <c r="D50" s="43">
        <v>2.0</v>
      </c>
      <c r="E50" s="40" t="str">
        <f>IFERROR(__xludf.DUMMYFUNCTION("if(isblank(A50),"""",filter(Moorings!A:A,Moorings!B:B=A50,Moorings!D:D=D50))"),"ATOSU-69827-00002")</f>
        <v>ATOSU-69827-00002</v>
      </c>
      <c r="F50" s="40" t="str">
        <f>IFERROR(__xludf.DUMMYFUNCTION("if(isblank(A50),"""",filter(Moorings!C:C,Moorings!B:B=A50,Moorings!D:D=D50))"),"16-50114")</f>
        <v>16-50114</v>
      </c>
      <c r="G50" s="38" t="s">
        <v>84</v>
      </c>
      <c r="H50" s="42">
        <v>44.6369916666666</v>
      </c>
      <c r="I50" s="38"/>
      <c r="J50" s="38"/>
    </row>
    <row r="51" ht="15.75" customHeight="1">
      <c r="A51" s="38" t="s">
        <v>45</v>
      </c>
      <c r="B51" s="40" t="str">
        <f>IFERROR(__xludf.DUMMYFUNCTION("if(isblank(A51),"""",filter(Moorings!A:A,Moorings!B:B=left(A51,14),Moorings!D:D=D51))"),"ATAPL-65310-820-0009")</f>
        <v>ATAPL-65310-820-0009</v>
      </c>
      <c r="C51" s="40" t="str">
        <f>IFERROR(__xludf.DUMMYFUNCTION("if(isblank(A51),"""",filter(Moorings!C:C,Moorings!B:B=left(A51,14),Moorings!D:D=D51))"),"SN0009")</f>
        <v>SN0009</v>
      </c>
      <c r="D51" s="43">
        <v>2.0</v>
      </c>
      <c r="E51" s="40" t="str">
        <f>IFERROR(__xludf.DUMMYFUNCTION("if(isblank(A51),"""",filter(Moorings!A:A,Moorings!B:B=A51,Moorings!D:D=D51))"),"ATOSU-69827-00002")</f>
        <v>ATOSU-69827-00002</v>
      </c>
      <c r="F51" s="40" t="str">
        <f>IFERROR(__xludf.DUMMYFUNCTION("if(isblank(A51),"""",filter(Moorings!C:C,Moorings!B:B=A51,Moorings!D:D=D51))"),"16-50114")</f>
        <v>16-50114</v>
      </c>
      <c r="G51" s="38" t="s">
        <v>85</v>
      </c>
      <c r="H51" s="42">
        <v>-124.305855</v>
      </c>
      <c r="I51" s="38"/>
      <c r="J51" s="38"/>
    </row>
    <row r="52" ht="15.75" customHeight="1">
      <c r="A52" s="38" t="s">
        <v>45</v>
      </c>
      <c r="B52" s="40" t="str">
        <f>IFERROR(__xludf.DUMMYFUNCTION("if(isblank(A52),"""",filter(Moorings!A:A,Moorings!B:B=left(A52,14),Moorings!D:D=D52))"),"ATAPL-65310-820-0009")</f>
        <v>ATAPL-65310-820-0009</v>
      </c>
      <c r="C52" s="40" t="str">
        <f>IFERROR(__xludf.DUMMYFUNCTION("if(isblank(A52),"""",filter(Moorings!C:C,Moorings!B:B=left(A52,14),Moorings!D:D=D52))"),"SN0009")</f>
        <v>SN0009</v>
      </c>
      <c r="D52" s="43">
        <v>2.0</v>
      </c>
      <c r="E52" s="40" t="str">
        <f>IFERROR(__xludf.DUMMYFUNCTION("if(isblank(A52),"""",filter(Moorings!A:A,Moorings!B:B=A52,Moorings!D:D=D52))"),"ATOSU-69827-00002")</f>
        <v>ATOSU-69827-00002</v>
      </c>
      <c r="F52" s="40" t="str">
        <f>IFERROR(__xludf.DUMMYFUNCTION("if(isblank(A52),"""",filter(Moorings!C:C,Moorings!B:B=A52,Moorings!D:D=D52))"),"16-50114")</f>
        <v>16-50114</v>
      </c>
      <c r="G52" s="38" t="s">
        <v>90</v>
      </c>
      <c r="H52" s="38">
        <v>0.001264763</v>
      </c>
      <c r="I52" s="38"/>
      <c r="J52" s="38"/>
    </row>
    <row r="53" ht="15.75" customHeight="1">
      <c r="A53" s="38" t="s">
        <v>45</v>
      </c>
      <c r="B53" s="40" t="str">
        <f>IFERROR(__xludf.DUMMYFUNCTION("if(isblank(A53),"""",filter(Moorings!A:A,Moorings!B:B=left(A53,14),Moorings!D:D=D53))"),"ATAPL-65310-820-0009")</f>
        <v>ATAPL-65310-820-0009</v>
      </c>
      <c r="C53" s="40" t="str">
        <f>IFERROR(__xludf.DUMMYFUNCTION("if(isblank(A53),"""",filter(Moorings!C:C,Moorings!B:B=left(A53,14),Moorings!D:D=D53))"),"SN0009")</f>
        <v>SN0009</v>
      </c>
      <c r="D53" s="43">
        <v>2.0</v>
      </c>
      <c r="E53" s="40" t="str">
        <f>IFERROR(__xludf.DUMMYFUNCTION("if(isblank(A53),"""",filter(Moorings!A:A,Moorings!B:B=A53,Moorings!D:D=D53))"),"ATOSU-69827-00002")</f>
        <v>ATOSU-69827-00002</v>
      </c>
      <c r="F53" s="40" t="str">
        <f>IFERROR(__xludf.DUMMYFUNCTION("if(isblank(A53),"""",filter(Moorings!C:C,Moorings!B:B=A53,Moorings!D:D=D53))"),"16-50114")</f>
        <v>16-50114</v>
      </c>
      <c r="G53" s="38" t="s">
        <v>91</v>
      </c>
      <c r="H53" s="38">
        <v>2.765747E-4</v>
      </c>
      <c r="I53" s="38"/>
      <c r="J53" s="38"/>
    </row>
    <row r="54" ht="15.75" customHeight="1">
      <c r="A54" s="38" t="s">
        <v>45</v>
      </c>
      <c r="B54" s="40" t="str">
        <f>IFERROR(__xludf.DUMMYFUNCTION("if(isblank(A54),"""",filter(Moorings!A:A,Moorings!B:B=left(A54,14),Moorings!D:D=D54))"),"ATAPL-65310-820-0009")</f>
        <v>ATAPL-65310-820-0009</v>
      </c>
      <c r="C54" s="40" t="str">
        <f>IFERROR(__xludf.DUMMYFUNCTION("if(isblank(A54),"""",filter(Moorings!C:C,Moorings!B:B=left(A54,14),Moorings!D:D=D54))"),"SN0009")</f>
        <v>SN0009</v>
      </c>
      <c r="D54" s="43">
        <v>2.0</v>
      </c>
      <c r="E54" s="40" t="str">
        <f>IFERROR(__xludf.DUMMYFUNCTION("if(isblank(A54),"""",filter(Moorings!A:A,Moorings!B:B=A54,Moorings!D:D=D54))"),"ATOSU-69827-00002")</f>
        <v>ATOSU-69827-00002</v>
      </c>
      <c r="F54" s="40" t="str">
        <f>IFERROR(__xludf.DUMMYFUNCTION("if(isblank(A54),"""",filter(Moorings!C:C,Moorings!B:B=A54,Moorings!D:D=D54))"),"16-50114")</f>
        <v>16-50114</v>
      </c>
      <c r="G54" s="38" t="s">
        <v>92</v>
      </c>
      <c r="H54" s="38">
        <v>-1.695028E-6</v>
      </c>
      <c r="I54" s="38"/>
      <c r="J54" s="38"/>
    </row>
    <row r="55" ht="15.75" customHeight="1">
      <c r="A55" s="38" t="s">
        <v>45</v>
      </c>
      <c r="B55" s="40" t="str">
        <f>IFERROR(__xludf.DUMMYFUNCTION("if(isblank(A55),"""",filter(Moorings!A:A,Moorings!B:B=left(A55,14),Moorings!D:D=D55))"),"ATAPL-65310-820-0009")</f>
        <v>ATAPL-65310-820-0009</v>
      </c>
      <c r="C55" s="40" t="str">
        <f>IFERROR(__xludf.DUMMYFUNCTION("if(isblank(A55),"""",filter(Moorings!C:C,Moorings!B:B=left(A55,14),Moorings!D:D=D55))"),"SN0009")</f>
        <v>SN0009</v>
      </c>
      <c r="D55" s="43">
        <v>2.0</v>
      </c>
      <c r="E55" s="40" t="str">
        <f>IFERROR(__xludf.DUMMYFUNCTION("if(isblank(A55),"""",filter(Moorings!A:A,Moorings!B:B=A55,Moorings!D:D=D55))"),"ATOSU-69827-00002")</f>
        <v>ATOSU-69827-00002</v>
      </c>
      <c r="F55" s="40" t="str">
        <f>IFERROR(__xludf.DUMMYFUNCTION("if(isblank(A55),"""",filter(Moorings!C:C,Moorings!B:B=A55,Moorings!D:D=D55))"),"16-50114")</f>
        <v>16-50114</v>
      </c>
      <c r="G55" s="38" t="s">
        <v>93</v>
      </c>
      <c r="H55" s="38">
        <v>2.038112E-7</v>
      </c>
      <c r="I55" s="38"/>
      <c r="J55" s="38"/>
    </row>
    <row r="56" ht="15.75" customHeight="1">
      <c r="A56" s="38" t="s">
        <v>45</v>
      </c>
      <c r="B56" s="40" t="str">
        <f>IFERROR(__xludf.DUMMYFUNCTION("if(isblank(A56),"""",filter(Moorings!A:A,Moorings!B:B=left(A56,14),Moorings!D:D=D56))"),"ATAPL-65310-820-0009")</f>
        <v>ATAPL-65310-820-0009</v>
      </c>
      <c r="C56" s="40" t="str">
        <f>IFERROR(__xludf.DUMMYFUNCTION("if(isblank(A56),"""",filter(Moorings!C:C,Moorings!B:B=left(A56,14),Moorings!D:D=D56))"),"SN0009")</f>
        <v>SN0009</v>
      </c>
      <c r="D56" s="43">
        <v>2.0</v>
      </c>
      <c r="E56" s="40" t="str">
        <f>IFERROR(__xludf.DUMMYFUNCTION("if(isblank(A56),"""",filter(Moorings!A:A,Moorings!B:B=A56,Moorings!D:D=D56))"),"ATOSU-69827-00002")</f>
        <v>ATOSU-69827-00002</v>
      </c>
      <c r="F56" s="40" t="str">
        <f>IFERROR(__xludf.DUMMYFUNCTION("if(isblank(A56),"""",filter(Moorings!C:C,Moorings!B:B=A56,Moorings!D:D=D56))"),"16-50114")</f>
        <v>16-50114</v>
      </c>
      <c r="G56" s="38" t="s">
        <v>94</v>
      </c>
      <c r="H56" s="38">
        <v>999.7449</v>
      </c>
      <c r="I56" s="38"/>
      <c r="J56" s="38"/>
    </row>
    <row r="57" ht="15.75" customHeight="1">
      <c r="A57" s="38" t="s">
        <v>45</v>
      </c>
      <c r="B57" s="40" t="str">
        <f>IFERROR(__xludf.DUMMYFUNCTION("if(isblank(A57),"""",filter(Moorings!A:A,Moorings!B:B=left(A57,14),Moorings!D:D=D57))"),"ATAPL-65310-820-0009")</f>
        <v>ATAPL-65310-820-0009</v>
      </c>
      <c r="C57" s="40" t="str">
        <f>IFERROR(__xludf.DUMMYFUNCTION("if(isblank(A57),"""",filter(Moorings!C:C,Moorings!B:B=left(A57,14),Moorings!D:D=D57))"),"SN0009")</f>
        <v>SN0009</v>
      </c>
      <c r="D57" s="43">
        <v>2.0</v>
      </c>
      <c r="E57" s="40" t="str">
        <f>IFERROR(__xludf.DUMMYFUNCTION("if(isblank(A57),"""",filter(Moorings!A:A,Moorings!B:B=A57,Moorings!D:D=D57))"),"ATOSU-69827-00002")</f>
        <v>ATOSU-69827-00002</v>
      </c>
      <c r="F57" s="40" t="str">
        <f>IFERROR(__xludf.DUMMYFUNCTION("if(isblank(A57),"""",filter(Moorings!C:C,Moorings!B:B=A57,Moorings!D:D=D57))"),"16-50114")</f>
        <v>16-50114</v>
      </c>
      <c r="G57" s="38" t="s">
        <v>95</v>
      </c>
      <c r="H57" s="38">
        <v>-0.00133547</v>
      </c>
      <c r="I57" s="38"/>
      <c r="J57" s="38"/>
    </row>
    <row r="58" ht="15.75" customHeight="1">
      <c r="A58" s="38" t="s">
        <v>45</v>
      </c>
      <c r="B58" s="40" t="str">
        <f>IFERROR(__xludf.DUMMYFUNCTION("if(isblank(A58),"""",filter(Moorings!A:A,Moorings!B:B=left(A58,14),Moorings!D:D=D58))"),"ATAPL-65310-820-0009")</f>
        <v>ATAPL-65310-820-0009</v>
      </c>
      <c r="C58" s="40" t="str">
        <f>IFERROR(__xludf.DUMMYFUNCTION("if(isblank(A58),"""",filter(Moorings!C:C,Moorings!B:B=left(A58,14),Moorings!D:D=D58))"),"SN0009")</f>
        <v>SN0009</v>
      </c>
      <c r="D58" s="43">
        <v>2.0</v>
      </c>
      <c r="E58" s="40" t="str">
        <f>IFERROR(__xludf.DUMMYFUNCTION("if(isblank(A58),"""",filter(Moorings!A:A,Moorings!B:B=A58,Moorings!D:D=D58))"),"ATOSU-69827-00002")</f>
        <v>ATOSU-69827-00002</v>
      </c>
      <c r="F58" s="40" t="str">
        <f>IFERROR(__xludf.DUMMYFUNCTION("if(isblank(A58),"""",filter(Moorings!C:C,Moorings!B:B=A58,Moorings!D:D=D58))"),"16-50114")</f>
        <v>16-50114</v>
      </c>
      <c r="G58" s="38" t="s">
        <v>96</v>
      </c>
      <c r="H58" s="38">
        <v>-1.26915E-4</v>
      </c>
      <c r="I58" s="38"/>
      <c r="J58" s="38"/>
    </row>
    <row r="59" ht="15.75" customHeight="1">
      <c r="A59" s="38" t="s">
        <v>45</v>
      </c>
      <c r="B59" s="40" t="str">
        <f>IFERROR(__xludf.DUMMYFUNCTION("if(isblank(A59),"""",filter(Moorings!A:A,Moorings!B:B=left(A59,14),Moorings!D:D=D59))"),"ATAPL-65310-820-0009")</f>
        <v>ATAPL-65310-820-0009</v>
      </c>
      <c r="C59" s="40" t="str">
        <f>IFERROR(__xludf.DUMMYFUNCTION("if(isblank(A59),"""",filter(Moorings!C:C,Moorings!B:B=left(A59,14),Moorings!D:D=D59))"),"SN0009")</f>
        <v>SN0009</v>
      </c>
      <c r="D59" s="43">
        <v>2.0</v>
      </c>
      <c r="E59" s="40" t="str">
        <f>IFERROR(__xludf.DUMMYFUNCTION("if(isblank(A59),"""",filter(Moorings!A:A,Moorings!B:B=A59,Moorings!D:D=D59))"),"ATOSU-69827-00002")</f>
        <v>ATOSU-69827-00002</v>
      </c>
      <c r="F59" s="40" t="str">
        <f>IFERROR(__xludf.DUMMYFUNCTION("if(isblank(A59),"""",filter(Moorings!C:C,Moorings!B:B=A59,Moorings!D:D=D59))"),"16-50114")</f>
        <v>16-50114</v>
      </c>
      <c r="G59" s="38" t="s">
        <v>97</v>
      </c>
      <c r="H59" s="38">
        <v>-9.57E-8</v>
      </c>
      <c r="I59" s="38"/>
      <c r="J59" s="38"/>
    </row>
    <row r="60" ht="15.75" customHeight="1">
      <c r="A60" s="38" t="s">
        <v>45</v>
      </c>
      <c r="B60" s="40" t="str">
        <f>IFERROR(__xludf.DUMMYFUNCTION("if(isblank(A60),"""",filter(Moorings!A:A,Moorings!B:B=left(A60,14),Moorings!D:D=D60))"),"ATAPL-65310-820-0009")</f>
        <v>ATAPL-65310-820-0009</v>
      </c>
      <c r="C60" s="40" t="str">
        <f>IFERROR(__xludf.DUMMYFUNCTION("if(isblank(A60),"""",filter(Moorings!C:C,Moorings!B:B=left(A60,14),Moorings!D:D=D60))"),"SN0009")</f>
        <v>SN0009</v>
      </c>
      <c r="D60" s="43">
        <v>2.0</v>
      </c>
      <c r="E60" s="40" t="str">
        <f>IFERROR(__xludf.DUMMYFUNCTION("if(isblank(A60),"""",filter(Moorings!A:A,Moorings!B:B=A60,Moorings!D:D=D60))"),"ATOSU-69827-00002")</f>
        <v>ATOSU-69827-00002</v>
      </c>
      <c r="F60" s="40" t="str">
        <f>IFERROR(__xludf.DUMMYFUNCTION("if(isblank(A60),"""",filter(Moorings!C:C,Moorings!B:B=A60,Moorings!D:D=D60))"),"16-50114")</f>
        <v>16-50114</v>
      </c>
      <c r="G60" s="38" t="s">
        <v>98</v>
      </c>
      <c r="H60" s="38">
        <v>3.25E-6</v>
      </c>
      <c r="I60" s="38"/>
      <c r="J60" s="38"/>
    </row>
    <row r="61" ht="15.75" customHeight="1">
      <c r="A61" s="38" t="s">
        <v>45</v>
      </c>
      <c r="B61" s="40" t="str">
        <f>IFERROR(__xludf.DUMMYFUNCTION("if(isblank(A61),"""",filter(Moorings!A:A,Moorings!B:B=left(A61,14),Moorings!D:D=D61))"),"ATAPL-65310-820-0009")</f>
        <v>ATAPL-65310-820-0009</v>
      </c>
      <c r="C61" s="40" t="str">
        <f>IFERROR(__xludf.DUMMYFUNCTION("if(isblank(A61),"""",filter(Moorings!C:C,Moorings!B:B=left(A61,14),Moorings!D:D=D61))"),"SN0009")</f>
        <v>SN0009</v>
      </c>
      <c r="D61" s="43">
        <v>2.0</v>
      </c>
      <c r="E61" s="40" t="str">
        <f>IFERROR(__xludf.DUMMYFUNCTION("if(isblank(A61),"""",filter(Moorings!A:A,Moorings!B:B=A61,Moorings!D:D=D61))"),"ATOSU-69827-00002")</f>
        <v>ATOSU-69827-00002</v>
      </c>
      <c r="F61" s="40" t="str">
        <f>IFERROR(__xludf.DUMMYFUNCTION("if(isblank(A61),"""",filter(Moorings!C:C,Moorings!B:B=A61,Moorings!D:D=D61))"),"16-50114")</f>
        <v>16-50114</v>
      </c>
      <c r="G61" s="38" t="s">
        <v>99</v>
      </c>
      <c r="H61" s="38">
        <v>0.032017</v>
      </c>
      <c r="I61" s="38"/>
      <c r="J61" s="38"/>
    </row>
    <row r="62" ht="15.75" customHeight="1">
      <c r="A62" s="38" t="s">
        <v>45</v>
      </c>
      <c r="B62" s="40" t="str">
        <f>IFERROR(__xludf.DUMMYFUNCTION("if(isblank(A62),"""",filter(Moorings!A:A,Moorings!B:B=left(A62,14),Moorings!D:D=D62))"),"ATAPL-65310-820-0009")</f>
        <v>ATAPL-65310-820-0009</v>
      </c>
      <c r="C62" s="40" t="str">
        <f>IFERROR(__xludf.DUMMYFUNCTION("if(isblank(A62),"""",filter(Moorings!C:C,Moorings!B:B=left(A62,14),Moorings!D:D=D62))"),"SN0009")</f>
        <v>SN0009</v>
      </c>
      <c r="D62" s="43">
        <v>2.0</v>
      </c>
      <c r="E62" s="40" t="str">
        <f>IFERROR(__xludf.DUMMYFUNCTION("if(isblank(A62),"""",filter(Moorings!A:A,Moorings!B:B=A62,Moorings!D:D=D62))"),"ATOSU-69827-00002")</f>
        <v>ATOSU-69827-00002</v>
      </c>
      <c r="F62" s="40" t="str">
        <f>IFERROR(__xludf.DUMMYFUNCTION("if(isblank(A62),"""",filter(Moorings!C:C,Moorings!B:B=A62,Moorings!D:D=D62))"),"16-50114")</f>
        <v>16-50114</v>
      </c>
      <c r="G62" s="38" t="s">
        <v>100</v>
      </c>
      <c r="H62" s="38">
        <v>0.0</v>
      </c>
      <c r="I62" s="38"/>
      <c r="J62" s="38"/>
    </row>
    <row r="63" ht="15.75" customHeight="1">
      <c r="A63" s="38" t="s">
        <v>45</v>
      </c>
      <c r="B63" s="40" t="str">
        <f>IFERROR(__xludf.DUMMYFUNCTION("if(isblank(A63),"""",filter(Moorings!A:A,Moorings!B:B=left(A63,14),Moorings!D:D=D63))"),"ATAPL-65310-820-0009")</f>
        <v>ATAPL-65310-820-0009</v>
      </c>
      <c r="C63" s="40" t="str">
        <f>IFERROR(__xludf.DUMMYFUNCTION("if(isblank(A63),"""",filter(Moorings!C:C,Moorings!B:B=left(A63,14),Moorings!D:D=D63))"),"SN0009")</f>
        <v>SN0009</v>
      </c>
      <c r="D63" s="43">
        <v>2.0</v>
      </c>
      <c r="E63" s="40" t="str">
        <f>IFERROR(__xludf.DUMMYFUNCTION("if(isblank(A63),"""",filter(Moorings!A:A,Moorings!B:B=A63,Moorings!D:D=D63))"),"ATOSU-69827-00002")</f>
        <v>ATOSU-69827-00002</v>
      </c>
      <c r="F63" s="40" t="str">
        <f>IFERROR(__xludf.DUMMYFUNCTION("if(isblank(A63),"""",filter(Moorings!C:C,Moorings!B:B=A63,Moorings!D:D=D63))"),"16-50114")</f>
        <v>16-50114</v>
      </c>
      <c r="G63" s="38" t="s">
        <v>101</v>
      </c>
      <c r="H63" s="38">
        <v>-0.9838809</v>
      </c>
      <c r="I63" s="38"/>
      <c r="J63" s="38"/>
    </row>
    <row r="64" ht="15.75" customHeight="1">
      <c r="A64" s="38" t="s">
        <v>45</v>
      </c>
      <c r="B64" s="40" t="str">
        <f>IFERROR(__xludf.DUMMYFUNCTION("if(isblank(A64),"""",filter(Moorings!A:A,Moorings!B:B=left(A64,14),Moorings!D:D=D64))"),"ATAPL-65310-820-0009")</f>
        <v>ATAPL-65310-820-0009</v>
      </c>
      <c r="C64" s="40" t="str">
        <f>IFERROR(__xludf.DUMMYFUNCTION("if(isblank(A64),"""",filter(Moorings!C:C,Moorings!B:B=left(A64,14),Moorings!D:D=D64))"),"SN0009")</f>
        <v>SN0009</v>
      </c>
      <c r="D64" s="43">
        <v>2.0</v>
      </c>
      <c r="E64" s="40" t="str">
        <f>IFERROR(__xludf.DUMMYFUNCTION("if(isblank(A64),"""",filter(Moorings!A:A,Moorings!B:B=A64,Moorings!D:D=D64))"),"ATOSU-69827-00002")</f>
        <v>ATOSU-69827-00002</v>
      </c>
      <c r="F64" s="40" t="str">
        <f>IFERROR(__xludf.DUMMYFUNCTION("if(isblank(A64),"""",filter(Moorings!C:C,Moorings!B:B=A64,Moorings!D:D=D64))"),"16-50114")</f>
        <v>16-50114</v>
      </c>
      <c r="G64" s="38" t="s">
        <v>102</v>
      </c>
      <c r="H64" s="38">
        <v>0.1512124</v>
      </c>
      <c r="I64" s="38"/>
      <c r="J64" s="38"/>
    </row>
    <row r="65" ht="15.75" customHeight="1">
      <c r="A65" s="38" t="s">
        <v>45</v>
      </c>
      <c r="B65" s="40" t="str">
        <f>IFERROR(__xludf.DUMMYFUNCTION("if(isblank(A65),"""",filter(Moorings!A:A,Moorings!B:B=left(A65,14),Moorings!D:D=D65))"),"ATAPL-65310-820-0009")</f>
        <v>ATAPL-65310-820-0009</v>
      </c>
      <c r="C65" s="40" t="str">
        <f>IFERROR(__xludf.DUMMYFUNCTION("if(isblank(A65),"""",filter(Moorings!C:C,Moorings!B:B=left(A65,14),Moorings!D:D=D65))"),"SN0009")</f>
        <v>SN0009</v>
      </c>
      <c r="D65" s="43">
        <v>2.0</v>
      </c>
      <c r="E65" s="40" t="str">
        <f>IFERROR(__xludf.DUMMYFUNCTION("if(isblank(A65),"""",filter(Moorings!A:A,Moorings!B:B=A65,Moorings!D:D=D65))"),"ATOSU-69827-00002")</f>
        <v>ATOSU-69827-00002</v>
      </c>
      <c r="F65" s="40" t="str">
        <f>IFERROR(__xludf.DUMMYFUNCTION("if(isblank(A65),"""",filter(Moorings!C:C,Moorings!B:B=A65,Moorings!D:D=D65))"),"16-50114")</f>
        <v>16-50114</v>
      </c>
      <c r="G65" s="38" t="s">
        <v>103</v>
      </c>
      <c r="H65" s="38">
        <v>-1.739072E-4</v>
      </c>
      <c r="I65" s="38"/>
      <c r="J65" s="38"/>
    </row>
    <row r="66" ht="15.75" customHeight="1">
      <c r="A66" s="38" t="s">
        <v>45</v>
      </c>
      <c r="B66" s="40" t="str">
        <f>IFERROR(__xludf.DUMMYFUNCTION("if(isblank(A66),"""",filter(Moorings!A:A,Moorings!B:B=left(A66,14),Moorings!D:D=D66))"),"ATAPL-65310-820-0009")</f>
        <v>ATAPL-65310-820-0009</v>
      </c>
      <c r="C66" s="40" t="str">
        <f>IFERROR(__xludf.DUMMYFUNCTION("if(isblank(A66),"""",filter(Moorings!C:C,Moorings!B:B=left(A66,14),Moorings!D:D=D66))"),"SN0009")</f>
        <v>SN0009</v>
      </c>
      <c r="D66" s="43">
        <v>2.0</v>
      </c>
      <c r="E66" s="40" t="str">
        <f>IFERROR(__xludf.DUMMYFUNCTION("if(isblank(A66),"""",filter(Moorings!A:A,Moorings!B:B=A66,Moorings!D:D=D66))"),"ATOSU-69827-00002")</f>
        <v>ATOSU-69827-00002</v>
      </c>
      <c r="F66" s="40" t="str">
        <f>IFERROR(__xludf.DUMMYFUNCTION("if(isblank(A66),"""",filter(Moorings!C:C,Moorings!B:B=A66,Moorings!D:D=D66))"),"16-50114")</f>
        <v>16-50114</v>
      </c>
      <c r="G66" s="38" t="s">
        <v>104</v>
      </c>
      <c r="H66" s="38">
        <v>3.490614E-5</v>
      </c>
      <c r="I66" s="38"/>
      <c r="J66" s="38"/>
    </row>
    <row r="67" ht="15.75" customHeight="1">
      <c r="A67" s="38" t="s">
        <v>45</v>
      </c>
      <c r="B67" s="40" t="str">
        <f>IFERROR(__xludf.DUMMYFUNCTION("if(isblank(A67),"""",filter(Moorings!A:A,Moorings!B:B=left(A67,14),Moorings!D:D=D67))"),"ATAPL-65310-820-0009")</f>
        <v>ATAPL-65310-820-0009</v>
      </c>
      <c r="C67" s="40" t="str">
        <f>IFERROR(__xludf.DUMMYFUNCTION("if(isblank(A67),"""",filter(Moorings!C:C,Moorings!B:B=left(A67,14),Moorings!D:D=D67))"),"SN0009")</f>
        <v>SN0009</v>
      </c>
      <c r="D67" s="43">
        <v>2.0</v>
      </c>
      <c r="E67" s="40" t="str">
        <f>IFERROR(__xludf.DUMMYFUNCTION("if(isblank(A67),"""",filter(Moorings!A:A,Moorings!B:B=A67,Moorings!D:D=D67))"),"ATOSU-69827-00002")</f>
        <v>ATOSU-69827-00002</v>
      </c>
      <c r="F67" s="40" t="str">
        <f>IFERROR(__xludf.DUMMYFUNCTION("if(isblank(A67),"""",filter(Moorings!C:C,Moorings!B:B=A67,Moorings!D:D=D67))"),"16-50114")</f>
        <v>16-50114</v>
      </c>
      <c r="G67" s="38" t="s">
        <v>105</v>
      </c>
      <c r="H67" s="38">
        <v>27.75494</v>
      </c>
      <c r="I67" s="38"/>
      <c r="J67" s="38"/>
    </row>
    <row r="68" ht="15.75" customHeight="1">
      <c r="A68" s="38" t="s">
        <v>45</v>
      </c>
      <c r="B68" s="40" t="str">
        <f>IFERROR(__xludf.DUMMYFUNCTION("if(isblank(A68),"""",filter(Moorings!A:A,Moorings!B:B=left(A68,14),Moorings!D:D=D68))"),"ATAPL-65310-820-0009")</f>
        <v>ATAPL-65310-820-0009</v>
      </c>
      <c r="C68" s="40" t="str">
        <f>IFERROR(__xludf.DUMMYFUNCTION("if(isblank(A68),"""",filter(Moorings!C:C,Moorings!B:B=left(A68,14),Moorings!D:D=D68))"),"SN0009")</f>
        <v>SN0009</v>
      </c>
      <c r="D68" s="43">
        <v>2.0</v>
      </c>
      <c r="E68" s="40" t="str">
        <f>IFERROR(__xludf.DUMMYFUNCTION("if(isblank(A68),"""",filter(Moorings!A:A,Moorings!B:B=A68,Moorings!D:D=D68))"),"ATOSU-69827-00002")</f>
        <v>ATOSU-69827-00002</v>
      </c>
      <c r="F68" s="40" t="str">
        <f>IFERROR(__xludf.DUMMYFUNCTION("if(isblank(A68),"""",filter(Moorings!C:C,Moorings!B:B=A68,Moorings!D:D=D68))"),"16-50114")</f>
        <v>16-50114</v>
      </c>
      <c r="G68" s="38" t="s">
        <v>106</v>
      </c>
      <c r="H68" s="38">
        <v>-1.11676E-4</v>
      </c>
      <c r="I68" s="38"/>
      <c r="J68" s="38"/>
    </row>
    <row r="69" ht="15.75" customHeight="1">
      <c r="A69" s="38" t="s">
        <v>45</v>
      </c>
      <c r="B69" s="40" t="str">
        <f>IFERROR(__xludf.DUMMYFUNCTION("if(isblank(A69),"""",filter(Moorings!A:A,Moorings!B:B=left(A69,14),Moorings!D:D=D69))"),"ATAPL-65310-820-0009")</f>
        <v>ATAPL-65310-820-0009</v>
      </c>
      <c r="C69" s="40" t="str">
        <f>IFERROR(__xludf.DUMMYFUNCTION("if(isblank(A69),"""",filter(Moorings!C:C,Moorings!B:B=left(A69,14),Moorings!D:D=D69))"),"SN0009")</f>
        <v>SN0009</v>
      </c>
      <c r="D69" s="43">
        <v>2.0</v>
      </c>
      <c r="E69" s="40" t="str">
        <f>IFERROR(__xludf.DUMMYFUNCTION("if(isblank(A69),"""",filter(Moorings!A:A,Moorings!B:B=A69,Moorings!D:D=D69))"),"ATOSU-69827-00002")</f>
        <v>ATOSU-69827-00002</v>
      </c>
      <c r="F69" s="40" t="str">
        <f>IFERROR(__xludf.DUMMYFUNCTION("if(isblank(A69),"""",filter(Moorings!C:C,Moorings!B:B=A69,Moorings!D:D=D69))"),"16-50114")</f>
        <v>16-50114</v>
      </c>
      <c r="G69" s="38" t="s">
        <v>107</v>
      </c>
      <c r="H69" s="38">
        <v>1.04105E-6</v>
      </c>
      <c r="I69" s="38"/>
      <c r="J69" s="38"/>
    </row>
    <row r="70" ht="15.75" customHeight="1">
      <c r="A70" s="38" t="s">
        <v>45</v>
      </c>
      <c r="B70" s="40" t="str">
        <f>IFERROR(__xludf.DUMMYFUNCTION("if(isblank(A70),"""",filter(Moorings!A:A,Moorings!B:B=left(A70,14),Moorings!D:D=D70))"),"ATAPL-65310-820-0009")</f>
        <v>ATAPL-65310-820-0009</v>
      </c>
      <c r="C70" s="40" t="str">
        <f>IFERROR(__xludf.DUMMYFUNCTION("if(isblank(A70),"""",filter(Moorings!C:C,Moorings!B:B=left(A70,14),Moorings!D:D=D70))"),"SN0009")</f>
        <v>SN0009</v>
      </c>
      <c r="D70" s="43">
        <v>2.0</v>
      </c>
      <c r="E70" s="40" t="str">
        <f>IFERROR(__xludf.DUMMYFUNCTION("if(isblank(A70),"""",filter(Moorings!A:A,Moorings!B:B=A70,Moorings!D:D=D70))"),"ATOSU-69827-00002")</f>
        <v>ATOSU-69827-00002</v>
      </c>
      <c r="F70" s="40" t="str">
        <f>IFERROR(__xludf.DUMMYFUNCTION("if(isblank(A70),"""",filter(Moorings!C:C,Moorings!B:B=A70,Moorings!D:D=D70))"),"16-50114")</f>
        <v>16-50114</v>
      </c>
      <c r="G70" s="38" t="s">
        <v>108</v>
      </c>
      <c r="H70" s="38">
        <v>1.92026E-9</v>
      </c>
      <c r="I70" s="38"/>
      <c r="J70" s="38"/>
    </row>
    <row r="71" ht="15.75" customHeight="1">
      <c r="A71" s="38" t="s">
        <v>45</v>
      </c>
      <c r="B71" s="40" t="str">
        <f>IFERROR(__xludf.DUMMYFUNCTION("if(isblank(A71),"""",filter(Moorings!A:A,Moorings!B:B=left(A71,14),Moorings!D:D=D71))"),"ATAPL-65310-820-0009")</f>
        <v>ATAPL-65310-820-0009</v>
      </c>
      <c r="C71" s="40" t="str">
        <f>IFERROR(__xludf.DUMMYFUNCTION("if(isblank(A71),"""",filter(Moorings!C:C,Moorings!B:B=left(A71,14),Moorings!D:D=D71))"),"SN0009")</f>
        <v>SN0009</v>
      </c>
      <c r="D71" s="43">
        <v>2.0</v>
      </c>
      <c r="E71" s="40" t="str">
        <f>IFERROR(__xludf.DUMMYFUNCTION("if(isblank(A71),"""",filter(Moorings!A:A,Moorings!B:B=A71,Moorings!D:D=D71))"),"ATOSU-69827-00002")</f>
        <v>ATOSU-69827-00002</v>
      </c>
      <c r="F71" s="40" t="str">
        <f>IFERROR(__xludf.DUMMYFUNCTION("if(isblank(A71),"""",filter(Moorings!C:C,Moorings!B:B=A71,Moorings!D:D=D71))"),"16-50114")</f>
        <v>16-50114</v>
      </c>
      <c r="G71" s="38" t="s">
        <v>109</v>
      </c>
      <c r="H71" s="38">
        <v>0.0</v>
      </c>
      <c r="I71" s="38"/>
      <c r="J71" s="38"/>
    </row>
    <row r="72" ht="15.75" customHeight="1">
      <c r="A72" s="38"/>
      <c r="B72" s="36" t="str">
        <f>IFERROR(__xludf.DUMMYFUNCTION("if(isblank(A72),"""",filter(Moorings!A:A,Moorings!B:B=left(A72,14),Moorings!D:D=D72))"),"")</f>
        <v/>
      </c>
      <c r="C72" s="36" t="str">
        <f>IFERROR(__xludf.DUMMYFUNCTION("if(isblank(A72),"""",filter(Moorings!C:C,Moorings!B:B=left(A72,14),Moorings!D:D=D72))"),"")</f>
        <v/>
      </c>
      <c r="D72" s="43"/>
      <c r="E72" s="36" t="str">
        <f>IFERROR(__xludf.DUMMYFUNCTION("if(isblank(A72),"""",filter(Moorings!A:A,Moorings!B:B=A72,Moorings!D:D=D72))"),"")</f>
        <v/>
      </c>
      <c r="F72" s="36" t="str">
        <f>IFERROR(__xludf.DUMMYFUNCTION("if(isblank(A72),"""",filter(Moorings!C:C,Moorings!B:B=A72,Moorings!D:D=D72))"),"")</f>
        <v/>
      </c>
      <c r="G72" s="38"/>
      <c r="H72" s="42"/>
      <c r="I72" s="38"/>
      <c r="J72" s="38"/>
    </row>
    <row r="73" ht="15.75" customHeight="1">
      <c r="A73" s="39" t="s">
        <v>47</v>
      </c>
      <c r="B73" s="40" t="str">
        <f>IFERROR(__xludf.DUMMYFUNCTION("if(isblank(A73),"""",filter(Moorings!A:A,Moorings!B:B=left(A73,14),Moorings!D:D=D73))"),"ATAPL-65310-040-006")</f>
        <v>ATAPL-65310-040-006</v>
      </c>
      <c r="C73" s="40" t="str">
        <f>IFERROR(__xludf.DUMMYFUNCTION("if(isblank(A73),"""",filter(Moorings!C:C,Moorings!B:B=left(A73,14),Moorings!D:D=D73))"),"SN0006")</f>
        <v>SN0006</v>
      </c>
      <c r="D73" s="41">
        <v>1.0</v>
      </c>
      <c r="E73" s="40" t="str">
        <f>IFERROR(__xludf.DUMMYFUNCTION("if(isblank(A73),"""",filter(Moorings!A:A,Moorings!B:B=A73,Moorings!D:D=D73))"),"A00426")</f>
        <v>A00426</v>
      </c>
      <c r="F73" s="40" t="str">
        <f>IFERROR(__xludf.DUMMYFUNCTION("if(isblank(A73),"""",filter(Moorings!C:C,Moorings!B:B=A73,Moorings!D:D=D73))"),"216")</f>
        <v>216</v>
      </c>
      <c r="G73" s="45" t="s">
        <v>84</v>
      </c>
      <c r="H73" s="44">
        <v>44.636992</v>
      </c>
      <c r="I73" s="38"/>
      <c r="J73" s="38"/>
    </row>
    <row r="74" ht="15.75" customHeight="1">
      <c r="A74" s="39" t="s">
        <v>47</v>
      </c>
      <c r="B74" s="40" t="str">
        <f>IFERROR(__xludf.DUMMYFUNCTION("if(isblank(A74),"""",filter(Moorings!A:A,Moorings!B:B=left(A74,14),Moorings!D:D=D74))"),"ATAPL-65310-040-006")</f>
        <v>ATAPL-65310-040-006</v>
      </c>
      <c r="C74" s="40" t="str">
        <f>IFERROR(__xludf.DUMMYFUNCTION("if(isblank(A74),"""",filter(Moorings!C:C,Moorings!B:B=left(A74,14),Moorings!D:D=D74))"),"SN0006")</f>
        <v>SN0006</v>
      </c>
      <c r="D74" s="41">
        <v>1.0</v>
      </c>
      <c r="E74" s="40" t="str">
        <f>IFERROR(__xludf.DUMMYFUNCTION("if(isblank(A74),"""",filter(Moorings!A:A,Moorings!B:B=A74,Moorings!D:D=D74))"),"A00426")</f>
        <v>A00426</v>
      </c>
      <c r="F74" s="40" t="str">
        <f>IFERROR(__xludf.DUMMYFUNCTION("if(isblank(A74),"""",filter(Moorings!C:C,Moorings!B:B=A74,Moorings!D:D=D74))"),"216")</f>
        <v>216</v>
      </c>
      <c r="G74" s="45" t="s">
        <v>85</v>
      </c>
      <c r="H74" s="44">
        <v>-124.305855</v>
      </c>
      <c r="I74" s="38"/>
      <c r="J74" s="38"/>
    </row>
    <row r="75" ht="15.75" customHeight="1">
      <c r="A75" s="39" t="s">
        <v>47</v>
      </c>
      <c r="B75" s="40" t="str">
        <f>IFERROR(__xludf.DUMMYFUNCTION("if(isblank(A75),"""",filter(Moorings!A:A,Moorings!B:B=left(A75,14),Moorings!D:D=D75))"),"ATAPL-65310-040-006")</f>
        <v>ATAPL-65310-040-006</v>
      </c>
      <c r="C75" s="40" t="str">
        <f>IFERROR(__xludf.DUMMYFUNCTION("if(isblank(A75),"""",filter(Moorings!C:C,Moorings!B:B=left(A75,14),Moorings!D:D=D75))"),"SN0006")</f>
        <v>SN0006</v>
      </c>
      <c r="D75" s="41">
        <v>1.0</v>
      </c>
      <c r="E75" s="40" t="str">
        <f>IFERROR(__xludf.DUMMYFUNCTION("if(isblank(A75),"""",filter(Moorings!A:A,Moorings!B:B=A75,Moorings!D:D=D75))"),"A00426")</f>
        <v>A00426</v>
      </c>
      <c r="F75" s="40" t="str">
        <f>IFERROR(__xludf.DUMMYFUNCTION("if(isblank(A75),"""",filter(Moorings!C:C,Moorings!B:B=A75,Moorings!D:D=D75))"),"216")</f>
        <v>216</v>
      </c>
      <c r="G75" s="45" t="s">
        <v>110</v>
      </c>
      <c r="H75" s="44" t="s">
        <v>111</v>
      </c>
      <c r="I75" s="38"/>
      <c r="J75" s="38"/>
    </row>
    <row r="76" ht="15.75" customHeight="1">
      <c r="A76" s="38"/>
      <c r="B76" s="36" t="str">
        <f>IFERROR(__xludf.DUMMYFUNCTION("if(isblank(A76),"""",filter(Moorings!A:A,Moorings!B:B=left(A76,14),Moorings!D:D=D76))"),"")</f>
        <v/>
      </c>
      <c r="C76" s="36" t="str">
        <f>IFERROR(__xludf.DUMMYFUNCTION("if(isblank(A76),"""",filter(Moorings!C:C,Moorings!B:B=left(A76,14),Moorings!D:D=D76))"),"")</f>
        <v/>
      </c>
      <c r="D76" s="43"/>
      <c r="E76" s="36" t="str">
        <f>IFERROR(__xludf.DUMMYFUNCTION("if(isblank(A76),"""",filter(Moorings!A:A,Moorings!B:B=A76,Moorings!D:D=D76))"),"")</f>
        <v/>
      </c>
      <c r="F76" s="36" t="str">
        <f>IFERROR(__xludf.DUMMYFUNCTION("if(isblank(A76),"""",filter(Moorings!C:C,Moorings!B:B=A76,Moorings!D:D=D76))"),"")</f>
        <v/>
      </c>
      <c r="G76" s="34"/>
      <c r="H76" s="42"/>
      <c r="I76" s="38"/>
      <c r="J76" s="38"/>
    </row>
    <row r="77" ht="15.75" customHeight="1">
      <c r="A77" s="38" t="s">
        <v>47</v>
      </c>
      <c r="B77" s="40" t="str">
        <f>IFERROR(__xludf.DUMMYFUNCTION("if(isblank(A77),"""",filter(Moorings!A:A,Moorings!B:B=left(A77,14),Moorings!D:D=D77))"),"ATAPL-65310-820-0009")</f>
        <v>ATAPL-65310-820-0009</v>
      </c>
      <c r="C77" s="40" t="str">
        <f>IFERROR(__xludf.DUMMYFUNCTION("if(isblank(A77),"""",filter(Moorings!C:C,Moorings!B:B=left(A77,14),Moorings!D:D=D77))"),"SN0009")</f>
        <v>SN0009</v>
      </c>
      <c r="D77" s="43">
        <v>2.0</v>
      </c>
      <c r="E77" s="40" t="str">
        <f>IFERROR(__xludf.DUMMYFUNCTION("if(isblank(A77),"""",filter(Moorings!A:A,Moorings!B:B=A77,Moorings!D:D=D77))"),"ATOSU-58320-00019")</f>
        <v>ATOSU-58320-00019</v>
      </c>
      <c r="F77" s="40" t="str">
        <f>IFERROR(__xludf.DUMMYFUNCTION("if(isblank(A77),"""",filter(Moorings!C:C,Moorings!B:B=A77,Moorings!D:D=D77))"),"311")</f>
        <v>311</v>
      </c>
      <c r="G77" s="34" t="s">
        <v>84</v>
      </c>
      <c r="H77" s="42">
        <v>44.6369916666666</v>
      </c>
      <c r="I77" s="38"/>
      <c r="J77" s="38"/>
    </row>
    <row r="78" ht="15.75" customHeight="1">
      <c r="A78" s="38" t="s">
        <v>47</v>
      </c>
      <c r="B78" s="40" t="str">
        <f>IFERROR(__xludf.DUMMYFUNCTION("if(isblank(A78),"""",filter(Moorings!A:A,Moorings!B:B=left(A78,14),Moorings!D:D=D78))"),"ATAPL-65310-820-0009")</f>
        <v>ATAPL-65310-820-0009</v>
      </c>
      <c r="C78" s="40" t="str">
        <f>IFERROR(__xludf.DUMMYFUNCTION("if(isblank(A78),"""",filter(Moorings!C:C,Moorings!B:B=left(A78,14),Moorings!D:D=D78))"),"SN0009")</f>
        <v>SN0009</v>
      </c>
      <c r="D78" s="43">
        <v>2.0</v>
      </c>
      <c r="E78" s="40" t="str">
        <f>IFERROR(__xludf.DUMMYFUNCTION("if(isblank(A78),"""",filter(Moorings!A:A,Moorings!B:B=A78,Moorings!D:D=D78))"),"ATOSU-58320-00019")</f>
        <v>ATOSU-58320-00019</v>
      </c>
      <c r="F78" s="40" t="str">
        <f>IFERROR(__xludf.DUMMYFUNCTION("if(isblank(A78),"""",filter(Moorings!C:C,Moorings!B:B=A78,Moorings!D:D=D78))"),"311")</f>
        <v>311</v>
      </c>
      <c r="G78" s="34" t="s">
        <v>85</v>
      </c>
      <c r="H78" s="42">
        <v>-124.305855</v>
      </c>
      <c r="I78" s="38"/>
      <c r="J78" s="38"/>
    </row>
    <row r="79" ht="15.75" customHeight="1">
      <c r="A79" s="38" t="s">
        <v>47</v>
      </c>
      <c r="B79" s="40" t="str">
        <f>IFERROR(__xludf.DUMMYFUNCTION("if(isblank(A79),"""",filter(Moorings!A:A,Moorings!B:B=left(A79,14),Moorings!D:D=D79))"),"ATAPL-65310-820-0009")</f>
        <v>ATAPL-65310-820-0009</v>
      </c>
      <c r="C79" s="40" t="str">
        <f>IFERROR(__xludf.DUMMYFUNCTION("if(isblank(A79),"""",filter(Moorings!C:C,Moorings!B:B=left(A79,14),Moorings!D:D=D79))"),"SN0009")</f>
        <v>SN0009</v>
      </c>
      <c r="D79" s="43">
        <v>2.0</v>
      </c>
      <c r="E79" s="40" t="str">
        <f>IFERROR(__xludf.DUMMYFUNCTION("if(isblank(A79),"""",filter(Moorings!A:A,Moorings!B:B=A79,Moorings!D:D=D79))"),"ATOSU-58320-00019")</f>
        <v>ATOSU-58320-00019</v>
      </c>
      <c r="F79" s="40" t="str">
        <f>IFERROR(__xludf.DUMMYFUNCTION("if(isblank(A79),"""",filter(Moorings!C:C,Moorings!B:B=A79,Moorings!D:D=D79))"),"311")</f>
        <v>311</v>
      </c>
      <c r="G79" s="38" t="s">
        <v>110</v>
      </c>
      <c r="H79" s="42" t="s">
        <v>112</v>
      </c>
      <c r="I79" s="46" t="s">
        <v>113</v>
      </c>
      <c r="J79" s="38"/>
    </row>
    <row r="80" ht="15.75" customHeight="1">
      <c r="A80" s="38"/>
      <c r="B80" s="36" t="str">
        <f>IFERROR(__xludf.DUMMYFUNCTION("if(isblank(A80),"""",filter(Moorings!A:A,Moorings!B:B=left(A80,14),Moorings!D:D=D80))"),"")</f>
        <v/>
      </c>
      <c r="C80" s="36" t="str">
        <f>IFERROR(__xludf.DUMMYFUNCTION("if(isblank(A80),"""",filter(Moorings!C:C,Moorings!B:B=left(A80,14),Moorings!D:D=D80))"),"")</f>
        <v/>
      </c>
      <c r="D80" s="43"/>
      <c r="E80" s="36" t="str">
        <f>IFERROR(__xludf.DUMMYFUNCTION("if(isblank(A80),"""",filter(Moorings!A:A,Moorings!B:B=A80,Moorings!D:D=D80))"),"")</f>
        <v/>
      </c>
      <c r="F80" s="36" t="str">
        <f>IFERROR(__xludf.DUMMYFUNCTION("if(isblank(A80),"""",filter(Moorings!C:C,Moorings!B:B=A80,Moorings!D:D=D80))"),"")</f>
        <v/>
      </c>
      <c r="G80" s="38"/>
      <c r="H80" s="42"/>
      <c r="I80" s="38"/>
      <c r="J80" s="38"/>
    </row>
    <row r="81" ht="15.75" customHeight="1">
      <c r="A81" s="45" t="s">
        <v>49</v>
      </c>
      <c r="B81" s="40" t="str">
        <f>IFERROR(__xludf.DUMMYFUNCTION("if(isblank(A81),"""",filter(Moorings!A:A,Moorings!B:B=left(A81,14),Moorings!D:D=D81))"),"ATAPL-65310-040-006")</f>
        <v>ATAPL-65310-040-006</v>
      </c>
      <c r="C81" s="40" t="str">
        <f>IFERROR(__xludf.DUMMYFUNCTION("if(isblank(A81),"""",filter(Moorings!C:C,Moorings!B:B=left(A81,14),Moorings!D:D=D81))"),"SN0006")</f>
        <v>SN0006</v>
      </c>
      <c r="D81" s="41">
        <v>1.0</v>
      </c>
      <c r="E81" s="40" t="str">
        <f>IFERROR(__xludf.DUMMYFUNCTION("if(isblank(A81),"""",filter(Moorings!A:A,Moorings!B:B=A81,Moorings!D:D=D81))"),"A00246")</f>
        <v>A00246</v>
      </c>
      <c r="F81" s="40" t="str">
        <f>IFERROR(__xludf.DUMMYFUNCTION("if(isblank(A81),"""",filter(Moorings!C:C,Moorings!B:B=A81,Moorings!D:D=D81))"),"8167")</f>
        <v>8167</v>
      </c>
      <c r="G81" s="45" t="s">
        <v>84</v>
      </c>
      <c r="H81" s="44">
        <v>44.636992</v>
      </c>
      <c r="I81" s="34"/>
      <c r="J81" s="34"/>
    </row>
    <row r="82" ht="15.75" customHeight="1">
      <c r="A82" s="45" t="s">
        <v>49</v>
      </c>
      <c r="B82" s="40" t="str">
        <f>IFERROR(__xludf.DUMMYFUNCTION("if(isblank(A82),"""",filter(Moorings!A:A,Moorings!B:B=left(A82,14),Moorings!D:D=D82))"),"ATAPL-65310-040-006")</f>
        <v>ATAPL-65310-040-006</v>
      </c>
      <c r="C82" s="40" t="str">
        <f>IFERROR(__xludf.DUMMYFUNCTION("if(isblank(A82),"""",filter(Moorings!C:C,Moorings!B:B=left(A82,14),Moorings!D:D=D82))"),"SN0006")</f>
        <v>SN0006</v>
      </c>
      <c r="D82" s="41">
        <v>1.0</v>
      </c>
      <c r="E82" s="40" t="str">
        <f>IFERROR(__xludf.DUMMYFUNCTION("if(isblank(A82),"""",filter(Moorings!A:A,Moorings!B:B=A82,Moorings!D:D=D82))"),"A00246")</f>
        <v>A00246</v>
      </c>
      <c r="F82" s="40" t="str">
        <f>IFERROR(__xludf.DUMMYFUNCTION("if(isblank(A82),"""",filter(Moorings!C:C,Moorings!B:B=A82,Moorings!D:D=D82))"),"8167")</f>
        <v>8167</v>
      </c>
      <c r="G82" s="45" t="s">
        <v>85</v>
      </c>
      <c r="H82" s="44">
        <v>-124.305855</v>
      </c>
      <c r="I82" s="34"/>
      <c r="J82" s="34"/>
    </row>
    <row r="83" ht="15.75" customHeight="1">
      <c r="A83" s="34"/>
      <c r="B83" s="36" t="str">
        <f>IFERROR(__xludf.DUMMYFUNCTION("if(isblank(A83),"""",filter(Moorings!A:A,Moorings!B:B=left(A83,14),Moorings!D:D=D83))"),"")</f>
        <v/>
      </c>
      <c r="C83" s="36" t="str">
        <f>IFERROR(__xludf.DUMMYFUNCTION("if(isblank(A83),"""",filter(Moorings!C:C,Moorings!B:B=left(A83,14),Moorings!D:D=D83))"),"")</f>
        <v/>
      </c>
      <c r="D83" s="43"/>
      <c r="E83" s="36" t="str">
        <f>IFERROR(__xludf.DUMMYFUNCTION("if(isblank(A83),"""",filter(Moorings!A:A,Moorings!B:B=A83,Moorings!D:D=D83))"),"")</f>
        <v/>
      </c>
      <c r="F83" s="36" t="str">
        <f>IFERROR(__xludf.DUMMYFUNCTION("if(isblank(A83),"""",filter(Moorings!C:C,Moorings!B:B=A83,Moorings!D:D=D83))"),"")</f>
        <v/>
      </c>
      <c r="G83" s="34"/>
      <c r="H83" s="42"/>
      <c r="I83" s="34"/>
      <c r="J83" s="34"/>
    </row>
    <row r="84" ht="15.75" customHeight="1">
      <c r="A84" s="34" t="s">
        <v>49</v>
      </c>
      <c r="B84" s="40" t="str">
        <f>IFERROR(__xludf.DUMMYFUNCTION("if(isblank(A84),"""",filter(Moorings!A:A,Moorings!B:B=left(A84,14),Moorings!D:D=D84))"),"ATAPL-65310-820-0009")</f>
        <v>ATAPL-65310-820-0009</v>
      </c>
      <c r="C84" s="40" t="str">
        <f>IFERROR(__xludf.DUMMYFUNCTION("if(isblank(A84),"""",filter(Moorings!C:C,Moorings!B:B=left(A84,14),Moorings!D:D=D84))"),"SN0009")</f>
        <v>SN0009</v>
      </c>
      <c r="D84" s="43">
        <v>2.0</v>
      </c>
      <c r="E84" s="40" t="str">
        <f>IFERROR(__xludf.DUMMYFUNCTION("if(isblank(A84),"""",filter(Moorings!A:A,Moorings!B:B=A84,Moorings!D:D=D84))"),"ATOSU-69829-00001")</f>
        <v>ATOSU-69829-00001</v>
      </c>
      <c r="F84" s="40" t="str">
        <f>IFERROR(__xludf.DUMMYFUNCTION("if(isblank(A84),"""",filter(Moorings!C:C,Moorings!B:B=A84,Moorings!D:D=D84))"),"5157")</f>
        <v>5157</v>
      </c>
      <c r="G84" s="34" t="s">
        <v>84</v>
      </c>
      <c r="H84" s="42">
        <v>44.6369916666666</v>
      </c>
      <c r="I84" s="34"/>
      <c r="J84" s="34"/>
    </row>
    <row r="85" ht="15.75" customHeight="1">
      <c r="A85" s="34" t="s">
        <v>49</v>
      </c>
      <c r="B85" s="40" t="str">
        <f>IFERROR(__xludf.DUMMYFUNCTION("if(isblank(A85),"""",filter(Moorings!A:A,Moorings!B:B=left(A85,14),Moorings!D:D=D85))"),"ATAPL-65310-820-0009")</f>
        <v>ATAPL-65310-820-0009</v>
      </c>
      <c r="C85" s="40" t="str">
        <f>IFERROR(__xludf.DUMMYFUNCTION("if(isblank(A85),"""",filter(Moorings!C:C,Moorings!B:B=left(A85,14),Moorings!D:D=D85))"),"SN0009")</f>
        <v>SN0009</v>
      </c>
      <c r="D85" s="43">
        <v>2.0</v>
      </c>
      <c r="E85" s="40" t="str">
        <f>IFERROR(__xludf.DUMMYFUNCTION("if(isblank(A85),"""",filter(Moorings!A:A,Moorings!B:B=A85,Moorings!D:D=D85))"),"ATOSU-69829-00001")</f>
        <v>ATOSU-69829-00001</v>
      </c>
      <c r="F85" s="40" t="str">
        <f>IFERROR(__xludf.DUMMYFUNCTION("if(isblank(A85),"""",filter(Moorings!C:C,Moorings!B:B=A85,Moorings!D:D=D85))"),"5157")</f>
        <v>5157</v>
      </c>
      <c r="G85" s="34" t="s">
        <v>85</v>
      </c>
      <c r="H85" s="42">
        <v>-124.305855</v>
      </c>
      <c r="I85" s="34"/>
      <c r="J85" s="34"/>
    </row>
    <row r="86" ht="15.75" customHeight="1">
      <c r="A86" s="38"/>
      <c r="B86" s="36" t="str">
        <f>IFERROR(__xludf.DUMMYFUNCTION("if(isblank(A86),"""",filter(Moorings!A:A,Moorings!B:B=left(A86,14),Moorings!D:D=D86))"),"")</f>
        <v/>
      </c>
      <c r="C86" s="36" t="str">
        <f>IFERROR(__xludf.DUMMYFUNCTION("if(isblank(A86),"""",filter(Moorings!C:C,Moorings!B:B=left(A86,14),Moorings!D:D=D86))"),"")</f>
        <v/>
      </c>
      <c r="D86" s="43"/>
      <c r="E86" s="36" t="str">
        <f>IFERROR(__xludf.DUMMYFUNCTION("if(isblank(A86),"""",filter(Moorings!A:A,Moorings!B:B=A86,Moorings!D:D=D86))"),"")</f>
        <v/>
      </c>
      <c r="F86" s="36" t="str">
        <f>IFERROR(__xludf.DUMMYFUNCTION("if(isblank(A86),"""",filter(Moorings!C:C,Moorings!B:B=A86,Moorings!D:D=D86))"),"")</f>
        <v/>
      </c>
      <c r="G86" s="38"/>
      <c r="H86" s="42"/>
      <c r="I86" s="38"/>
      <c r="J86" s="38"/>
    </row>
    <row r="87" ht="15.75" customHeight="1">
      <c r="A87" s="39" t="s">
        <v>54</v>
      </c>
      <c r="B87" s="40" t="str">
        <f>IFERROR(__xludf.DUMMYFUNCTION("if(isblank(A87),"""",filter(Moorings!A:A,Moorings!B:B=left(A87,14),Moorings!D:D=D87))"),"ATAPL-65310-040-006")</f>
        <v>ATAPL-65310-040-006</v>
      </c>
      <c r="C87" s="40" t="str">
        <f>IFERROR(__xludf.DUMMYFUNCTION("if(isblank(A87),"""",filter(Moorings!C:C,Moorings!B:B=left(A87,14),Moorings!D:D=D87))"),"SN0006")</f>
        <v>SN0006</v>
      </c>
      <c r="D87" s="41">
        <v>1.0</v>
      </c>
      <c r="E87" s="40" t="str">
        <f>IFERROR(__xludf.DUMMYFUNCTION("if(isblank(A87),"""",filter(Moorings!A:A,Moorings!B:B=A87,Moorings!D:D=D87))"),"A00265")</f>
        <v>A00265</v>
      </c>
      <c r="F87" s="40" t="str">
        <f>IFERROR(__xludf.DUMMYFUNCTION("if(isblank(A87),"""",filter(Moorings!C:C,Moorings!B:B=A87,Moorings!D:D=D87))"),"C0064")</f>
        <v>C0064</v>
      </c>
      <c r="G87" s="45" t="s">
        <v>114</v>
      </c>
      <c r="H87" s="47">
        <v>3073.0</v>
      </c>
      <c r="I87" s="38"/>
      <c r="J87" s="38"/>
    </row>
    <row r="88" ht="15.75" customHeight="1">
      <c r="A88" s="39" t="s">
        <v>54</v>
      </c>
      <c r="B88" s="40" t="str">
        <f>IFERROR(__xludf.DUMMYFUNCTION("if(isblank(A88),"""",filter(Moorings!A:A,Moorings!B:B=left(A88,14),Moorings!D:D=D88))"),"ATAPL-65310-040-006")</f>
        <v>ATAPL-65310-040-006</v>
      </c>
      <c r="C88" s="40" t="str">
        <f>IFERROR(__xludf.DUMMYFUNCTION("if(isblank(A88),"""",filter(Moorings!C:C,Moorings!B:B=left(A88,14),Moorings!D:D=D88))"),"SN0006")</f>
        <v>SN0006</v>
      </c>
      <c r="D88" s="41">
        <v>1.0</v>
      </c>
      <c r="E88" s="40" t="str">
        <f>IFERROR(__xludf.DUMMYFUNCTION("if(isblank(A88),"""",filter(Moorings!A:A,Moorings!B:B=A88,Moorings!D:D=D88))"),"A00265")</f>
        <v>A00265</v>
      </c>
      <c r="F88" s="40" t="str">
        <f>IFERROR(__xludf.DUMMYFUNCTION("if(isblank(A88),"""",filter(Moorings!C:C,Moorings!B:B=A88,Moorings!D:D=D88))"),"C0064")</f>
        <v>C0064</v>
      </c>
      <c r="G88" s="45" t="s">
        <v>115</v>
      </c>
      <c r="H88" s="47">
        <v>44327.0</v>
      </c>
      <c r="I88" s="38"/>
      <c r="J88" s="38"/>
    </row>
    <row r="89" ht="15.75" customHeight="1">
      <c r="A89" s="39" t="s">
        <v>54</v>
      </c>
      <c r="B89" s="40" t="str">
        <f>IFERROR(__xludf.DUMMYFUNCTION("if(isblank(A89),"""",filter(Moorings!A:A,Moorings!B:B=left(A89,14),Moorings!D:D=D89))"),"ATAPL-65310-040-006")</f>
        <v>ATAPL-65310-040-006</v>
      </c>
      <c r="C89" s="40" t="str">
        <f>IFERROR(__xludf.DUMMYFUNCTION("if(isblank(A89),"""",filter(Moorings!C:C,Moorings!B:B=left(A89,14),Moorings!D:D=D89))"),"SN0006")</f>
        <v>SN0006</v>
      </c>
      <c r="D89" s="41">
        <v>1.0</v>
      </c>
      <c r="E89" s="40" t="str">
        <f>IFERROR(__xludf.DUMMYFUNCTION("if(isblank(A89),"""",filter(Moorings!A:A,Moorings!B:B=A89,Moorings!D:D=D89))"),"A00265")</f>
        <v>A00265</v>
      </c>
      <c r="F89" s="40" t="str">
        <f>IFERROR(__xludf.DUMMYFUNCTION("if(isblank(A89),"""",filter(Moorings!C:C,Moorings!B:B=A89,Moorings!D:D=D89))"),"C0064")</f>
        <v>C0064</v>
      </c>
      <c r="G89" s="45" t="s">
        <v>116</v>
      </c>
      <c r="H89" s="47">
        <v>19706.0</v>
      </c>
      <c r="I89" s="38"/>
      <c r="J89" s="38"/>
    </row>
    <row r="90" ht="15.75" customHeight="1">
      <c r="A90" s="39" t="s">
        <v>54</v>
      </c>
      <c r="B90" s="40" t="str">
        <f>IFERROR(__xludf.DUMMYFUNCTION("if(isblank(A90),"""",filter(Moorings!A:A,Moorings!B:B=left(A90,14),Moorings!D:D=D90))"),"ATAPL-65310-040-006")</f>
        <v>ATAPL-65310-040-006</v>
      </c>
      <c r="C90" s="40" t="str">
        <f>IFERROR(__xludf.DUMMYFUNCTION("if(isblank(A90),"""",filter(Moorings!C:C,Moorings!B:B=left(A90,14),Moorings!D:D=D90))"),"SN0006")</f>
        <v>SN0006</v>
      </c>
      <c r="D90" s="41">
        <v>1.0</v>
      </c>
      <c r="E90" s="40" t="str">
        <f>IFERROR(__xludf.DUMMYFUNCTION("if(isblank(A90),"""",filter(Moorings!A:A,Moorings!B:B=A90,Moorings!D:D=D90))"),"A00265")</f>
        <v>A00265</v>
      </c>
      <c r="F90" s="40" t="str">
        <f>IFERROR(__xludf.DUMMYFUNCTION("if(isblank(A90),"""",filter(Moorings!C:C,Moorings!B:B=A90,Moorings!D:D=D90))"),"C0064")</f>
        <v>C0064</v>
      </c>
      <c r="G90" s="45" t="s">
        <v>117</v>
      </c>
      <c r="H90" s="47">
        <v>34.0</v>
      </c>
      <c r="I90" s="38"/>
      <c r="J90" s="38"/>
    </row>
    <row r="91" ht="15.75" customHeight="1">
      <c r="A91" s="39" t="s">
        <v>54</v>
      </c>
      <c r="B91" s="40" t="str">
        <f>IFERROR(__xludf.DUMMYFUNCTION("if(isblank(A91),"""",filter(Moorings!A:A,Moorings!B:B=left(A91,14),Moorings!D:D=D91))"),"ATAPL-65310-040-006")</f>
        <v>ATAPL-65310-040-006</v>
      </c>
      <c r="C91" s="40" t="str">
        <f>IFERROR(__xludf.DUMMYFUNCTION("if(isblank(A91),"""",filter(Moorings!C:C,Moorings!B:B=left(A91,14),Moorings!D:D=D91))"),"SN0006")</f>
        <v>SN0006</v>
      </c>
      <c r="D91" s="41">
        <v>1.0</v>
      </c>
      <c r="E91" s="40" t="str">
        <f>IFERROR(__xludf.DUMMYFUNCTION("if(isblank(A91),"""",filter(Moorings!A:A,Moorings!B:B=A91,Moorings!D:D=D91))"),"A00265")</f>
        <v>A00265</v>
      </c>
      <c r="F91" s="40" t="str">
        <f>IFERROR(__xludf.DUMMYFUNCTION("if(isblank(A91),"""",filter(Moorings!C:C,Moorings!B:B=A91,Moorings!D:D=D91))"),"C0064")</f>
        <v>C0064</v>
      </c>
      <c r="G91" s="45" t="s">
        <v>118</v>
      </c>
      <c r="H91" s="47">
        <v>14.9</v>
      </c>
      <c r="I91" s="38"/>
      <c r="J91" s="38"/>
    </row>
    <row r="92" ht="15.75" customHeight="1">
      <c r="A92" s="39" t="s">
        <v>54</v>
      </c>
      <c r="B92" s="40" t="str">
        <f>IFERROR(__xludf.DUMMYFUNCTION("if(isblank(A92),"""",filter(Moorings!A:A,Moorings!B:B=left(A92,14),Moorings!D:D=D92))"),"ATAPL-65310-040-006")</f>
        <v>ATAPL-65310-040-006</v>
      </c>
      <c r="C92" s="40" t="str">
        <f>IFERROR(__xludf.DUMMYFUNCTION("if(isblank(A92),"""",filter(Moorings!C:C,Moorings!B:B=left(A92,14),Moorings!D:D=D92))"),"SN0006")</f>
        <v>SN0006</v>
      </c>
      <c r="D92" s="41">
        <v>1.0</v>
      </c>
      <c r="E92" s="40" t="str">
        <f>IFERROR(__xludf.DUMMYFUNCTION("if(isblank(A92),"""",filter(Moorings!A:A,Moorings!B:B=A92,Moorings!D:D=D92))"),"A00265")</f>
        <v>A00265</v>
      </c>
      <c r="F92" s="40" t="str">
        <f>IFERROR(__xludf.DUMMYFUNCTION("if(isblank(A92),"""",filter(Moorings!C:C,Moorings!B:B=A92,Moorings!D:D=D92))"),"C0064")</f>
        <v>C0064</v>
      </c>
      <c r="G92" s="45" t="s">
        <v>119</v>
      </c>
      <c r="H92" s="47">
        <v>0.0592</v>
      </c>
      <c r="I92" s="38"/>
      <c r="J92" s="38"/>
    </row>
    <row r="93" ht="15.75" customHeight="1">
      <c r="A93" s="39" t="s">
        <v>54</v>
      </c>
      <c r="B93" s="40" t="str">
        <f>IFERROR(__xludf.DUMMYFUNCTION("if(isblank(A93),"""",filter(Moorings!A:A,Moorings!B:B=left(A93,14),Moorings!D:D=D93))"),"ATAPL-65310-040-006")</f>
        <v>ATAPL-65310-040-006</v>
      </c>
      <c r="C93" s="40" t="str">
        <f>IFERROR(__xludf.DUMMYFUNCTION("if(isblank(A93),"""",filter(Moorings!C:C,Moorings!B:B=left(A93,14),Moorings!D:D=D93))"),"SN0006")</f>
        <v>SN0006</v>
      </c>
      <c r="D93" s="41">
        <v>1.0</v>
      </c>
      <c r="E93" s="40" t="str">
        <f>IFERROR(__xludf.DUMMYFUNCTION("if(isblank(A93),"""",filter(Moorings!A:A,Moorings!B:B=A93,Moorings!D:D=D93))"),"A00265")</f>
        <v>A00265</v>
      </c>
      <c r="F93" s="40" t="str">
        <f>IFERROR(__xludf.DUMMYFUNCTION("if(isblank(A93),"""",filter(Moorings!C:C,Moorings!B:B=A93,Moorings!D:D=D93))"),"C0064")</f>
        <v>C0064</v>
      </c>
      <c r="G93" s="45" t="s">
        <v>120</v>
      </c>
      <c r="H93" s="47">
        <v>0.4372</v>
      </c>
      <c r="I93" s="38"/>
      <c r="J93" s="38"/>
    </row>
    <row r="94" ht="15.75" customHeight="1">
      <c r="A94" s="39" t="s">
        <v>54</v>
      </c>
      <c r="B94" s="40" t="str">
        <f>IFERROR(__xludf.DUMMYFUNCTION("if(isblank(A94),"""",filter(Moorings!A:A,Moorings!B:B=left(A94,14),Moorings!D:D=D94))"),"ATAPL-65310-040-006")</f>
        <v>ATAPL-65310-040-006</v>
      </c>
      <c r="C94" s="40" t="str">
        <f>IFERROR(__xludf.DUMMYFUNCTION("if(isblank(A94),"""",filter(Moorings!C:C,Moorings!B:B=left(A94,14),Moorings!D:D=D94))"),"SN0006")</f>
        <v>SN0006</v>
      </c>
      <c r="D94" s="41">
        <v>1.0</v>
      </c>
      <c r="E94" s="40" t="str">
        <f>IFERROR(__xludf.DUMMYFUNCTION("if(isblank(A94),"""",filter(Moorings!A:A,Moorings!B:B=A94,Moorings!D:D=D94))"),"A00265")</f>
        <v>A00265</v>
      </c>
      <c r="F94" s="40" t="str">
        <f>IFERROR(__xludf.DUMMYFUNCTION("if(isblank(A94),"""",filter(Moorings!C:C,Moorings!B:B=A94,Moorings!D:D=D94))"),"C0064")</f>
        <v>C0064</v>
      </c>
      <c r="G94" s="45" t="s">
        <v>121</v>
      </c>
      <c r="H94" s="47">
        <v>-1.167</v>
      </c>
      <c r="I94" s="38"/>
      <c r="J94" s="38"/>
    </row>
    <row r="95" ht="15.75" customHeight="1">
      <c r="A95" s="38"/>
      <c r="B95" s="36" t="str">
        <f>IFERROR(__xludf.DUMMYFUNCTION("if(isblank(A95),"""",filter(Moorings!A:A,Moorings!B:B=left(A95,14),Moorings!D:D=D95))"),"")</f>
        <v/>
      </c>
      <c r="C95" s="36" t="str">
        <f>IFERROR(__xludf.DUMMYFUNCTION("if(isblank(A95),"""",filter(Moorings!C:C,Moorings!B:B=left(A95,14),Moorings!D:D=D95))"),"")</f>
        <v/>
      </c>
      <c r="D95" s="43"/>
      <c r="E95" s="36" t="str">
        <f>IFERROR(__xludf.DUMMYFUNCTION("if(isblank(A95),"""",filter(Moorings!A:A,Moorings!B:B=A95,Moorings!D:D=D95))"),"")</f>
        <v/>
      </c>
      <c r="F95" s="36" t="str">
        <f>IFERROR(__xludf.DUMMYFUNCTION("if(isblank(A95),"""",filter(Moorings!C:C,Moorings!B:B=A95,Moorings!D:D=D95))"),"")</f>
        <v/>
      </c>
      <c r="G95" s="34"/>
      <c r="H95" s="48"/>
      <c r="I95" s="38"/>
      <c r="J95" s="38"/>
    </row>
    <row r="96" ht="15.75" customHeight="1">
      <c r="A96" s="38" t="s">
        <v>54</v>
      </c>
      <c r="B96" s="40" t="str">
        <f>IFERROR(__xludf.DUMMYFUNCTION("if(isblank(A96),"""",filter(Moorings!A:A,Moorings!B:B=left(A96,14),Moorings!D:D=D96))"),"ATAPL-65310-820-0009")</f>
        <v>ATAPL-65310-820-0009</v>
      </c>
      <c r="C96" s="40" t="str">
        <f>IFERROR(__xludf.DUMMYFUNCTION("if(isblank(A96),"""",filter(Moorings!C:C,Moorings!B:B=left(A96,14),Moorings!D:D=D96))"),"SN0009")</f>
        <v>SN0009</v>
      </c>
      <c r="D96" s="43">
        <v>2.0</v>
      </c>
      <c r="E96" s="40" t="str">
        <f>IFERROR(__xludf.DUMMYFUNCTION("if(isblank(A96),"""",filter(Moorings!A:A,Moorings!B:B=A96,Moorings!D:D=D96))"),"A01647")</f>
        <v>A01647</v>
      </c>
      <c r="F96" s="40" t="str">
        <f>IFERROR(__xludf.DUMMYFUNCTION("if(isblank(A96),"""",filter(Moorings!C:C,Moorings!B:B=A96,Moorings!D:D=D96))"),"C0118")</f>
        <v>C0118</v>
      </c>
      <c r="G96" s="34" t="s">
        <v>114</v>
      </c>
      <c r="H96" s="48">
        <v>3073.0</v>
      </c>
      <c r="I96" s="38"/>
      <c r="J96" s="38"/>
    </row>
    <row r="97" ht="15.75" customHeight="1">
      <c r="A97" s="38" t="s">
        <v>54</v>
      </c>
      <c r="B97" s="40" t="str">
        <f>IFERROR(__xludf.DUMMYFUNCTION("if(isblank(A97),"""",filter(Moorings!A:A,Moorings!B:B=left(A97,14),Moorings!D:D=D97))"),"ATAPL-65310-820-0009")</f>
        <v>ATAPL-65310-820-0009</v>
      </c>
      <c r="C97" s="40" t="str">
        <f>IFERROR(__xludf.DUMMYFUNCTION("if(isblank(A97),"""",filter(Moorings!C:C,Moorings!B:B=left(A97,14),Moorings!D:D=D97))"),"SN0009")</f>
        <v>SN0009</v>
      </c>
      <c r="D97" s="43">
        <v>2.0</v>
      </c>
      <c r="E97" s="40" t="str">
        <f>IFERROR(__xludf.DUMMYFUNCTION("if(isblank(A97),"""",filter(Moorings!A:A,Moorings!B:B=A97,Moorings!D:D=D97))"),"A01647")</f>
        <v>A01647</v>
      </c>
      <c r="F97" s="40" t="str">
        <f>IFERROR(__xludf.DUMMYFUNCTION("if(isblank(A97),"""",filter(Moorings!C:C,Moorings!B:B=A97,Moorings!D:D=D97))"),"C0118")</f>
        <v>C0118</v>
      </c>
      <c r="G97" s="34" t="s">
        <v>115</v>
      </c>
      <c r="H97" s="48">
        <v>44327.0</v>
      </c>
      <c r="I97" s="38"/>
      <c r="J97" s="38"/>
    </row>
    <row r="98" ht="15.75" customHeight="1">
      <c r="A98" s="38" t="s">
        <v>54</v>
      </c>
      <c r="B98" s="40" t="str">
        <f>IFERROR(__xludf.DUMMYFUNCTION("if(isblank(A98),"""",filter(Moorings!A:A,Moorings!B:B=left(A98,14),Moorings!D:D=D98))"),"ATAPL-65310-820-0009")</f>
        <v>ATAPL-65310-820-0009</v>
      </c>
      <c r="C98" s="40" t="str">
        <f>IFERROR(__xludf.DUMMYFUNCTION("if(isblank(A98),"""",filter(Moorings!C:C,Moorings!B:B=left(A98,14),Moorings!D:D=D98))"),"SN0009")</f>
        <v>SN0009</v>
      </c>
      <c r="D98" s="43">
        <v>2.0</v>
      </c>
      <c r="E98" s="40" t="str">
        <f>IFERROR(__xludf.DUMMYFUNCTION("if(isblank(A98),"""",filter(Moorings!A:A,Moorings!B:B=A98,Moorings!D:D=D98))"),"A01647")</f>
        <v>A01647</v>
      </c>
      <c r="F98" s="40" t="str">
        <f>IFERROR(__xludf.DUMMYFUNCTION("if(isblank(A98),"""",filter(Moorings!C:C,Moorings!B:B=A98,Moorings!D:D=D98))"),"C0118")</f>
        <v>C0118</v>
      </c>
      <c r="G98" s="34" t="s">
        <v>116</v>
      </c>
      <c r="H98" s="48">
        <v>19706.0</v>
      </c>
      <c r="I98" s="38"/>
      <c r="J98" s="38"/>
    </row>
    <row r="99" ht="15.75" customHeight="1">
      <c r="A99" s="38" t="s">
        <v>54</v>
      </c>
      <c r="B99" s="40" t="str">
        <f>IFERROR(__xludf.DUMMYFUNCTION("if(isblank(A99),"""",filter(Moorings!A:A,Moorings!B:B=left(A99,14),Moorings!D:D=D99))"),"ATAPL-65310-820-0009")</f>
        <v>ATAPL-65310-820-0009</v>
      </c>
      <c r="C99" s="40" t="str">
        <f>IFERROR(__xludf.DUMMYFUNCTION("if(isblank(A99),"""",filter(Moorings!C:C,Moorings!B:B=left(A99,14),Moorings!D:D=D99))"),"SN0009")</f>
        <v>SN0009</v>
      </c>
      <c r="D99" s="43">
        <v>2.0</v>
      </c>
      <c r="E99" s="40" t="str">
        <f>IFERROR(__xludf.DUMMYFUNCTION("if(isblank(A99),"""",filter(Moorings!A:A,Moorings!B:B=A99,Moorings!D:D=D99))"),"A01647")</f>
        <v>A01647</v>
      </c>
      <c r="F99" s="40" t="str">
        <f>IFERROR(__xludf.DUMMYFUNCTION("if(isblank(A99),"""",filter(Moorings!C:C,Moorings!B:B=A99,Moorings!D:D=D99))"),"C0118")</f>
        <v>C0118</v>
      </c>
      <c r="G99" s="34" t="s">
        <v>117</v>
      </c>
      <c r="H99" s="48">
        <v>34.0</v>
      </c>
      <c r="I99" s="38"/>
      <c r="J99" s="38"/>
    </row>
    <row r="100" ht="15.75" customHeight="1">
      <c r="A100" s="38" t="s">
        <v>54</v>
      </c>
      <c r="B100" s="40" t="str">
        <f>IFERROR(__xludf.DUMMYFUNCTION("if(isblank(A100),"""",filter(Moorings!A:A,Moorings!B:B=left(A100,14),Moorings!D:D=D100))"),"ATAPL-65310-820-0009")</f>
        <v>ATAPL-65310-820-0009</v>
      </c>
      <c r="C100" s="40" t="str">
        <f>IFERROR(__xludf.DUMMYFUNCTION("if(isblank(A100),"""",filter(Moorings!C:C,Moorings!B:B=left(A100,14),Moorings!D:D=D100))"),"SN0009")</f>
        <v>SN0009</v>
      </c>
      <c r="D100" s="43">
        <v>2.0</v>
      </c>
      <c r="E100" s="40" t="str">
        <f>IFERROR(__xludf.DUMMYFUNCTION("if(isblank(A100),"""",filter(Moorings!A:A,Moorings!B:B=A100,Moorings!D:D=D100))"),"A01647")</f>
        <v>A01647</v>
      </c>
      <c r="F100" s="40" t="str">
        <f>IFERROR(__xludf.DUMMYFUNCTION("if(isblank(A100),"""",filter(Moorings!C:C,Moorings!B:B=A100,Moorings!D:D=D100))"),"C0118")</f>
        <v>C0118</v>
      </c>
      <c r="G100" s="34" t="s">
        <v>118</v>
      </c>
      <c r="H100" s="48">
        <v>14.635</v>
      </c>
      <c r="I100" s="38"/>
      <c r="J100" s="38"/>
    </row>
    <row r="101" ht="15.75" customHeight="1">
      <c r="A101" s="38" t="s">
        <v>54</v>
      </c>
      <c r="B101" s="40" t="str">
        <f>IFERROR(__xludf.DUMMYFUNCTION("if(isblank(A101),"""",filter(Moorings!A:A,Moorings!B:B=left(A101,14),Moorings!D:D=D101))"),"ATAPL-65310-820-0009")</f>
        <v>ATAPL-65310-820-0009</v>
      </c>
      <c r="C101" s="40" t="str">
        <f>IFERROR(__xludf.DUMMYFUNCTION("if(isblank(A101),"""",filter(Moorings!C:C,Moorings!B:B=left(A101,14),Moorings!D:D=D101))"),"SN0009")</f>
        <v>SN0009</v>
      </c>
      <c r="D101" s="43">
        <v>2.0</v>
      </c>
      <c r="E101" s="40" t="str">
        <f>IFERROR(__xludf.DUMMYFUNCTION("if(isblank(A101),"""",filter(Moorings!A:A,Moorings!B:B=A101,Moorings!D:D=D101))"),"A01647")</f>
        <v>A01647</v>
      </c>
      <c r="F101" s="40" t="str">
        <f>IFERROR(__xludf.DUMMYFUNCTION("if(isblank(A101),"""",filter(Moorings!C:C,Moorings!B:B=A101,Moorings!D:D=D101))"),"C0118")</f>
        <v>C0118</v>
      </c>
      <c r="G101" s="34" t="s">
        <v>119</v>
      </c>
      <c r="H101" s="48">
        <v>0.0767</v>
      </c>
      <c r="I101" s="38"/>
      <c r="J101" s="38"/>
    </row>
    <row r="102" ht="15.75" customHeight="1">
      <c r="A102" s="38" t="s">
        <v>54</v>
      </c>
      <c r="B102" s="40" t="str">
        <f>IFERROR(__xludf.DUMMYFUNCTION("if(isblank(A102),"""",filter(Moorings!A:A,Moorings!B:B=left(A102,14),Moorings!D:D=D102))"),"ATAPL-65310-820-0009")</f>
        <v>ATAPL-65310-820-0009</v>
      </c>
      <c r="C102" s="40" t="str">
        <f>IFERROR(__xludf.DUMMYFUNCTION("if(isblank(A102),"""",filter(Moorings!C:C,Moorings!B:B=left(A102,14),Moorings!D:D=D102))"),"SN0009")</f>
        <v>SN0009</v>
      </c>
      <c r="D102" s="43">
        <v>2.0</v>
      </c>
      <c r="E102" s="40" t="str">
        <f>IFERROR(__xludf.DUMMYFUNCTION("if(isblank(A102),"""",filter(Moorings!A:A,Moorings!B:B=A102,Moorings!D:D=D102))"),"A01647")</f>
        <v>A01647</v>
      </c>
      <c r="F102" s="40" t="str">
        <f>IFERROR(__xludf.DUMMYFUNCTION("if(isblank(A102),"""",filter(Moorings!C:C,Moorings!B:B=A102,Moorings!D:D=D102))"),"C0118")</f>
        <v>C0118</v>
      </c>
      <c r="G102" s="34" t="s">
        <v>120</v>
      </c>
      <c r="H102" s="48">
        <v>0.4333</v>
      </c>
      <c r="I102" s="38"/>
      <c r="J102" s="38"/>
    </row>
    <row r="103" ht="15.75" customHeight="1">
      <c r="A103" s="38" t="s">
        <v>54</v>
      </c>
      <c r="B103" s="40" t="str">
        <f>IFERROR(__xludf.DUMMYFUNCTION("if(isblank(A103),"""",filter(Moorings!A:A,Moorings!B:B=left(A103,14),Moorings!D:D=D103))"),"ATAPL-65310-820-0009")</f>
        <v>ATAPL-65310-820-0009</v>
      </c>
      <c r="C103" s="40" t="str">
        <f>IFERROR(__xludf.DUMMYFUNCTION("if(isblank(A103),"""",filter(Moorings!C:C,Moorings!B:B=left(A103,14),Moorings!D:D=D103))"),"SN0009")</f>
        <v>SN0009</v>
      </c>
      <c r="D103" s="43">
        <v>2.0</v>
      </c>
      <c r="E103" s="40" t="str">
        <f>IFERROR(__xludf.DUMMYFUNCTION("if(isblank(A103),"""",filter(Moorings!A:A,Moorings!B:B=A103,Moorings!D:D=D103))"),"A01647")</f>
        <v>A01647</v>
      </c>
      <c r="F103" s="40" t="str">
        <f>IFERROR(__xludf.DUMMYFUNCTION("if(isblank(A103),"""",filter(Moorings!C:C,Moorings!B:B=A103,Moorings!D:D=D103))"),"C0118")</f>
        <v>C0118</v>
      </c>
      <c r="G103" s="34" t="s">
        <v>121</v>
      </c>
      <c r="H103" s="48">
        <v>-1.2901</v>
      </c>
      <c r="I103" s="38"/>
      <c r="J103" s="38"/>
    </row>
    <row r="104" ht="12.75" customHeight="1">
      <c r="A104" s="38"/>
      <c r="B104" s="36" t="str">
        <f>IFERROR(__xludf.DUMMYFUNCTION("if(isblank(A104),"""",filter(Moorings!A:A,Moorings!B:B=left(A104,14),Moorings!D:D=D104))"),"")</f>
        <v/>
      </c>
      <c r="C104" s="36" t="str">
        <f>IFERROR(__xludf.DUMMYFUNCTION("if(isblank(A104),"""",filter(Moorings!C:C,Moorings!B:B=left(A104,14),Moorings!D:D=D104))"),"")</f>
        <v/>
      </c>
      <c r="D104" s="43"/>
      <c r="E104" s="36" t="str">
        <f>IFERROR(__xludf.DUMMYFUNCTION("if(isblank(A104),"""",filter(Moorings!A:A,Moorings!B:B=A104,Moorings!D:D=D104))"),"")</f>
        <v/>
      </c>
      <c r="F104" s="36" t="str">
        <f>IFERROR(__xludf.DUMMYFUNCTION("if(isblank(A104),"""",filter(Moorings!C:C,Moorings!B:B=A104,Moorings!D:D=D104))"),"")</f>
        <v/>
      </c>
      <c r="G104" s="34"/>
      <c r="H104" s="48"/>
      <c r="I104" s="38"/>
      <c r="J104" s="38"/>
    </row>
    <row r="105" ht="12.75" customHeight="1">
      <c r="A105" s="39" t="s">
        <v>57</v>
      </c>
      <c r="B105" s="40" t="str">
        <f>IFERROR(__xludf.DUMMYFUNCTION("if(isblank(A105),"""",filter(Moorings!A:A,Moorings!B:B=left(A105,14),Moorings!D:D=D105))"),"ATAPL-65310-040-006")</f>
        <v>ATAPL-65310-040-006</v>
      </c>
      <c r="C105" s="40" t="str">
        <f>IFERROR(__xludf.DUMMYFUNCTION("if(isblank(A105),"""",filter(Moorings!C:C,Moorings!B:B=left(A105,14),Moorings!D:D=D105))"),"SN0006")</f>
        <v>SN0006</v>
      </c>
      <c r="D105" s="41">
        <v>1.0</v>
      </c>
      <c r="E105" s="40" t="str">
        <f>IFERROR(__xludf.DUMMYFUNCTION("if(isblank(A105),"""",filter(Moorings!A:A,Moorings!B:B=A105,Moorings!D:D=D105))"),"A00627")</f>
        <v>A00627</v>
      </c>
      <c r="F105" s="40" t="str">
        <f>IFERROR(__xludf.DUMMYFUNCTION("if(isblank(A105),"""",filter(Moorings!C:C,Moorings!B:B=A105,Moorings!D:D=D105))"),"P0116")</f>
        <v>P0116</v>
      </c>
      <c r="G105" s="45" t="s">
        <v>114</v>
      </c>
      <c r="H105" s="47">
        <v>17533.0</v>
      </c>
      <c r="I105" s="38"/>
      <c r="J105" s="38"/>
    </row>
    <row r="106" ht="12.75" customHeight="1">
      <c r="A106" s="39" t="s">
        <v>57</v>
      </c>
      <c r="B106" s="40" t="str">
        <f>IFERROR(__xludf.DUMMYFUNCTION("if(isblank(A106),"""",filter(Moorings!A:A,Moorings!B:B=left(A106,14),Moorings!D:D=D106))"),"ATAPL-65310-040-006")</f>
        <v>ATAPL-65310-040-006</v>
      </c>
      <c r="C106" s="40" t="str">
        <f>IFERROR(__xludf.DUMMYFUNCTION("if(isblank(A106),"""",filter(Moorings!C:C,Moorings!B:B=left(A106,14),Moorings!D:D=D106))"),"SN0006")</f>
        <v>SN0006</v>
      </c>
      <c r="D106" s="41">
        <v>1.0</v>
      </c>
      <c r="E106" s="40" t="str">
        <f>IFERROR(__xludf.DUMMYFUNCTION("if(isblank(A106),"""",filter(Moorings!A:A,Moorings!B:B=A106,Moorings!D:D=D106))"),"A00627")</f>
        <v>A00627</v>
      </c>
      <c r="F106" s="40" t="str">
        <f>IFERROR(__xludf.DUMMYFUNCTION("if(isblank(A106),"""",filter(Moorings!C:C,Moorings!B:B=A106,Moorings!D:D=D106))"),"P0116")</f>
        <v>P0116</v>
      </c>
      <c r="G106" s="45" t="s">
        <v>116</v>
      </c>
      <c r="H106" s="47">
        <v>2229.0</v>
      </c>
      <c r="I106" s="38"/>
      <c r="J106" s="38"/>
    </row>
    <row r="107" ht="12.75" customHeight="1">
      <c r="A107" s="39" t="s">
        <v>57</v>
      </c>
      <c r="B107" s="40" t="str">
        <f>IFERROR(__xludf.DUMMYFUNCTION("if(isblank(A107),"""",filter(Moorings!A:A,Moorings!B:B=left(A107,14),Moorings!D:D=D107))"),"ATAPL-65310-040-006")</f>
        <v>ATAPL-65310-040-006</v>
      </c>
      <c r="C107" s="40" t="str">
        <f>IFERROR(__xludf.DUMMYFUNCTION("if(isblank(A107),"""",filter(Moorings!C:C,Moorings!B:B=left(A107,14),Moorings!D:D=D107))"),"SN0006")</f>
        <v>SN0006</v>
      </c>
      <c r="D107" s="41">
        <v>1.0</v>
      </c>
      <c r="E107" s="40" t="str">
        <f>IFERROR(__xludf.DUMMYFUNCTION("if(isblank(A107),"""",filter(Moorings!A:A,Moorings!B:B=A107,Moorings!D:D=D107))"),"A00627")</f>
        <v>A00627</v>
      </c>
      <c r="F107" s="40" t="str">
        <f>IFERROR(__xludf.DUMMYFUNCTION("if(isblank(A107),"""",filter(Moorings!C:C,Moorings!B:B=A107,Moorings!D:D=D107))"),"P0116")</f>
        <v>P0116</v>
      </c>
      <c r="G107" s="45" t="s">
        <v>122</v>
      </c>
      <c r="H107" s="47">
        <v>101.0</v>
      </c>
      <c r="I107" s="38"/>
      <c r="J107" s="38"/>
    </row>
    <row r="108" ht="12.75" customHeight="1">
      <c r="A108" s="39" t="s">
        <v>57</v>
      </c>
      <c r="B108" s="40" t="str">
        <f>IFERROR(__xludf.DUMMYFUNCTION("if(isblank(A108),"""",filter(Moorings!A:A,Moorings!B:B=left(A108,14),Moorings!D:D=D108))"),"ATAPL-65310-040-006")</f>
        <v>ATAPL-65310-040-006</v>
      </c>
      <c r="C108" s="40" t="str">
        <f>IFERROR(__xludf.DUMMYFUNCTION("if(isblank(A108),"""",filter(Moorings!C:C,Moorings!B:B=left(A108,14),Moorings!D:D=D108))"),"SN0006")</f>
        <v>SN0006</v>
      </c>
      <c r="D108" s="41">
        <v>1.0</v>
      </c>
      <c r="E108" s="40" t="str">
        <f>IFERROR(__xludf.DUMMYFUNCTION("if(isblank(A108),"""",filter(Moorings!A:A,Moorings!B:B=A108,Moorings!D:D=D108))"),"A00627")</f>
        <v>A00627</v>
      </c>
      <c r="F108" s="40" t="str">
        <f>IFERROR(__xludf.DUMMYFUNCTION("if(isblank(A108),"""",filter(Moorings!C:C,Moorings!B:B=A108,Moorings!D:D=D108))"),"P0116")</f>
        <v>P0116</v>
      </c>
      <c r="G108" s="45" t="s">
        <v>123</v>
      </c>
      <c r="H108" s="47">
        <v>38502.0</v>
      </c>
      <c r="I108" s="38"/>
      <c r="J108" s="38"/>
    </row>
    <row r="109" ht="12.75" customHeight="1">
      <c r="A109" s="39" t="s">
        <v>57</v>
      </c>
      <c r="B109" s="40" t="str">
        <f>IFERROR(__xludf.DUMMYFUNCTION("if(isblank(A109),"""",filter(Moorings!A:A,Moorings!B:B=left(A109,14),Moorings!D:D=D109))"),"ATAPL-65310-040-006")</f>
        <v>ATAPL-65310-040-006</v>
      </c>
      <c r="C109" s="40" t="str">
        <f>IFERROR(__xludf.DUMMYFUNCTION("if(isblank(A109),"""",filter(Moorings!C:C,Moorings!B:B=left(A109,14),Moorings!D:D=D109))"),"SN0006")</f>
        <v>SN0006</v>
      </c>
      <c r="D109" s="41">
        <v>1.0</v>
      </c>
      <c r="E109" s="40" t="str">
        <f>IFERROR(__xludf.DUMMYFUNCTION("if(isblank(A109),"""",filter(Moorings!A:A,Moorings!B:B=A109,Moorings!D:D=D109))"),"A00627")</f>
        <v>A00627</v>
      </c>
      <c r="F109" s="40" t="str">
        <f>IFERROR(__xludf.DUMMYFUNCTION("if(isblank(A109),"""",filter(Moorings!C:C,Moorings!B:B=A109,Moorings!D:D=D109))"),"P0116")</f>
        <v>P0116</v>
      </c>
      <c r="G109" s="45" t="s">
        <v>124</v>
      </c>
      <c r="H109" s="49">
        <v>1.0</v>
      </c>
      <c r="I109" s="38"/>
      <c r="J109" s="38"/>
    </row>
    <row r="110" ht="12.75" customHeight="1">
      <c r="A110" s="39" t="s">
        <v>57</v>
      </c>
      <c r="B110" s="40" t="str">
        <f>IFERROR(__xludf.DUMMYFUNCTION("if(isblank(A110),"""",filter(Moorings!A:A,Moorings!B:B=left(A110,14),Moorings!D:D=D110))"),"ATAPL-65310-040-006")</f>
        <v>ATAPL-65310-040-006</v>
      </c>
      <c r="C110" s="40" t="str">
        <f>IFERROR(__xludf.DUMMYFUNCTION("if(isblank(A110),"""",filter(Moorings!C:C,Moorings!B:B=left(A110,14),Moorings!D:D=D110))"),"SN0006")</f>
        <v>SN0006</v>
      </c>
      <c r="D110" s="41">
        <v>1.0</v>
      </c>
      <c r="E110" s="40" t="str">
        <f>IFERROR(__xludf.DUMMYFUNCTION("if(isblank(A110),"""",filter(Moorings!A:A,Moorings!B:B=A110,Moorings!D:D=D110))"),"A00627")</f>
        <v>A00627</v>
      </c>
      <c r="F110" s="40" t="str">
        <f>IFERROR(__xludf.DUMMYFUNCTION("if(isblank(A110),"""",filter(Moorings!C:C,Moorings!B:B=A110,Moorings!D:D=D110))"),"P0116")</f>
        <v>P0116</v>
      </c>
      <c r="G110" s="45" t="s">
        <v>125</v>
      </c>
      <c r="H110" s="49">
        <v>0.0</v>
      </c>
      <c r="I110" s="38"/>
      <c r="J110" s="38"/>
    </row>
    <row r="111" ht="12.75" customHeight="1">
      <c r="A111" s="39" t="s">
        <v>57</v>
      </c>
      <c r="B111" s="40" t="str">
        <f>IFERROR(__xludf.DUMMYFUNCTION("if(isblank(A111),"""",filter(Moorings!A:A,Moorings!B:B=left(A111,14),Moorings!D:D=D111))"),"ATAPL-65310-040-006")</f>
        <v>ATAPL-65310-040-006</v>
      </c>
      <c r="C111" s="40" t="str">
        <f>IFERROR(__xludf.DUMMYFUNCTION("if(isblank(A111),"""",filter(Moorings!C:C,Moorings!B:B=left(A111,14),Moorings!D:D=D111))"),"SN0006")</f>
        <v>SN0006</v>
      </c>
      <c r="D111" s="41">
        <v>1.0</v>
      </c>
      <c r="E111" s="40" t="str">
        <f>IFERROR(__xludf.DUMMYFUNCTION("if(isblank(A111),"""",filter(Moorings!A:A,Moorings!B:B=A111,Moorings!D:D=D111))"),"A00627")</f>
        <v>A00627</v>
      </c>
      <c r="F111" s="40" t="str">
        <f>IFERROR(__xludf.DUMMYFUNCTION("if(isblank(A111),"""",filter(Moorings!C:C,Moorings!B:B=A111,Moorings!D:D=D111))"),"P0116")</f>
        <v>P0116</v>
      </c>
      <c r="G111" s="45" t="s">
        <v>126</v>
      </c>
      <c r="H111" s="47">
        <v>35.0</v>
      </c>
      <c r="I111" s="38"/>
      <c r="J111" s="38"/>
    </row>
    <row r="112" ht="12.75" customHeight="1">
      <c r="A112" s="38"/>
      <c r="B112" s="36" t="str">
        <f>IFERROR(__xludf.DUMMYFUNCTION("if(isblank(A112),"""",filter(Moorings!A:A,Moorings!B:B=left(A112,14),Moorings!D:D=D112))"),"")</f>
        <v/>
      </c>
      <c r="C112" s="36" t="str">
        <f>IFERROR(__xludf.DUMMYFUNCTION("if(isblank(A112),"""",filter(Moorings!C:C,Moorings!B:B=left(A112,14),Moorings!D:D=D112))"),"")</f>
        <v/>
      </c>
      <c r="D112" s="43"/>
      <c r="E112" s="36" t="str">
        <f>IFERROR(__xludf.DUMMYFUNCTION("if(isblank(A112),"""",filter(Moorings!A:A,Moorings!B:B=A112,Moorings!D:D=D112))"),"")</f>
        <v/>
      </c>
      <c r="F112" s="36" t="str">
        <f>IFERROR(__xludf.DUMMYFUNCTION("if(isblank(A112),"""",filter(Moorings!C:C,Moorings!B:B=A112,Moorings!D:D=D112))"),"")</f>
        <v/>
      </c>
      <c r="G112" s="34"/>
      <c r="H112" s="48"/>
      <c r="I112" s="38"/>
      <c r="J112" s="38"/>
    </row>
    <row r="113" ht="12.75" customHeight="1">
      <c r="A113" s="38" t="s">
        <v>57</v>
      </c>
      <c r="B113" s="40" t="str">
        <f>IFERROR(__xludf.DUMMYFUNCTION("if(isblank(A113),"""",filter(Moorings!A:A,Moorings!B:B=left(A113,14),Moorings!D:D=D113))"),"ATAPL-65310-820-0009")</f>
        <v>ATAPL-65310-820-0009</v>
      </c>
      <c r="C113" s="40" t="str">
        <f>IFERROR(__xludf.DUMMYFUNCTION("if(isblank(A113),"""",filter(Moorings!C:C,Moorings!B:B=left(A113,14),Moorings!D:D=D113))"),"SN0009")</f>
        <v>SN0009</v>
      </c>
      <c r="D113" s="43">
        <v>2.0</v>
      </c>
      <c r="E113" s="40" t="str">
        <f>IFERROR(__xludf.DUMMYFUNCTION("if(isblank(A113),"""",filter(Moorings!A:A,Moorings!B:B=A113,Moorings!D:D=D113))"),"A01426")</f>
        <v>A01426</v>
      </c>
      <c r="F113" s="40" t="str">
        <f>IFERROR(__xludf.DUMMYFUNCTION("if(isblank(A113),"""",filter(Moorings!C:C,Moorings!B:B=A113,Moorings!D:D=D113))"),"P0159")</f>
        <v>P0159</v>
      </c>
      <c r="G113" s="34" t="s">
        <v>114</v>
      </c>
      <c r="H113" s="48">
        <v>17533.0</v>
      </c>
      <c r="I113" s="38"/>
      <c r="J113" s="38"/>
    </row>
    <row r="114" ht="12.75" customHeight="1">
      <c r="A114" s="38" t="s">
        <v>57</v>
      </c>
      <c r="B114" s="40" t="str">
        <f>IFERROR(__xludf.DUMMYFUNCTION("if(isblank(A114),"""",filter(Moorings!A:A,Moorings!B:B=left(A114,14),Moorings!D:D=D114))"),"ATAPL-65310-820-0009")</f>
        <v>ATAPL-65310-820-0009</v>
      </c>
      <c r="C114" s="40" t="str">
        <f>IFERROR(__xludf.DUMMYFUNCTION("if(isblank(A114),"""",filter(Moorings!C:C,Moorings!B:B=left(A114,14),Moorings!D:D=D114))"),"SN0009")</f>
        <v>SN0009</v>
      </c>
      <c r="D114" s="43">
        <v>2.0</v>
      </c>
      <c r="E114" s="40" t="str">
        <f>IFERROR(__xludf.DUMMYFUNCTION("if(isblank(A114),"""",filter(Moorings!A:A,Moorings!B:B=A114,Moorings!D:D=D114))"),"A01426")</f>
        <v>A01426</v>
      </c>
      <c r="F114" s="40" t="str">
        <f>IFERROR(__xludf.DUMMYFUNCTION("if(isblank(A114),"""",filter(Moorings!C:C,Moorings!B:B=A114,Moorings!D:D=D114))"),"P0159")</f>
        <v>P0159</v>
      </c>
      <c r="G114" s="34" t="s">
        <v>116</v>
      </c>
      <c r="H114" s="48">
        <v>2229.0</v>
      </c>
      <c r="I114" s="38"/>
      <c r="J114" s="38"/>
    </row>
    <row r="115" ht="12.75" customHeight="1">
      <c r="A115" s="38" t="s">
        <v>57</v>
      </c>
      <c r="B115" s="40" t="str">
        <f>IFERROR(__xludf.DUMMYFUNCTION("if(isblank(A115),"""",filter(Moorings!A:A,Moorings!B:B=left(A115,14),Moorings!D:D=D115))"),"ATAPL-65310-820-0009")</f>
        <v>ATAPL-65310-820-0009</v>
      </c>
      <c r="C115" s="40" t="str">
        <f>IFERROR(__xludf.DUMMYFUNCTION("if(isblank(A115),"""",filter(Moorings!C:C,Moorings!B:B=left(A115,14),Moorings!D:D=D115))"),"SN0009")</f>
        <v>SN0009</v>
      </c>
      <c r="D115" s="43">
        <v>2.0</v>
      </c>
      <c r="E115" s="40" t="str">
        <f>IFERROR(__xludf.DUMMYFUNCTION("if(isblank(A115),"""",filter(Moorings!A:A,Moorings!B:B=A115,Moorings!D:D=D115))"),"A01426")</f>
        <v>A01426</v>
      </c>
      <c r="F115" s="40" t="str">
        <f>IFERROR(__xludf.DUMMYFUNCTION("if(isblank(A115),"""",filter(Moorings!C:C,Moorings!B:B=A115,Moorings!D:D=D115))"),"P0159")</f>
        <v>P0159</v>
      </c>
      <c r="G115" s="34" t="s">
        <v>122</v>
      </c>
      <c r="H115" s="48">
        <v>101.0</v>
      </c>
      <c r="I115" s="38"/>
      <c r="J115" s="38"/>
    </row>
    <row r="116" ht="12.75" customHeight="1">
      <c r="A116" s="38" t="s">
        <v>57</v>
      </c>
      <c r="B116" s="40" t="str">
        <f>IFERROR(__xludf.DUMMYFUNCTION("if(isblank(A116),"""",filter(Moorings!A:A,Moorings!B:B=left(A116,14),Moorings!D:D=D116))"),"ATAPL-65310-820-0009")</f>
        <v>ATAPL-65310-820-0009</v>
      </c>
      <c r="C116" s="40" t="str">
        <f>IFERROR(__xludf.DUMMYFUNCTION("if(isblank(A116),"""",filter(Moorings!C:C,Moorings!B:B=left(A116,14),Moorings!D:D=D116))"),"SN0009")</f>
        <v>SN0009</v>
      </c>
      <c r="D116" s="43">
        <v>2.0</v>
      </c>
      <c r="E116" s="40" t="str">
        <f>IFERROR(__xludf.DUMMYFUNCTION("if(isblank(A116),"""",filter(Moorings!A:A,Moorings!B:B=A116,Moorings!D:D=D116))"),"A01426")</f>
        <v>A01426</v>
      </c>
      <c r="F116" s="40" t="str">
        <f>IFERROR(__xludf.DUMMYFUNCTION("if(isblank(A116),"""",filter(Moorings!C:C,Moorings!B:B=A116,Moorings!D:D=D116))"),"P0159")</f>
        <v>P0159</v>
      </c>
      <c r="G116" s="34" t="s">
        <v>123</v>
      </c>
      <c r="H116" s="48">
        <v>38502.0</v>
      </c>
      <c r="I116" s="38"/>
      <c r="J116" s="38"/>
    </row>
    <row r="117" ht="12.75" customHeight="1">
      <c r="A117" s="38" t="s">
        <v>57</v>
      </c>
      <c r="B117" s="40" t="str">
        <f>IFERROR(__xludf.DUMMYFUNCTION("if(isblank(A117),"""",filter(Moorings!A:A,Moorings!B:B=left(A117,14),Moorings!D:D=D117))"),"ATAPL-65310-820-0009")</f>
        <v>ATAPL-65310-820-0009</v>
      </c>
      <c r="C117" s="40" t="str">
        <f>IFERROR(__xludf.DUMMYFUNCTION("if(isblank(A117),"""",filter(Moorings!C:C,Moorings!B:B=left(A117,14),Moorings!D:D=D117))"),"SN0009")</f>
        <v>SN0009</v>
      </c>
      <c r="D117" s="43">
        <v>2.0</v>
      </c>
      <c r="E117" s="40" t="str">
        <f>IFERROR(__xludf.DUMMYFUNCTION("if(isblank(A117),"""",filter(Moorings!A:A,Moorings!B:B=A117,Moorings!D:D=D117))"),"A01426")</f>
        <v>A01426</v>
      </c>
      <c r="F117" s="40" t="str">
        <f>IFERROR(__xludf.DUMMYFUNCTION("if(isblank(A117),"""",filter(Moorings!C:C,Moorings!B:B=A117,Moorings!D:D=D117))"),"P0159")</f>
        <v>P0159</v>
      </c>
      <c r="G117" s="34" t="s">
        <v>124</v>
      </c>
      <c r="H117" s="50">
        <v>1.0</v>
      </c>
      <c r="I117" s="38"/>
      <c r="J117" s="38"/>
    </row>
    <row r="118" ht="12.75" customHeight="1">
      <c r="A118" s="38" t="s">
        <v>57</v>
      </c>
      <c r="B118" s="40" t="str">
        <f>IFERROR(__xludf.DUMMYFUNCTION("if(isblank(A118),"""",filter(Moorings!A:A,Moorings!B:B=left(A118,14),Moorings!D:D=D118))"),"ATAPL-65310-820-0009")</f>
        <v>ATAPL-65310-820-0009</v>
      </c>
      <c r="C118" s="40" t="str">
        <f>IFERROR(__xludf.DUMMYFUNCTION("if(isblank(A118),"""",filter(Moorings!C:C,Moorings!B:B=left(A118,14),Moorings!D:D=D118))"),"SN0009")</f>
        <v>SN0009</v>
      </c>
      <c r="D118" s="43">
        <v>2.0</v>
      </c>
      <c r="E118" s="40" t="str">
        <f>IFERROR(__xludf.DUMMYFUNCTION("if(isblank(A118),"""",filter(Moorings!A:A,Moorings!B:B=A118,Moorings!D:D=D118))"),"A01426")</f>
        <v>A01426</v>
      </c>
      <c r="F118" s="40" t="str">
        <f>IFERROR(__xludf.DUMMYFUNCTION("if(isblank(A118),"""",filter(Moorings!C:C,Moorings!B:B=A118,Moorings!D:D=D118))"),"P0159")</f>
        <v>P0159</v>
      </c>
      <c r="G118" s="34" t="s">
        <v>125</v>
      </c>
      <c r="H118" s="50">
        <v>0.0</v>
      </c>
      <c r="I118" s="38"/>
      <c r="J118" s="38"/>
    </row>
    <row r="119" ht="12.75" customHeight="1">
      <c r="A119" s="38" t="s">
        <v>57</v>
      </c>
      <c r="B119" s="40" t="str">
        <f>IFERROR(__xludf.DUMMYFUNCTION("if(isblank(A119),"""",filter(Moorings!A:A,Moorings!B:B=left(A119,14),Moorings!D:D=D119))"),"ATAPL-65310-820-0009")</f>
        <v>ATAPL-65310-820-0009</v>
      </c>
      <c r="C119" s="40" t="str">
        <f>IFERROR(__xludf.DUMMYFUNCTION("if(isblank(A119),"""",filter(Moorings!C:C,Moorings!B:B=left(A119,14),Moorings!D:D=D119))"),"SN0009")</f>
        <v>SN0009</v>
      </c>
      <c r="D119" s="43">
        <v>2.0</v>
      </c>
      <c r="E119" s="40" t="str">
        <f>IFERROR(__xludf.DUMMYFUNCTION("if(isblank(A119),"""",filter(Moorings!A:A,Moorings!B:B=A119,Moorings!D:D=D119))"),"A01426")</f>
        <v>A01426</v>
      </c>
      <c r="F119" s="40" t="str">
        <f>IFERROR(__xludf.DUMMYFUNCTION("if(isblank(A119),"""",filter(Moorings!C:C,Moorings!B:B=A119,Moorings!D:D=D119))"),"P0159")</f>
        <v>P0159</v>
      </c>
      <c r="G119" s="38" t="s">
        <v>126</v>
      </c>
      <c r="H119" s="42">
        <v>35.0</v>
      </c>
      <c r="I119" s="38"/>
      <c r="J119" s="38"/>
    </row>
    <row r="120" ht="12.75" customHeight="1">
      <c r="A120" s="38"/>
      <c r="B120" s="36" t="str">
        <f>IFERROR(__xludf.DUMMYFUNCTION("if(isblank(A120),"""",filter(Moorings!A:A,Moorings!B:B=left(A120,14),Moorings!D:D=D120))"),"")</f>
        <v/>
      </c>
      <c r="C120" s="36" t="str">
        <f>IFERROR(__xludf.DUMMYFUNCTION("if(isblank(A120),"""",filter(Moorings!C:C,Moorings!B:B=left(A120,14),Moorings!D:D=D120))"),"")</f>
        <v/>
      </c>
      <c r="D120" s="43"/>
      <c r="E120" s="36" t="str">
        <f>IFERROR(__xludf.DUMMYFUNCTION("if(isblank(A120),"""",filter(Moorings!A:A,Moorings!B:B=A120,Moorings!D:D=D120))"),"")</f>
        <v/>
      </c>
      <c r="F120" s="36" t="str">
        <f>IFERROR(__xludf.DUMMYFUNCTION("if(isblank(A120),"""",filter(Moorings!C:C,Moorings!B:B=A120,Moorings!D:D=D120))"),"")</f>
        <v/>
      </c>
      <c r="G120" s="38"/>
      <c r="H120" s="42"/>
      <c r="I120" s="38"/>
      <c r="J120" s="38"/>
    </row>
    <row r="121" ht="12.75" customHeight="1">
      <c r="A121" s="39" t="s">
        <v>51</v>
      </c>
      <c r="B121" s="40" t="str">
        <f>IFERROR(__xludf.DUMMYFUNCTION("if(isblank(A121),"""",filter(Moorings!A:A,Moorings!B:B=left(A121,14),Moorings!D:D=D121))"),"ATAPL-65310-040-006")</f>
        <v>ATAPL-65310-040-006</v>
      </c>
      <c r="C121" s="40" t="str">
        <f>IFERROR(__xludf.DUMMYFUNCTION("if(isblank(A121),"""",filter(Moorings!C:C,Moorings!B:B=left(A121,14),Moorings!D:D=D121))"),"SN0006")</f>
        <v>SN0006</v>
      </c>
      <c r="D121" s="41">
        <v>1.0</v>
      </c>
      <c r="E121" s="40" t="str">
        <f>IFERROR(__xludf.DUMMYFUNCTION("if(isblank(A121),"""",filter(Moorings!A:A,Moorings!B:B=A121,Moorings!D:D=D121))"),"A01057")</f>
        <v>A01057</v>
      </c>
      <c r="F121" s="40" t="str">
        <f>IFERROR(__xludf.DUMMYFUNCTION("if(isblank(A121),"""",filter(Moorings!C:C,Moorings!B:B=A121,Moorings!D:D=D121))"),"169")</f>
        <v>169</v>
      </c>
      <c r="G121" s="39" t="s">
        <v>127</v>
      </c>
      <c r="H121" s="44">
        <v>18.7</v>
      </c>
      <c r="I121" s="38"/>
      <c r="J121" s="38"/>
    </row>
    <row r="122" ht="12.75" customHeight="1">
      <c r="A122" s="39" t="s">
        <v>51</v>
      </c>
      <c r="B122" s="40" t="str">
        <f>IFERROR(__xludf.DUMMYFUNCTION("if(isblank(A122),"""",filter(Moorings!A:A,Moorings!B:B=left(A122,14),Moorings!D:D=D122))"),"ATAPL-65310-040-006")</f>
        <v>ATAPL-65310-040-006</v>
      </c>
      <c r="C122" s="40" t="str">
        <f>IFERROR(__xludf.DUMMYFUNCTION("if(isblank(A122),"""",filter(Moorings!C:C,Moorings!B:B=left(A122,14),Moorings!D:D=D122))"),"SN0006")</f>
        <v>SN0006</v>
      </c>
      <c r="D122" s="41">
        <v>1.0</v>
      </c>
      <c r="E122" s="40" t="str">
        <f>IFERROR(__xludf.DUMMYFUNCTION("if(isblank(A122),"""",filter(Moorings!A:A,Moorings!B:B=A122,Moorings!D:D=D122))"),"A01057")</f>
        <v>A01057</v>
      </c>
      <c r="F122" s="40" t="str">
        <f>IFERROR(__xludf.DUMMYFUNCTION("if(isblank(A122),"""",filter(Moorings!C:C,Moorings!B:B=A122,Moorings!D:D=D122))"),"169")</f>
        <v>169</v>
      </c>
      <c r="G122" s="39" t="s">
        <v>128</v>
      </c>
      <c r="H122" s="44" t="s">
        <v>129</v>
      </c>
      <c r="I122" s="38"/>
      <c r="J122" s="38"/>
    </row>
    <row r="123" ht="12.75" customHeight="1">
      <c r="A123" s="39" t="s">
        <v>51</v>
      </c>
      <c r="B123" s="40" t="str">
        <f>IFERROR(__xludf.DUMMYFUNCTION("if(isblank(A123),"""",filter(Moorings!A:A,Moorings!B:B=left(A123,14),Moorings!D:D=D123))"),"ATAPL-65310-040-006")</f>
        <v>ATAPL-65310-040-006</v>
      </c>
      <c r="C123" s="40" t="str">
        <f>IFERROR(__xludf.DUMMYFUNCTION("if(isblank(A123),"""",filter(Moorings!C:C,Moorings!B:B=left(A123,14),Moorings!D:D=D123))"),"SN0006")</f>
        <v>SN0006</v>
      </c>
      <c r="D123" s="41">
        <v>1.0</v>
      </c>
      <c r="E123" s="40" t="str">
        <f>IFERROR(__xludf.DUMMYFUNCTION("if(isblank(A123),"""",filter(Moorings!A:A,Moorings!B:B=A123,Moorings!D:D=D123))"),"A01057")</f>
        <v>A01057</v>
      </c>
      <c r="F123" s="40" t="str">
        <f>IFERROR(__xludf.DUMMYFUNCTION("if(isblank(A123),"""",filter(Moorings!C:C,Moorings!B:B=A123,Moorings!D:D=D123))"),"169")</f>
        <v>169</v>
      </c>
      <c r="G123" s="39" t="s">
        <v>130</v>
      </c>
      <c r="H123" s="44" t="s">
        <v>131</v>
      </c>
      <c r="I123" s="38"/>
      <c r="J123" s="38"/>
    </row>
    <row r="124" ht="12.75" customHeight="1">
      <c r="A124" s="39" t="s">
        <v>51</v>
      </c>
      <c r="B124" s="40" t="str">
        <f>IFERROR(__xludf.DUMMYFUNCTION("if(isblank(A124),"""",filter(Moorings!A:A,Moorings!B:B=left(A124,14),Moorings!D:D=D124))"),"ATAPL-65310-040-006")</f>
        <v>ATAPL-65310-040-006</v>
      </c>
      <c r="C124" s="40" t="str">
        <f>IFERROR(__xludf.DUMMYFUNCTION("if(isblank(A124),"""",filter(Moorings!C:C,Moorings!B:B=left(A124,14),Moorings!D:D=D124))"),"SN0006")</f>
        <v>SN0006</v>
      </c>
      <c r="D124" s="41">
        <v>1.0</v>
      </c>
      <c r="E124" s="40" t="str">
        <f>IFERROR(__xludf.DUMMYFUNCTION("if(isblank(A124),"""",filter(Moorings!A:A,Moorings!B:B=A124,Moorings!D:D=D124))"),"A01057")</f>
        <v>A01057</v>
      </c>
      <c r="F124" s="40" t="str">
        <f>IFERROR(__xludf.DUMMYFUNCTION("if(isblank(A124),"""",filter(Moorings!C:C,Moorings!B:B=A124,Moorings!D:D=D124))"),"169")</f>
        <v>169</v>
      </c>
      <c r="G124" s="39" t="s">
        <v>132</v>
      </c>
      <c r="H124" s="44" t="s">
        <v>133</v>
      </c>
      <c r="I124" s="38"/>
      <c r="J124" s="38"/>
    </row>
    <row r="125" ht="12.75" customHeight="1">
      <c r="A125" s="39" t="s">
        <v>51</v>
      </c>
      <c r="B125" s="40" t="str">
        <f>IFERROR(__xludf.DUMMYFUNCTION("if(isblank(A125),"""",filter(Moorings!A:A,Moorings!B:B=left(A125,14),Moorings!D:D=D125))"),"ATAPL-65310-040-006")</f>
        <v>ATAPL-65310-040-006</v>
      </c>
      <c r="C125" s="40" t="str">
        <f>IFERROR(__xludf.DUMMYFUNCTION("if(isblank(A125),"""",filter(Moorings!C:C,Moorings!B:B=left(A125,14),Moorings!D:D=D125))"),"SN0006")</f>
        <v>SN0006</v>
      </c>
      <c r="D125" s="41">
        <v>1.0</v>
      </c>
      <c r="E125" s="40" t="str">
        <f>IFERROR(__xludf.DUMMYFUNCTION("if(isblank(A125),"""",filter(Moorings!A:A,Moorings!B:B=A125,Moorings!D:D=D125))"),"A01057")</f>
        <v>A01057</v>
      </c>
      <c r="F125" s="40" t="str">
        <f>IFERROR(__xludf.DUMMYFUNCTION("if(isblank(A125),"""",filter(Moorings!C:C,Moorings!B:B=A125,Moorings!D:D=D125))"),"169")</f>
        <v>169</v>
      </c>
      <c r="G125" s="39" t="s">
        <v>134</v>
      </c>
      <c r="H125" s="44" t="s">
        <v>135</v>
      </c>
      <c r="I125" s="38"/>
      <c r="J125" s="38"/>
    </row>
    <row r="126" ht="12.75" customHeight="1">
      <c r="A126" s="39" t="s">
        <v>51</v>
      </c>
      <c r="B126" s="40" t="str">
        <f>IFERROR(__xludf.DUMMYFUNCTION("if(isblank(A126),"""",filter(Moorings!A:A,Moorings!B:B=left(A126,14),Moorings!D:D=D126))"),"ATAPL-65310-040-006")</f>
        <v>ATAPL-65310-040-006</v>
      </c>
      <c r="C126" s="40" t="str">
        <f>IFERROR(__xludf.DUMMYFUNCTION("if(isblank(A126),"""",filter(Moorings!C:C,Moorings!B:B=left(A126,14),Moorings!D:D=D126))"),"SN0006")</f>
        <v>SN0006</v>
      </c>
      <c r="D126" s="41">
        <v>1.0</v>
      </c>
      <c r="E126" s="40" t="str">
        <f>IFERROR(__xludf.DUMMYFUNCTION("if(isblank(A126),"""",filter(Moorings!A:A,Moorings!B:B=A126,Moorings!D:D=D126))"),"A01057")</f>
        <v>A01057</v>
      </c>
      <c r="F126" s="40" t="str">
        <f>IFERROR(__xludf.DUMMYFUNCTION("if(isblank(A126),"""",filter(Moorings!C:C,Moorings!B:B=A126,Moorings!D:D=D126))"),"169")</f>
        <v>169</v>
      </c>
      <c r="G126" s="39" t="s">
        <v>136</v>
      </c>
      <c r="H126" s="44" t="s">
        <v>137</v>
      </c>
      <c r="I126" s="38"/>
      <c r="J126" s="38"/>
    </row>
    <row r="127" ht="12.75" customHeight="1">
      <c r="A127" s="39" t="s">
        <v>51</v>
      </c>
      <c r="B127" s="40" t="str">
        <f>IFERROR(__xludf.DUMMYFUNCTION("if(isblank(A127),"""",filter(Moorings!A:A,Moorings!B:B=left(A127,14),Moorings!D:D=D127))"),"ATAPL-65310-040-006")</f>
        <v>ATAPL-65310-040-006</v>
      </c>
      <c r="C127" s="40" t="str">
        <f>IFERROR(__xludf.DUMMYFUNCTION("if(isblank(A127),"""",filter(Moorings!C:C,Moorings!B:B=left(A127,14),Moorings!D:D=D127))"),"SN0006")</f>
        <v>SN0006</v>
      </c>
      <c r="D127" s="41">
        <v>1.0</v>
      </c>
      <c r="E127" s="40" t="str">
        <f>IFERROR(__xludf.DUMMYFUNCTION("if(isblank(A127),"""",filter(Moorings!A:A,Moorings!B:B=A127,Moorings!D:D=D127))"),"A01057")</f>
        <v>A01057</v>
      </c>
      <c r="F127" s="40" t="str">
        <f>IFERROR(__xludf.DUMMYFUNCTION("if(isblank(A127),"""",filter(Moorings!C:C,Moorings!B:B=A127,Moorings!D:D=D127))"),"169")</f>
        <v>169</v>
      </c>
      <c r="G127" s="39" t="s">
        <v>138</v>
      </c>
      <c r="H127" s="44" t="s">
        <v>139</v>
      </c>
      <c r="I127" s="38"/>
      <c r="J127" s="38"/>
    </row>
    <row r="128" ht="12.75" customHeight="1">
      <c r="A128" s="39" t="s">
        <v>51</v>
      </c>
      <c r="B128" s="40" t="str">
        <f>IFERROR(__xludf.DUMMYFUNCTION("if(isblank(A128),"""",filter(Moorings!A:A,Moorings!B:B=left(A128,14),Moorings!D:D=D128))"),"ATAPL-65310-040-006")</f>
        <v>ATAPL-65310-040-006</v>
      </c>
      <c r="C128" s="40" t="str">
        <f>IFERROR(__xludf.DUMMYFUNCTION("if(isblank(A128),"""",filter(Moorings!C:C,Moorings!B:B=left(A128,14),Moorings!D:D=D128))"),"SN0006")</f>
        <v>SN0006</v>
      </c>
      <c r="D128" s="41">
        <v>1.0</v>
      </c>
      <c r="E128" s="40" t="str">
        <f>IFERROR(__xludf.DUMMYFUNCTION("if(isblank(A128),"""",filter(Moorings!A:A,Moorings!B:B=A128,Moorings!D:D=D128))"),"A01057")</f>
        <v>A01057</v>
      </c>
      <c r="F128" s="40" t="str">
        <f>IFERROR(__xludf.DUMMYFUNCTION("if(isblank(A128),"""",filter(Moorings!C:C,Moorings!B:B=A128,Moorings!D:D=D128))"),"169")</f>
        <v>169</v>
      </c>
      <c r="G128" s="39" t="s">
        <v>140</v>
      </c>
      <c r="H128" s="44" t="s">
        <v>141</v>
      </c>
      <c r="I128" s="38"/>
      <c r="J128" s="38"/>
    </row>
    <row r="129" ht="12.75" customHeight="1">
      <c r="A129" s="38"/>
      <c r="B129" s="36" t="str">
        <f>IFERROR(__xludf.DUMMYFUNCTION("if(isblank(A129),"""",filter(Moorings!A:A,Moorings!B:B=left(A129,14),Moorings!D:D=D129))"),"")</f>
        <v/>
      </c>
      <c r="C129" s="36" t="str">
        <f>IFERROR(__xludf.DUMMYFUNCTION("if(isblank(A129),"""",filter(Moorings!C:C,Moorings!B:B=left(A129,14),Moorings!D:D=D129))"),"")</f>
        <v/>
      </c>
      <c r="D129" s="43"/>
      <c r="E129" s="36" t="str">
        <f>IFERROR(__xludf.DUMMYFUNCTION("if(isblank(A129),"""",filter(Moorings!A:A,Moorings!B:B=A129,Moorings!D:D=D129))"),"")</f>
        <v/>
      </c>
      <c r="F129" s="36" t="str">
        <f>IFERROR(__xludf.DUMMYFUNCTION("if(isblank(A129),"""",filter(Moorings!C:C,Moorings!B:B=A129,Moorings!D:D=D129))"),"")</f>
        <v/>
      </c>
      <c r="G129" s="38"/>
      <c r="H129" s="42"/>
      <c r="I129" s="38"/>
      <c r="J129" s="38"/>
    </row>
    <row r="130" ht="12.75" customHeight="1">
      <c r="A130" s="38" t="s">
        <v>51</v>
      </c>
      <c r="B130" s="40" t="str">
        <f>IFERROR(__xludf.DUMMYFUNCTION("if(isblank(A130),"""",filter(Moorings!A:A,Moorings!B:B=left(A130,14),Moorings!D:D=D130))"),"ATAPL-65310-820-0009")</f>
        <v>ATAPL-65310-820-0009</v>
      </c>
      <c r="C130" s="40" t="str">
        <f>IFERROR(__xludf.DUMMYFUNCTION("if(isblank(A130),"""",filter(Moorings!C:C,Moorings!B:B=left(A130,14),Moorings!D:D=D130))"),"SN0009")</f>
        <v>SN0009</v>
      </c>
      <c r="D130" s="43">
        <v>2.0</v>
      </c>
      <c r="E130" s="40" t="str">
        <f>IFERROR(__xludf.DUMMYFUNCTION("if(isblank(A130),"""",filter(Moorings!A:A,Moorings!B:B=A130,Moorings!D:D=D130))"),"ATOSU-58332-00008")</f>
        <v>ATOSU-58332-00008</v>
      </c>
      <c r="F130" s="40" t="str">
        <f>IFERROR(__xludf.DUMMYFUNCTION("if(isblank(A130),"""",filter(Moorings!C:C,Moorings!B:B=A130,Moorings!D:D=D130))"),"221")</f>
        <v>221</v>
      </c>
      <c r="G130" s="38" t="s">
        <v>127</v>
      </c>
      <c r="H130" s="42">
        <v>19.2</v>
      </c>
      <c r="I130" s="38"/>
      <c r="J130" s="38"/>
    </row>
    <row r="131" ht="12.75" customHeight="1">
      <c r="A131" s="38" t="s">
        <v>51</v>
      </c>
      <c r="B131" s="40" t="str">
        <f>IFERROR(__xludf.DUMMYFUNCTION("if(isblank(A131),"""",filter(Moorings!A:A,Moorings!B:B=left(A131,14),Moorings!D:D=D131))"),"ATAPL-65310-820-0009")</f>
        <v>ATAPL-65310-820-0009</v>
      </c>
      <c r="C131" s="40" t="str">
        <f>IFERROR(__xludf.DUMMYFUNCTION("if(isblank(A131),"""",filter(Moorings!C:C,Moorings!B:B=left(A131,14),Moorings!D:D=D131))"),"SN0009")</f>
        <v>SN0009</v>
      </c>
      <c r="D131" s="43">
        <v>2.0</v>
      </c>
      <c r="E131" s="40" t="str">
        <f>IFERROR(__xludf.DUMMYFUNCTION("if(isblank(A131),"""",filter(Moorings!A:A,Moorings!B:B=A131,Moorings!D:D=D131))"),"ATOSU-58332-00008")</f>
        <v>ATOSU-58332-00008</v>
      </c>
      <c r="F131" s="40" t="str">
        <f>IFERROR(__xludf.DUMMYFUNCTION("if(isblank(A131),"""",filter(Moorings!C:C,Moorings!B:B=A131,Moorings!D:D=D131))"),"221")</f>
        <v>221</v>
      </c>
      <c r="G131" s="38" t="s">
        <v>128</v>
      </c>
      <c r="H131" s="42" t="s">
        <v>142</v>
      </c>
      <c r="I131" s="38"/>
      <c r="J131" s="38"/>
    </row>
    <row r="132" ht="12.75" customHeight="1">
      <c r="A132" s="38" t="s">
        <v>51</v>
      </c>
      <c r="B132" s="40" t="str">
        <f>IFERROR(__xludf.DUMMYFUNCTION("if(isblank(A132),"""",filter(Moorings!A:A,Moorings!B:B=left(A132,14),Moorings!D:D=D132))"),"ATAPL-65310-820-0009")</f>
        <v>ATAPL-65310-820-0009</v>
      </c>
      <c r="C132" s="40" t="str">
        <f>IFERROR(__xludf.DUMMYFUNCTION("if(isblank(A132),"""",filter(Moorings!C:C,Moorings!B:B=left(A132,14),Moorings!D:D=D132))"),"SN0009")</f>
        <v>SN0009</v>
      </c>
      <c r="D132" s="43">
        <v>2.0</v>
      </c>
      <c r="E132" s="40" t="str">
        <f>IFERROR(__xludf.DUMMYFUNCTION("if(isblank(A132),"""",filter(Moorings!A:A,Moorings!B:B=A132,Moorings!D:D=D132))"),"ATOSU-58332-00008")</f>
        <v>ATOSU-58332-00008</v>
      </c>
      <c r="F132" s="40" t="str">
        <f>IFERROR(__xludf.DUMMYFUNCTION("if(isblank(A132),"""",filter(Moorings!C:C,Moorings!B:B=A132,Moorings!D:D=D132))"),"221")</f>
        <v>221</v>
      </c>
      <c r="G132" s="38" t="s">
        <v>130</v>
      </c>
      <c r="H132" s="42" t="s">
        <v>143</v>
      </c>
      <c r="I132" s="38"/>
      <c r="J132" s="38"/>
    </row>
    <row r="133" ht="12.75" customHeight="1">
      <c r="A133" s="38" t="s">
        <v>51</v>
      </c>
      <c r="B133" s="40" t="str">
        <f>IFERROR(__xludf.DUMMYFUNCTION("if(isblank(A133),"""",filter(Moorings!A:A,Moorings!B:B=left(A133,14),Moorings!D:D=D133))"),"ATAPL-65310-820-0009")</f>
        <v>ATAPL-65310-820-0009</v>
      </c>
      <c r="C133" s="40" t="str">
        <f>IFERROR(__xludf.DUMMYFUNCTION("if(isblank(A133),"""",filter(Moorings!C:C,Moorings!B:B=left(A133,14),Moorings!D:D=D133))"),"SN0009")</f>
        <v>SN0009</v>
      </c>
      <c r="D133" s="43">
        <v>2.0</v>
      </c>
      <c r="E133" s="40" t="str">
        <f>IFERROR(__xludf.DUMMYFUNCTION("if(isblank(A133),"""",filter(Moorings!A:A,Moorings!B:B=A133,Moorings!D:D=D133))"),"ATOSU-58332-00008")</f>
        <v>ATOSU-58332-00008</v>
      </c>
      <c r="F133" s="40" t="str">
        <f>IFERROR(__xludf.DUMMYFUNCTION("if(isblank(A133),"""",filter(Moorings!C:C,Moorings!B:B=A133,Moorings!D:D=D133))"),"221")</f>
        <v>221</v>
      </c>
      <c r="G133" s="38" t="s">
        <v>132</v>
      </c>
      <c r="H133" s="42" t="s">
        <v>144</v>
      </c>
      <c r="I133" s="38"/>
      <c r="J133" s="38"/>
    </row>
    <row r="134" ht="12.75" customHeight="1">
      <c r="A134" s="38" t="s">
        <v>51</v>
      </c>
      <c r="B134" s="40" t="str">
        <f>IFERROR(__xludf.DUMMYFUNCTION("if(isblank(A134),"""",filter(Moorings!A:A,Moorings!B:B=left(A134,14),Moorings!D:D=D134))"),"ATAPL-65310-820-0009")</f>
        <v>ATAPL-65310-820-0009</v>
      </c>
      <c r="C134" s="40" t="str">
        <f>IFERROR(__xludf.DUMMYFUNCTION("if(isblank(A134),"""",filter(Moorings!C:C,Moorings!B:B=left(A134,14),Moorings!D:D=D134))"),"SN0009")</f>
        <v>SN0009</v>
      </c>
      <c r="D134" s="43">
        <v>2.0</v>
      </c>
      <c r="E134" s="40" t="str">
        <f>IFERROR(__xludf.DUMMYFUNCTION("if(isblank(A134),"""",filter(Moorings!A:A,Moorings!B:B=A134,Moorings!D:D=D134))"),"ATOSU-58332-00008")</f>
        <v>ATOSU-58332-00008</v>
      </c>
      <c r="F134" s="40" t="str">
        <f>IFERROR(__xludf.DUMMYFUNCTION("if(isblank(A134),"""",filter(Moorings!C:C,Moorings!B:B=A134,Moorings!D:D=D134))"),"221")</f>
        <v>221</v>
      </c>
      <c r="G134" s="38" t="s">
        <v>134</v>
      </c>
      <c r="H134" s="42" t="s">
        <v>145</v>
      </c>
      <c r="I134" s="38"/>
      <c r="J134" s="38"/>
    </row>
    <row r="135" ht="12.75" customHeight="1">
      <c r="A135" s="38" t="s">
        <v>51</v>
      </c>
      <c r="B135" s="40" t="str">
        <f>IFERROR(__xludf.DUMMYFUNCTION("if(isblank(A135),"""",filter(Moorings!A:A,Moorings!B:B=left(A135,14),Moorings!D:D=D135))"),"ATAPL-65310-820-0009")</f>
        <v>ATAPL-65310-820-0009</v>
      </c>
      <c r="C135" s="40" t="str">
        <f>IFERROR(__xludf.DUMMYFUNCTION("if(isblank(A135),"""",filter(Moorings!C:C,Moorings!B:B=left(A135,14),Moorings!D:D=D135))"),"SN0009")</f>
        <v>SN0009</v>
      </c>
      <c r="D135" s="43">
        <v>2.0</v>
      </c>
      <c r="E135" s="40" t="str">
        <f>IFERROR(__xludf.DUMMYFUNCTION("if(isblank(A135),"""",filter(Moorings!A:A,Moorings!B:B=A135,Moorings!D:D=D135))"),"ATOSU-58332-00008")</f>
        <v>ATOSU-58332-00008</v>
      </c>
      <c r="F135" s="40" t="str">
        <f>IFERROR(__xludf.DUMMYFUNCTION("if(isblank(A135),"""",filter(Moorings!C:C,Moorings!B:B=A135,Moorings!D:D=D135))"),"221")</f>
        <v>221</v>
      </c>
      <c r="G135" s="38" t="s">
        <v>136</v>
      </c>
      <c r="H135" s="42" t="s">
        <v>146</v>
      </c>
      <c r="I135" s="38"/>
      <c r="J135" s="38"/>
    </row>
    <row r="136" ht="12.75" customHeight="1">
      <c r="A136" s="38" t="s">
        <v>51</v>
      </c>
      <c r="B136" s="40" t="str">
        <f>IFERROR(__xludf.DUMMYFUNCTION("if(isblank(A136),"""",filter(Moorings!A:A,Moorings!B:B=left(A136,14),Moorings!D:D=D136))"),"ATAPL-65310-820-0009")</f>
        <v>ATAPL-65310-820-0009</v>
      </c>
      <c r="C136" s="40" t="str">
        <f>IFERROR(__xludf.DUMMYFUNCTION("if(isblank(A136),"""",filter(Moorings!C:C,Moorings!B:B=left(A136,14),Moorings!D:D=D136))"),"SN0009")</f>
        <v>SN0009</v>
      </c>
      <c r="D136" s="43">
        <v>2.0</v>
      </c>
      <c r="E136" s="40" t="str">
        <f>IFERROR(__xludf.DUMMYFUNCTION("if(isblank(A136),"""",filter(Moorings!A:A,Moorings!B:B=A136,Moorings!D:D=D136))"),"ATOSU-58332-00008")</f>
        <v>ATOSU-58332-00008</v>
      </c>
      <c r="F136" s="40" t="str">
        <f>IFERROR(__xludf.DUMMYFUNCTION("if(isblank(A136),"""",filter(Moorings!C:C,Moorings!B:B=A136,Moorings!D:D=D136))"),"221")</f>
        <v>221</v>
      </c>
      <c r="G136" s="38" t="s">
        <v>138</v>
      </c>
      <c r="H136" s="42" t="s">
        <v>147</v>
      </c>
      <c r="I136" s="38"/>
      <c r="J136" s="38"/>
    </row>
    <row r="137" ht="12.75" customHeight="1">
      <c r="A137" s="38" t="s">
        <v>51</v>
      </c>
      <c r="B137" s="40" t="str">
        <f>IFERROR(__xludf.DUMMYFUNCTION("if(isblank(A137),"""",filter(Moorings!A:A,Moorings!B:B=left(A137,14),Moorings!D:D=D137))"),"ATAPL-65310-820-0009")</f>
        <v>ATAPL-65310-820-0009</v>
      </c>
      <c r="C137" s="40" t="str">
        <f>IFERROR(__xludf.DUMMYFUNCTION("if(isblank(A137),"""",filter(Moorings!C:C,Moorings!B:B=left(A137,14),Moorings!D:D=D137))"),"SN0009")</f>
        <v>SN0009</v>
      </c>
      <c r="D137" s="43">
        <v>2.0</v>
      </c>
      <c r="E137" s="40" t="str">
        <f>IFERROR(__xludf.DUMMYFUNCTION("if(isblank(A137),"""",filter(Moorings!A:A,Moorings!B:B=A137,Moorings!D:D=D137))"),"ATOSU-58332-00008")</f>
        <v>ATOSU-58332-00008</v>
      </c>
      <c r="F137" s="40" t="str">
        <f>IFERROR(__xludf.DUMMYFUNCTION("if(isblank(A137),"""",filter(Moorings!C:C,Moorings!B:B=A137,Moorings!D:D=D137))"),"221")</f>
        <v>221</v>
      </c>
      <c r="G137" s="38" t="s">
        <v>140</v>
      </c>
      <c r="H137" s="42" t="s">
        <v>148</v>
      </c>
      <c r="I137" s="38"/>
      <c r="J137" s="38"/>
    </row>
    <row r="138" ht="12.75" customHeight="1">
      <c r="A138" s="38"/>
      <c r="B138" s="36" t="str">
        <f>IFERROR(__xludf.DUMMYFUNCTION("if(isblank(A138),"""",filter(Moorings!A:A,Moorings!B:B=left(A138,14),Moorings!D:D=D138))"),"")</f>
        <v/>
      </c>
      <c r="C138" s="36" t="str">
        <f>IFERROR(__xludf.DUMMYFUNCTION("if(isblank(A138),"""",filter(Moorings!C:C,Moorings!B:B=left(A138,14),Moorings!D:D=D138))"),"")</f>
        <v/>
      </c>
      <c r="D138" s="43"/>
      <c r="E138" s="36" t="str">
        <f>IFERROR(__xludf.DUMMYFUNCTION("if(isblank(A138),"""",filter(Moorings!A:A,Moorings!B:B=A138,Moorings!D:D=D138))"),"")</f>
        <v/>
      </c>
      <c r="F138" s="36" t="str">
        <f>IFERROR(__xludf.DUMMYFUNCTION("if(isblank(A138),"""",filter(Moorings!C:C,Moorings!B:B=A138,Moorings!D:D=D138))"),"")</f>
        <v/>
      </c>
      <c r="G138" s="38"/>
      <c r="H138" s="42"/>
      <c r="I138" s="38"/>
      <c r="J138" s="3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51" t="s">
        <v>149</v>
      </c>
      <c r="B1" s="52" t="s">
        <v>150</v>
      </c>
      <c r="C1" s="52" t="s">
        <v>151</v>
      </c>
      <c r="D1" s="52" t="s">
        <v>152</v>
      </c>
      <c r="E1" s="52" t="s">
        <v>153</v>
      </c>
      <c r="F1" s="52" t="s">
        <v>154</v>
      </c>
      <c r="G1" s="52" t="s">
        <v>155</v>
      </c>
    </row>
    <row r="2">
      <c r="A2" s="53" t="str">
        <f>Moorings!A2</f>
        <v>ATAPL-65244-030-0025</v>
      </c>
      <c r="B2" s="53" t="str">
        <f>if(D2="Mooring",Moorings!B2,"")</f>
        <v>CE02SHBP-MJ01C</v>
      </c>
      <c r="C2" s="54" t="str">
        <f>if(D2="Sensor",Moorings!B2,"")</f>
        <v/>
      </c>
      <c r="D2" s="55" t="str">
        <f>if(ISBLANK(Moorings!B2),"",if(len(Moorings!B2)&gt;14,"Sensor","Mooring"))</f>
        <v>Mooring</v>
      </c>
      <c r="E2" s="56" t="str">
        <f>Moorings!C2</f>
        <v>SN0025</v>
      </c>
      <c r="F2" s="57" t="str">
        <f>if(D2="Mooring",Moorings!E2,"")</f>
        <v>9/10/2014</v>
      </c>
      <c r="G2" s="54"/>
    </row>
    <row r="3">
      <c r="A3" s="53" t="str">
        <f>Moorings!A3</f>
        <v>N00692</v>
      </c>
      <c r="B3" s="53" t="str">
        <f>if(D3="Mooring",Moorings!B3,"")</f>
        <v/>
      </c>
      <c r="C3" s="53" t="str">
        <f>if(D3="Sensor",Moorings!B3,"")</f>
        <v>CE02SHBP-MJ01C-07-ZPLSCB101</v>
      </c>
      <c r="D3" s="55" t="str">
        <f>if(ISBLANK(Moorings!B3),"",if(len(Moorings!B3)&gt;14,"Sensor","Mooring"))</f>
        <v>Sensor</v>
      </c>
      <c r="E3" s="56" t="str">
        <f>Moorings!C3</f>
        <v>1</v>
      </c>
      <c r="F3" s="57" t="str">
        <f>if(D3="Mooring",Moorings!E3,"")</f>
        <v/>
      </c>
      <c r="G3" s="54"/>
    </row>
    <row r="4">
      <c r="A4" s="53" t="str">
        <f>Moorings!A4</f>
        <v>N00694</v>
      </c>
      <c r="B4" s="53" t="str">
        <f>if(D4="Mooring",Moorings!B4,"")</f>
        <v/>
      </c>
      <c r="C4" s="53" t="str">
        <f>if(D4="Sensor",Moorings!B4,"")</f>
        <v>CE02SHBP-MJ01C-08-CAMDSB107</v>
      </c>
      <c r="D4" s="55" t="str">
        <f>if(ISBLANK(Moorings!B4),"",if(len(Moorings!B4)&gt;14,"Sensor","Mooring"))</f>
        <v>Sensor</v>
      </c>
      <c r="E4" s="56" t="str">
        <f>Moorings!C4</f>
        <v>0484-6002-0100</v>
      </c>
      <c r="F4" s="57" t="str">
        <f>if(D4="Mooring",Moorings!E4,"")</f>
        <v/>
      </c>
      <c r="G4" s="54"/>
    </row>
    <row r="5">
      <c r="A5" s="53" t="str">
        <f>Moorings!A5</f>
        <v/>
      </c>
      <c r="B5" s="53" t="str">
        <f>if(D5="Mooring",Moorings!B5,"")</f>
        <v/>
      </c>
      <c r="C5" s="54" t="str">
        <f>if(D5="Sensor",Moorings!B5,"")</f>
        <v/>
      </c>
      <c r="D5" s="55" t="str">
        <f>if(ISBLANK(Moorings!B5),"",if(len(Moorings!B5)&gt;14,"Sensor","Mooring"))</f>
        <v/>
      </c>
      <c r="E5" s="56" t="str">
        <f>Moorings!C5</f>
        <v/>
      </c>
      <c r="F5" s="57" t="str">
        <f>if(D5="Mooring",Moorings!E5,"")</f>
        <v/>
      </c>
      <c r="G5" s="54"/>
    </row>
    <row r="6">
      <c r="A6" s="53" t="str">
        <f>Moorings!A6</f>
        <v>ATAPL-65244-030-0025</v>
      </c>
      <c r="B6" s="53" t="str">
        <f>if(D6="Mooring",Moorings!B6,"")</f>
        <v>CE02SHBP-MJ01C</v>
      </c>
      <c r="C6" s="54" t="str">
        <f>if(D6="Sensor",Moorings!B6,"")</f>
        <v/>
      </c>
      <c r="D6" s="55" t="str">
        <f>if(ISBLANK(Moorings!B6),"",if(len(Moorings!B6)&gt;14,"Sensor","Mooring"))</f>
        <v>Mooring</v>
      </c>
      <c r="E6" s="56" t="str">
        <f>Moorings!C6</f>
        <v>SN0025</v>
      </c>
      <c r="F6" s="57" t="str">
        <f>if(D6="Mooring",Moorings!E6,"")</f>
        <v>8/2/2015</v>
      </c>
      <c r="G6" s="54"/>
    </row>
    <row r="7">
      <c r="A7" s="53" t="str">
        <f>Moorings!A7</f>
        <v>ATOSU-63259-00003</v>
      </c>
      <c r="B7" s="53" t="str">
        <f>if(D7="Mooring",Moorings!B7,"")</f>
        <v/>
      </c>
      <c r="C7" s="53" t="str">
        <f>if(D7="Sensor",Moorings!B7,"")</f>
        <v>CE02SHBP-MJ01C-07-ZPLSCB101</v>
      </c>
      <c r="D7" s="55" t="str">
        <f>if(ISBLANK(Moorings!B7),"",if(len(Moorings!B7)&gt;14,"Sensor","Mooring"))</f>
        <v>Sensor</v>
      </c>
      <c r="E7" s="56" t="str">
        <f>Moorings!C7</f>
        <v>5</v>
      </c>
      <c r="F7" s="57" t="str">
        <f>if(D7="Mooring",Moorings!E7,"")</f>
        <v/>
      </c>
      <c r="G7" s="54"/>
    </row>
    <row r="8">
      <c r="A8" s="53" t="str">
        <f>Moorings!A8</f>
        <v>ATAPL-58317-00006</v>
      </c>
      <c r="B8" s="53" t="str">
        <f>if(D8="Mooring",Moorings!B8,"")</f>
        <v/>
      </c>
      <c r="C8" s="53" t="str">
        <f>if(D8="Sensor",Moorings!B8,"")</f>
        <v>CE02SHBP-MJ01C-08-CAMDSB107</v>
      </c>
      <c r="D8" s="55" t="str">
        <f>if(ISBLANK(Moorings!B8),"",if(len(Moorings!B8)&gt;14,"Sensor","Mooring"))</f>
        <v>Sensor</v>
      </c>
      <c r="E8" s="56" t="str">
        <f>Moorings!C8</f>
        <v>108</v>
      </c>
      <c r="F8" s="57" t="str">
        <f>if(D8="Mooring",Moorings!E8,"")</f>
        <v/>
      </c>
      <c r="G8" s="54"/>
    </row>
    <row r="9">
      <c r="A9" s="53" t="str">
        <f>Moorings!A9</f>
        <v/>
      </c>
      <c r="B9" s="53" t="str">
        <f>if(D9="Mooring",Moorings!B9,"")</f>
        <v/>
      </c>
      <c r="C9" s="54" t="str">
        <f>if(D9="Sensor",Moorings!B9,"")</f>
        <v/>
      </c>
      <c r="D9" s="55" t="str">
        <f>if(ISBLANK(Moorings!B9),"",if(len(Moorings!B9)&gt;14,"Sensor","Mooring"))</f>
        <v/>
      </c>
      <c r="E9" s="56" t="str">
        <f>Moorings!C9</f>
        <v/>
      </c>
      <c r="F9" s="57" t="str">
        <f>if(D9="Mooring",Moorings!E9,"")</f>
        <v/>
      </c>
      <c r="G9" s="54"/>
    </row>
    <row r="10">
      <c r="A10" s="53" t="str">
        <f>Moorings!A10</f>
        <v>ATAPL-65310-040-006</v>
      </c>
      <c r="B10" s="53" t="str">
        <f>if(D10="Mooring",Moorings!B10,"")</f>
        <v>CE02SHBP-LJ01D</v>
      </c>
      <c r="C10" s="54" t="str">
        <f>if(D10="Sensor",Moorings!B10,"")</f>
        <v/>
      </c>
      <c r="D10" s="55" t="str">
        <f>if(ISBLANK(Moorings!B10),"",if(len(Moorings!B10)&gt;14,"Sensor","Mooring"))</f>
        <v>Mooring</v>
      </c>
      <c r="E10" s="56" t="str">
        <f>Moorings!C10</f>
        <v>SN0006</v>
      </c>
      <c r="F10" s="57" t="str">
        <f>if(D10="Mooring",Moorings!E10,"")</f>
        <v>9/10/2014</v>
      </c>
      <c r="G10" s="54"/>
    </row>
    <row r="11">
      <c r="A11" s="53" t="str">
        <f>Moorings!A11</f>
        <v>A00057</v>
      </c>
      <c r="B11" s="53" t="str">
        <f>if(D11="Mooring",Moorings!B11,"")</f>
        <v/>
      </c>
      <c r="C11" s="53" t="str">
        <f>if(D11="Sensor",Moorings!B11,"")</f>
        <v>CE02SHBP-LJ01D-05-ADCPTB104</v>
      </c>
      <c r="D11" s="55" t="str">
        <f>if(ISBLANK(Moorings!B11),"",if(len(Moorings!B11)&gt;14,"Sensor","Mooring"))</f>
        <v>Sensor</v>
      </c>
      <c r="E11" s="56" t="str">
        <f>Moorings!C11</f>
        <v>18493</v>
      </c>
      <c r="F11" s="57" t="str">
        <f>if(D11="Mooring",Moorings!E11,"")</f>
        <v/>
      </c>
      <c r="G11" s="54"/>
    </row>
    <row r="12">
      <c r="A12" s="53" t="str">
        <f>Moorings!A12</f>
        <v>N00696</v>
      </c>
      <c r="B12" s="53" t="str">
        <f>if(D12="Mooring",Moorings!B12,"")</f>
        <v/>
      </c>
      <c r="C12" s="53" t="str">
        <f>if(D12="Sensor",Moorings!B12,"")</f>
        <v>CE02SHBP-LJ01D-06-CTDBPN106</v>
      </c>
      <c r="D12" s="55" t="str">
        <f>if(ISBLANK(Moorings!B12),"",if(len(Moorings!B12)&gt;14,"Sensor","Mooring"))</f>
        <v>Sensor</v>
      </c>
      <c r="E12" s="56" t="str">
        <f>Moorings!C12</f>
        <v>7230</v>
      </c>
      <c r="F12" s="57" t="str">
        <f>if(D12="Mooring",Moorings!E12,"")</f>
        <v/>
      </c>
      <c r="G12" s="54"/>
    </row>
    <row r="13">
      <c r="A13" s="53" t="str">
        <f>Moorings!A13</f>
        <v>A00426</v>
      </c>
      <c r="B13" s="53" t="str">
        <f>if(D13="Mooring",Moorings!B13,"")</f>
        <v/>
      </c>
      <c r="C13" s="53" t="str">
        <f>if(D13="Sensor",Moorings!B13,"")</f>
        <v>CE02SHBP-LJ01D-06-DOSTAD106</v>
      </c>
      <c r="D13" s="55" t="str">
        <f>if(ISBLANK(Moorings!B13),"",if(len(Moorings!B13)&gt;14,"Sensor","Mooring"))</f>
        <v>Sensor</v>
      </c>
      <c r="E13" s="56" t="str">
        <f>Moorings!C13</f>
        <v>216</v>
      </c>
      <c r="F13" s="57" t="str">
        <f>if(D13="Mooring",Moorings!E13,"")</f>
        <v/>
      </c>
      <c r="G13" s="54"/>
    </row>
    <row r="14">
      <c r="A14" s="53" t="str">
        <f>Moorings!A14</f>
        <v>A00246</v>
      </c>
      <c r="B14" s="53" t="str">
        <f>if(D14="Mooring",Moorings!B14,"")</f>
        <v/>
      </c>
      <c r="C14" s="53" t="str">
        <f>if(D14="Sensor",Moorings!B14,"")</f>
        <v>CE02SHBP-LJ01D-07-VEL3DC108</v>
      </c>
      <c r="D14" s="55" t="str">
        <f>if(ISBLANK(Moorings!B14),"",if(len(Moorings!B14)&gt;14,"Sensor","Mooring"))</f>
        <v>Sensor</v>
      </c>
      <c r="E14" s="56" t="str">
        <f>Moorings!C14</f>
        <v>8167</v>
      </c>
      <c r="F14" s="57" t="str">
        <f>if(D14="Mooring",Moorings!E14,"")</f>
        <v/>
      </c>
      <c r="G14" s="54"/>
    </row>
    <row r="15">
      <c r="A15" s="53" t="str">
        <f>Moorings!A15</f>
        <v>A01057</v>
      </c>
      <c r="B15" s="53" t="str">
        <f>if(D15="Mooring",Moorings!B15,"")</f>
        <v/>
      </c>
      <c r="C15" s="53" t="str">
        <f>if(D15="Sensor",Moorings!B15,"")</f>
        <v>CE02SHBP-LJ01D-08-OPTAAD106</v>
      </c>
      <c r="D15" s="55" t="str">
        <f>if(ISBLANK(Moorings!B15),"",if(len(Moorings!B15)&gt;14,"Sensor","Mooring"))</f>
        <v>Sensor</v>
      </c>
      <c r="E15" s="56" t="str">
        <f>Moorings!C15</f>
        <v>169</v>
      </c>
      <c r="F15" s="57" t="str">
        <f>if(D15="Mooring",Moorings!E15,"")</f>
        <v/>
      </c>
      <c r="G15" s="54"/>
    </row>
    <row r="16">
      <c r="A16" s="53" t="str">
        <f>Moorings!A16</f>
        <v>A00265</v>
      </c>
      <c r="B16" s="53" t="str">
        <f>if(D16="Mooring",Moorings!B16,"")</f>
        <v/>
      </c>
      <c r="C16" s="53" t="str">
        <f>if(D16="Sensor",Moorings!B16,"")</f>
        <v>CE02SHBP-LJ01D-09-PCO2WB103</v>
      </c>
      <c r="D16" s="55" t="str">
        <f>if(ISBLANK(Moorings!B16),"",if(len(Moorings!B16)&gt;14,"Sensor","Mooring"))</f>
        <v>Sensor</v>
      </c>
      <c r="E16" s="56" t="str">
        <f>Moorings!C16</f>
        <v>C0064</v>
      </c>
      <c r="F16" s="57" t="str">
        <f>if(D16="Mooring",Moorings!E16,"")</f>
        <v/>
      </c>
      <c r="G16" s="54"/>
    </row>
    <row r="17">
      <c r="A17" s="53" t="str">
        <f>Moorings!A17</f>
        <v>A00627</v>
      </c>
      <c r="B17" s="53" t="str">
        <f>if(D17="Mooring",Moorings!B17,"")</f>
        <v/>
      </c>
      <c r="C17" s="53" t="str">
        <f>if(D17="Sensor",Moorings!B17,"")</f>
        <v>CE02SHBP-LJ01D-10-PHSEND103</v>
      </c>
      <c r="D17" s="55" t="str">
        <f>if(ISBLANK(Moorings!B17),"",if(len(Moorings!B17)&gt;14,"Sensor","Mooring"))</f>
        <v>Sensor</v>
      </c>
      <c r="E17" s="56" t="str">
        <f>Moorings!C17</f>
        <v>P0116</v>
      </c>
      <c r="F17" s="57" t="str">
        <f>if(D17="Mooring",Moorings!E17,"")</f>
        <v/>
      </c>
      <c r="G17" s="54"/>
    </row>
    <row r="18">
      <c r="A18" s="53" t="str">
        <f>Moorings!A18</f>
        <v>N00695</v>
      </c>
      <c r="B18" s="53" t="str">
        <f>if(D18="Mooring",Moorings!B18,"")</f>
        <v/>
      </c>
      <c r="C18" s="53" t="str">
        <f>if(D18="Sensor",Moorings!B18,"")</f>
        <v>CE02SHBP-LJ01D-11-HYDBBA106</v>
      </c>
      <c r="D18" s="55" t="str">
        <f>if(ISBLANK(Moorings!B18),"",if(len(Moorings!B18)&gt;14,"Sensor","Mooring"))</f>
        <v>Sensor</v>
      </c>
      <c r="E18" s="56" t="str">
        <f>Moorings!C18</f>
        <v>1248</v>
      </c>
      <c r="F18" s="57" t="str">
        <f>if(D18="Mooring",Moorings!E18,"")</f>
        <v/>
      </c>
      <c r="G18" s="54"/>
    </row>
    <row r="19">
      <c r="A19" s="53" t="str">
        <f>Moorings!A19</f>
        <v/>
      </c>
      <c r="B19" s="53" t="str">
        <f>if(D19="Mooring",Moorings!B19,"")</f>
        <v/>
      </c>
      <c r="C19" s="54" t="str">
        <f>if(D19="Sensor",Moorings!B19,"")</f>
        <v/>
      </c>
      <c r="D19" s="55" t="str">
        <f>if(ISBLANK(Moorings!B19),"",if(len(Moorings!B19)&gt;14,"Sensor","Mooring"))</f>
        <v/>
      </c>
      <c r="E19" s="56" t="str">
        <f>Moorings!C19</f>
        <v/>
      </c>
      <c r="F19" s="57" t="str">
        <f>if(D19="Mooring",Moorings!E19,"")</f>
        <v/>
      </c>
      <c r="G19" s="54"/>
    </row>
    <row r="20">
      <c r="A20" s="53" t="str">
        <f>Moorings!A20</f>
        <v>ATAPL-65310-820-0009</v>
      </c>
      <c r="B20" s="53" t="str">
        <f>if(D20="Mooring",Moorings!B20,"")</f>
        <v>CE02SHBP-LJ01D</v>
      </c>
      <c r="C20" s="54" t="str">
        <f>if(D20="Sensor",Moorings!B20,"")</f>
        <v/>
      </c>
      <c r="D20" s="55" t="str">
        <f>if(ISBLANK(Moorings!B20),"",if(len(Moorings!B20)&gt;14,"Sensor","Mooring"))</f>
        <v>Mooring</v>
      </c>
      <c r="E20" s="56" t="str">
        <f>Moorings!C20</f>
        <v>SN0009</v>
      </c>
      <c r="F20" s="57" t="str">
        <f>if(D20="Mooring",Moorings!E20,"")</f>
        <v>8/2/2015</v>
      </c>
      <c r="G20" s="54"/>
    </row>
    <row r="21">
      <c r="A21" s="53" t="str">
        <f>Moorings!A21</f>
        <v>ATOSU-69826-00002</v>
      </c>
      <c r="B21" s="53" t="str">
        <f>if(D21="Mooring",Moorings!B21,"")</f>
        <v/>
      </c>
      <c r="C21" s="53" t="str">
        <f>if(D21="Sensor",Moorings!B21,"")</f>
        <v>CE02SHBP-LJ01D-05-ADCPTB104</v>
      </c>
      <c r="D21" s="55" t="str">
        <f>if(ISBLANK(Moorings!B21),"",if(len(Moorings!B21)&gt;14,"Sensor","Mooring"))</f>
        <v>Sensor</v>
      </c>
      <c r="E21" s="56" t="str">
        <f>Moorings!C21</f>
        <v>19003</v>
      </c>
      <c r="F21" s="57" t="str">
        <f>if(D21="Mooring",Moorings!E21,"")</f>
        <v/>
      </c>
      <c r="G21" s="54"/>
    </row>
    <row r="22">
      <c r="A22" s="53" t="str">
        <f>Moorings!A22</f>
        <v>ATOSU-69827-00002</v>
      </c>
      <c r="B22" s="53" t="str">
        <f>if(D22="Mooring",Moorings!B22,"")</f>
        <v/>
      </c>
      <c r="C22" s="53" t="str">
        <f>if(D22="Sensor",Moorings!B22,"")</f>
        <v>CE02SHBP-LJ01D-06-CTDBPN106</v>
      </c>
      <c r="D22" s="55" t="str">
        <f>if(ISBLANK(Moorings!B22),"",if(len(Moorings!B22)&gt;14,"Sensor","Mooring"))</f>
        <v>Sensor</v>
      </c>
      <c r="E22" s="56" t="str">
        <f>Moorings!C22</f>
        <v>16-50114</v>
      </c>
      <c r="F22" s="57" t="str">
        <f>if(D22="Mooring",Moorings!E22,"")</f>
        <v/>
      </c>
      <c r="G22" s="54"/>
    </row>
    <row r="23">
      <c r="A23" s="53" t="str">
        <f>Moorings!A23</f>
        <v>ATOSU-58320-00019</v>
      </c>
      <c r="B23" s="53" t="str">
        <f>if(D23="Mooring",Moorings!B23,"")</f>
        <v/>
      </c>
      <c r="C23" s="53" t="str">
        <f>if(D23="Sensor",Moorings!B23,"")</f>
        <v>CE02SHBP-LJ01D-06-DOSTAD106</v>
      </c>
      <c r="D23" s="55" t="str">
        <f>if(ISBLANK(Moorings!B23),"",if(len(Moorings!B23)&gt;14,"Sensor","Mooring"))</f>
        <v>Sensor</v>
      </c>
      <c r="E23" s="56" t="str">
        <f>Moorings!C23</f>
        <v>311</v>
      </c>
      <c r="F23" s="57" t="str">
        <f>if(D23="Mooring",Moorings!E23,"")</f>
        <v/>
      </c>
      <c r="G23" s="54"/>
    </row>
    <row r="24">
      <c r="A24" s="53" t="str">
        <f>Moorings!A24</f>
        <v>ATOSU-69829-00001</v>
      </c>
      <c r="B24" s="53" t="str">
        <f>if(D24="Mooring",Moorings!B24,"")</f>
        <v/>
      </c>
      <c r="C24" s="53" t="str">
        <f>if(D24="Sensor",Moorings!B24,"")</f>
        <v>CE02SHBP-LJ01D-07-VEL3DC108</v>
      </c>
      <c r="D24" s="55" t="str">
        <f>if(ISBLANK(Moorings!B24),"",if(len(Moorings!B24)&gt;14,"Sensor","Mooring"))</f>
        <v>Sensor</v>
      </c>
      <c r="E24" s="56" t="str">
        <f>Moorings!C24</f>
        <v>5157</v>
      </c>
      <c r="F24" s="57" t="str">
        <f>if(D24="Mooring",Moorings!E24,"")</f>
        <v/>
      </c>
      <c r="G24" s="54"/>
    </row>
    <row r="25">
      <c r="A25" s="53" t="str">
        <f>Moorings!A25</f>
        <v>ATOSU-58332-00008</v>
      </c>
      <c r="B25" s="53" t="str">
        <f>if(D25="Mooring",Moorings!B25,"")</f>
        <v/>
      </c>
      <c r="C25" s="53" t="str">
        <f>if(D25="Sensor",Moorings!B25,"")</f>
        <v>CE02SHBP-LJ01D-08-OPTAAD106</v>
      </c>
      <c r="D25" s="55" t="str">
        <f>if(ISBLANK(Moorings!B25),"",if(len(Moorings!B25)&gt;14,"Sensor","Mooring"))</f>
        <v>Sensor</v>
      </c>
      <c r="E25" s="56" t="str">
        <f>Moorings!C25</f>
        <v>221</v>
      </c>
      <c r="F25" s="57" t="str">
        <f>if(D25="Mooring",Moorings!E25,"")</f>
        <v/>
      </c>
      <c r="G25" s="54"/>
    </row>
    <row r="26">
      <c r="A26" s="53" t="str">
        <f>Moorings!A26</f>
        <v>A01647</v>
      </c>
      <c r="B26" s="53" t="str">
        <f>if(D26="Mooring",Moorings!B26,"")</f>
        <v/>
      </c>
      <c r="C26" s="53" t="str">
        <f>if(D26="Sensor",Moorings!B26,"")</f>
        <v>CE02SHBP-LJ01D-09-PCO2WB103</v>
      </c>
      <c r="D26" s="55" t="str">
        <f>if(ISBLANK(Moorings!B26),"",if(len(Moorings!B26)&gt;14,"Sensor","Mooring"))</f>
        <v>Sensor</v>
      </c>
      <c r="E26" s="56" t="str">
        <f>Moorings!C26</f>
        <v>C0118</v>
      </c>
      <c r="F26" s="57" t="str">
        <f>if(D26="Mooring",Moorings!E26,"")</f>
        <v/>
      </c>
      <c r="G26" s="54"/>
    </row>
    <row r="27">
      <c r="A27" s="53" t="str">
        <f>Moorings!A27</f>
        <v>A01426</v>
      </c>
      <c r="B27" s="53" t="str">
        <f>if(D27="Mooring",Moorings!B27,"")</f>
        <v/>
      </c>
      <c r="C27" s="53" t="str">
        <f>if(D27="Sensor",Moorings!B27,"")</f>
        <v>CE02SHBP-LJ01D-10-PHSEND103</v>
      </c>
      <c r="D27" s="55" t="str">
        <f>if(ISBLANK(Moorings!B27),"",if(len(Moorings!B27)&gt;14,"Sensor","Mooring"))</f>
        <v>Sensor</v>
      </c>
      <c r="E27" s="56" t="str">
        <f>Moorings!C27</f>
        <v>P0159</v>
      </c>
      <c r="F27" s="57" t="str">
        <f>if(D27="Mooring",Moorings!E27,"")</f>
        <v/>
      </c>
      <c r="G27" s="54"/>
    </row>
    <row r="28">
      <c r="A28" s="53" t="str">
        <f>Moorings!A28</f>
        <v>N00698</v>
      </c>
      <c r="B28" s="53" t="str">
        <f>if(D28="Mooring",Moorings!B28,"")</f>
        <v/>
      </c>
      <c r="C28" s="53" t="str">
        <f>if(D28="Sensor",Moorings!B28,"")</f>
        <v>CE02SHBP-LJ01D-11-HYDBBA106</v>
      </c>
      <c r="D28" s="55" t="str">
        <f>if(ISBLANK(Moorings!B28),"",if(len(Moorings!B28)&gt;14,"Sensor","Mooring"))</f>
        <v>Sensor</v>
      </c>
      <c r="E28" s="56" t="str">
        <f>Moorings!C28</f>
        <v>1411</v>
      </c>
      <c r="F28" s="57" t="str">
        <f>if(D28="Mooring",Moorings!E28,"")</f>
        <v/>
      </c>
      <c r="G28" s="54"/>
    </row>
    <row r="29">
      <c r="A29" s="53" t="str">
        <f>Moorings!A29</f>
        <v/>
      </c>
      <c r="B29" s="53" t="str">
        <f>if(D29="Mooring",Moorings!B29,"")</f>
        <v/>
      </c>
      <c r="C29" s="54" t="str">
        <f>if(D29="Sensor",Moorings!B29,"")</f>
        <v/>
      </c>
      <c r="D29" s="55" t="str">
        <f>if(ISBLANK(Moorings!B29),"",if(len(Moorings!B29)&gt;14,"Sensor","Mooring"))</f>
        <v/>
      </c>
      <c r="E29" s="56" t="str">
        <f>Moorings!C29</f>
        <v/>
      </c>
      <c r="F29" s="57" t="str">
        <f>if(D29="Mooring",Moorings!E29,"")</f>
        <v/>
      </c>
      <c r="G29" s="54"/>
    </row>
    <row r="30">
      <c r="A30" s="53" t="str">
        <f>Moorings!A30</f>
        <v/>
      </c>
      <c r="B30" s="53" t="str">
        <f>if(D30="Mooring",Moorings!B30,"")</f>
        <v/>
      </c>
      <c r="C30" s="54" t="str">
        <f>if(D30="Sensor",Moorings!B30,"")</f>
        <v/>
      </c>
      <c r="D30" s="55" t="str">
        <f>if(ISBLANK(Moorings!B30),"",if(len(Moorings!B30)&gt;14,"Sensor","Mooring"))</f>
        <v/>
      </c>
      <c r="E30" s="56" t="str">
        <f>Moorings!C30</f>
        <v/>
      </c>
      <c r="F30" s="57" t="str">
        <f>if(D30="Mooring",Moorings!E30,"")</f>
        <v/>
      </c>
      <c r="G30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4.86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58" t="s">
        <v>1</v>
      </c>
      <c r="B1" s="59" t="s">
        <v>156</v>
      </c>
      <c r="C1" s="60" t="s">
        <v>157</v>
      </c>
      <c r="D1" s="60" t="s">
        <v>158</v>
      </c>
      <c r="E1" s="60" t="s">
        <v>159</v>
      </c>
      <c r="F1" s="60"/>
      <c r="G1" s="60" t="s">
        <v>160</v>
      </c>
      <c r="H1" s="59" t="s">
        <v>156</v>
      </c>
      <c r="I1" s="60" t="s">
        <v>159</v>
      </c>
    </row>
    <row r="2">
      <c r="A2" t="s">
        <v>38</v>
      </c>
      <c r="B2" s="61" t="s">
        <v>161</v>
      </c>
      <c r="C2" s="62" t="s">
        <v>162</v>
      </c>
      <c r="D2" s="62" t="s">
        <v>163</v>
      </c>
      <c r="E2" s="63"/>
      <c r="F2" s="63"/>
      <c r="G2" s="62"/>
      <c r="H2" s="64"/>
      <c r="I2" s="63"/>
    </row>
    <row r="3">
      <c r="A3" t="s">
        <v>43</v>
      </c>
      <c r="B3" s="61" t="s">
        <v>161</v>
      </c>
      <c r="C3" s="62" t="s">
        <v>162</v>
      </c>
      <c r="D3" s="62" t="s">
        <v>162</v>
      </c>
      <c r="E3" s="62"/>
      <c r="F3" s="62"/>
      <c r="G3" s="63"/>
      <c r="H3" s="65"/>
      <c r="I3" s="62"/>
    </row>
    <row r="4">
      <c r="A4" t="s">
        <v>45</v>
      </c>
      <c r="B4" s="61" t="s">
        <v>161</v>
      </c>
      <c r="C4" s="62" t="s">
        <v>162</v>
      </c>
      <c r="D4" s="62" t="s">
        <v>162</v>
      </c>
      <c r="E4" s="62" t="s">
        <v>162</v>
      </c>
      <c r="F4" s="63"/>
      <c r="G4" s="63"/>
      <c r="H4" s="65"/>
      <c r="I4" s="63"/>
    </row>
    <row r="5">
      <c r="A5" t="s">
        <v>47</v>
      </c>
      <c r="B5" s="61" t="s">
        <v>164</v>
      </c>
      <c r="C5" s="62" t="s">
        <v>162</v>
      </c>
      <c r="D5" s="62" t="s">
        <v>162</v>
      </c>
      <c r="E5" s="63"/>
      <c r="F5" s="63"/>
      <c r="G5" s="63"/>
      <c r="H5" s="64"/>
      <c r="I5" s="63"/>
    </row>
    <row r="6">
      <c r="A6" t="s">
        <v>49</v>
      </c>
      <c r="B6" s="61" t="s">
        <v>161</v>
      </c>
      <c r="C6" s="62" t="s">
        <v>162</v>
      </c>
      <c r="D6" s="62" t="s">
        <v>162</v>
      </c>
      <c r="E6" s="62"/>
      <c r="F6" s="63"/>
      <c r="G6" s="63"/>
      <c r="H6" s="65"/>
      <c r="I6" s="63"/>
    </row>
    <row r="7">
      <c r="A7" t="s">
        <v>51</v>
      </c>
      <c r="B7" s="61" t="s">
        <v>161</v>
      </c>
      <c r="C7" s="62" t="s">
        <v>162</v>
      </c>
      <c r="D7" s="62" t="s">
        <v>162</v>
      </c>
      <c r="E7" s="63"/>
      <c r="F7" s="63"/>
      <c r="G7" s="63"/>
      <c r="H7" s="65"/>
      <c r="I7" s="63"/>
    </row>
    <row r="8">
      <c r="A8" t="s">
        <v>54</v>
      </c>
      <c r="B8" s="61" t="s">
        <v>161</v>
      </c>
      <c r="C8" s="62" t="s">
        <v>162</v>
      </c>
      <c r="D8" s="62" t="s">
        <v>162</v>
      </c>
      <c r="E8" s="63"/>
      <c r="F8" s="63"/>
      <c r="G8" s="63"/>
      <c r="H8" s="64"/>
      <c r="I8" s="63"/>
    </row>
    <row r="9">
      <c r="A9" t="s">
        <v>57</v>
      </c>
      <c r="B9" s="61" t="s">
        <v>161</v>
      </c>
      <c r="C9" s="62" t="s">
        <v>162</v>
      </c>
      <c r="D9" s="62" t="s">
        <v>162</v>
      </c>
      <c r="E9" s="63"/>
      <c r="F9" s="63"/>
      <c r="G9" s="63"/>
      <c r="H9" s="65"/>
      <c r="I9" s="63"/>
    </row>
    <row r="10">
      <c r="A10" t="s">
        <v>60</v>
      </c>
      <c r="B10" s="61" t="s">
        <v>161</v>
      </c>
      <c r="C10" s="62" t="s">
        <v>162</v>
      </c>
      <c r="D10" s="62" t="s">
        <v>162</v>
      </c>
      <c r="E10" s="63"/>
      <c r="F10" s="63"/>
      <c r="G10" s="63"/>
      <c r="H10" s="65"/>
      <c r="I10" s="63"/>
    </row>
    <row r="11">
      <c r="A11" t="s">
        <v>13</v>
      </c>
      <c r="B11" s="61" t="s">
        <v>161</v>
      </c>
      <c r="C11" s="62" t="s">
        <v>162</v>
      </c>
      <c r="D11" s="62" t="s">
        <v>163</v>
      </c>
      <c r="E11" s="63"/>
      <c r="F11" s="63"/>
      <c r="G11" s="62"/>
      <c r="H11" s="64"/>
      <c r="I11" s="63"/>
    </row>
    <row r="12">
      <c r="A12" t="s">
        <v>19</v>
      </c>
      <c r="B12" s="61" t="s">
        <v>161</v>
      </c>
      <c r="C12" s="62" t="s">
        <v>162</v>
      </c>
      <c r="D12" s="62" t="s">
        <v>163</v>
      </c>
      <c r="E12" s="63"/>
      <c r="F12" s="63"/>
      <c r="G12" s="63"/>
      <c r="H12" s="66"/>
      <c r="I12" s="62" t="s">
        <v>165</v>
      </c>
    </row>
    <row r="13">
      <c r="A13" t="s">
        <v>24</v>
      </c>
      <c r="B13" s="61" t="s">
        <v>161</v>
      </c>
      <c r="C13" s="62" t="s">
        <v>166</v>
      </c>
      <c r="D13" s="62" t="s">
        <v>163</v>
      </c>
      <c r="E13" s="63"/>
      <c r="F13" s="63"/>
      <c r="G13" s="63"/>
      <c r="H13" s="65"/>
      <c r="I13" s="62"/>
      <c r="J13" s="67" t="s">
        <v>165</v>
      </c>
    </row>
    <row r="14">
      <c r="B14" s="61"/>
      <c r="C14" s="62"/>
      <c r="D14" s="62"/>
      <c r="E14" s="63"/>
      <c r="F14" s="63"/>
      <c r="G14" s="63"/>
      <c r="H14" s="65"/>
      <c r="I14" s="62"/>
      <c r="J14" s="67" t="s">
        <v>165</v>
      </c>
    </row>
    <row r="15">
      <c r="B15" s="61"/>
      <c r="C15" s="62"/>
      <c r="D15" s="62"/>
      <c r="E15" s="63"/>
      <c r="F15" s="63"/>
      <c r="G15" s="63"/>
      <c r="H15" s="65"/>
      <c r="I15" s="62"/>
      <c r="J15" s="67" t="s">
        <v>165</v>
      </c>
    </row>
    <row r="16">
      <c r="B16" s="61"/>
      <c r="C16" s="62"/>
      <c r="D16" s="62"/>
      <c r="E16" s="63"/>
      <c r="F16" s="63"/>
      <c r="G16" s="63"/>
      <c r="H16" s="65"/>
      <c r="I16" s="62"/>
      <c r="J16" s="67" t="s">
        <v>165</v>
      </c>
    </row>
    <row r="17">
      <c r="B17" s="61"/>
      <c r="C17" s="62"/>
      <c r="D17" s="62"/>
      <c r="E17" s="63"/>
      <c r="F17" s="63"/>
      <c r="G17" s="63"/>
      <c r="H17" s="65"/>
      <c r="I17" s="63"/>
      <c r="J17" s="67" t="s">
        <v>165</v>
      </c>
    </row>
    <row r="18">
      <c r="B18" s="61"/>
      <c r="C18" s="62"/>
      <c r="D18" s="62"/>
      <c r="E18" s="63"/>
      <c r="F18" s="63"/>
      <c r="G18" s="63"/>
      <c r="H18" s="65"/>
      <c r="I18" s="63"/>
      <c r="J18" s="67" t="s">
        <v>165</v>
      </c>
    </row>
    <row r="19">
      <c r="B19" s="61"/>
      <c r="C19" s="62"/>
      <c r="D19" s="62"/>
      <c r="E19" s="63"/>
      <c r="F19" s="63"/>
      <c r="G19" s="63"/>
      <c r="H19" s="65"/>
      <c r="I19" s="63"/>
      <c r="J19" s="67" t="s">
        <v>165</v>
      </c>
    </row>
    <row r="20">
      <c r="B20" s="61"/>
      <c r="C20" s="62"/>
      <c r="D20" s="62"/>
      <c r="E20" s="63"/>
      <c r="F20" s="63"/>
      <c r="G20" s="63"/>
      <c r="H20" s="65"/>
      <c r="I20" s="63"/>
      <c r="J20" s="67" t="s">
        <v>165</v>
      </c>
    </row>
    <row r="21">
      <c r="B21" s="61"/>
      <c r="C21" s="62"/>
      <c r="D21" s="62"/>
      <c r="E21" s="63"/>
      <c r="F21" s="63"/>
      <c r="G21" s="63"/>
      <c r="H21" s="65"/>
      <c r="I21" s="63"/>
      <c r="J21" s="67" t="s">
        <v>165</v>
      </c>
    </row>
    <row r="22">
      <c r="B22" s="68"/>
      <c r="C22" s="63"/>
      <c r="D22" s="63"/>
      <c r="E22" s="63"/>
      <c r="F22" s="63"/>
      <c r="G22" s="63"/>
      <c r="H22" s="65"/>
      <c r="I22" s="63"/>
      <c r="J22" s="67" t="s">
        <v>165</v>
      </c>
    </row>
    <row r="23">
      <c r="B23" s="69" t="str">
        <f>concatenate("'",countif(B2:B22,"yes"),"/",counta(B2:B22))</f>
        <v>'11/12</v>
      </c>
      <c r="C23" s="70" t="str">
        <f t="shared" ref="C23:D23" si="1">concatenate("'",countif(C2:C22,"1/*")+countif(C2:C22,"2/*")*2,"/",countif(C2:C22,"*/1")+countif(C2:C22,"*/2")*2)</f>
        <v>'23/24</v>
      </c>
      <c r="D23" s="70" t="str">
        <f t="shared" si="1"/>
        <v>'16/16</v>
      </c>
      <c r="E23" s="63"/>
      <c r="F23" s="63"/>
      <c r="G23" s="63"/>
      <c r="H23" s="65"/>
      <c r="I23" s="63"/>
      <c r="J23" s="67" t="s">
        <v>165</v>
      </c>
    </row>
    <row r="24">
      <c r="B24" s="68"/>
      <c r="C24" s="63"/>
      <c r="D24" s="63"/>
      <c r="E24" s="63"/>
      <c r="F24" s="63"/>
      <c r="G24" s="63"/>
      <c r="H24" s="65"/>
      <c r="I24" s="63"/>
      <c r="J24" s="67" t="s">
        <v>165</v>
      </c>
    </row>
    <row r="25">
      <c r="B25" s="68"/>
      <c r="C25" s="63"/>
      <c r="D25" s="63"/>
      <c r="E25" s="63"/>
      <c r="F25" s="63"/>
      <c r="G25" s="63"/>
      <c r="H25" s="65"/>
      <c r="I25" s="62"/>
      <c r="J25" s="67" t="s">
        <v>165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0"/>
    <col customWidth="1" min="25" max="25" width="9.43"/>
    <col customWidth="1" min="26" max="35" width="10.0"/>
  </cols>
  <sheetData>
    <row r="1" ht="12.75" customHeight="1">
      <c r="A1" s="71">
        <v>0.060013</v>
      </c>
      <c r="B1" s="71">
        <v>0.058375</v>
      </c>
      <c r="C1" s="71">
        <v>0.056109</v>
      </c>
      <c r="D1" s="71">
        <v>0.053621</v>
      </c>
      <c r="E1" s="71">
        <v>0.051757</v>
      </c>
      <c r="F1" s="71">
        <v>0.049471</v>
      </c>
      <c r="G1" s="71">
        <v>0.046729</v>
      </c>
      <c r="H1" s="71">
        <v>0.042994</v>
      </c>
      <c r="I1" s="71">
        <v>0.041902</v>
      </c>
      <c r="J1" s="71">
        <v>0.038973</v>
      </c>
      <c r="K1" s="71">
        <v>0.034977</v>
      </c>
      <c r="L1" s="71">
        <v>0.033721</v>
      </c>
      <c r="M1" s="71">
        <v>0.031292</v>
      </c>
      <c r="N1" s="71">
        <v>0.027435</v>
      </c>
      <c r="O1" s="71">
        <v>0.024818</v>
      </c>
      <c r="P1" s="71">
        <v>0.02304</v>
      </c>
      <c r="Q1" s="71">
        <v>0.020555</v>
      </c>
      <c r="R1" s="71">
        <v>0.016793</v>
      </c>
      <c r="S1" s="71">
        <v>0.014544</v>
      </c>
      <c r="T1" s="71">
        <v>0.012795</v>
      </c>
      <c r="U1" s="71">
        <v>0.011307</v>
      </c>
      <c r="V1" s="71">
        <v>0.008197</v>
      </c>
      <c r="W1" s="71">
        <v>0.005898</v>
      </c>
      <c r="X1" s="71">
        <v>0.003265</v>
      </c>
      <c r="Y1" s="71">
        <v>0.0</v>
      </c>
      <c r="Z1" s="71">
        <v>-0.002031</v>
      </c>
      <c r="AA1" s="71">
        <v>-0.006038</v>
      </c>
      <c r="AB1" s="71">
        <v>-0.008193</v>
      </c>
      <c r="AC1" s="71">
        <v>-0.011774</v>
      </c>
      <c r="AD1" s="71">
        <v>-0.013138</v>
      </c>
      <c r="AE1" s="71">
        <v>-0.016451</v>
      </c>
      <c r="AF1" s="71">
        <v>-0.02018</v>
      </c>
      <c r="AG1" s="71">
        <v>-0.023194</v>
      </c>
      <c r="AH1" s="71">
        <v>-0.026315</v>
      </c>
      <c r="AI1" s="71">
        <v>-0.027512</v>
      </c>
    </row>
    <row r="2" ht="12.75" customHeight="1">
      <c r="A2" s="71">
        <v>0.048201</v>
      </c>
      <c r="B2" s="71">
        <v>0.047572</v>
      </c>
      <c r="C2" s="71">
        <v>0.046057</v>
      </c>
      <c r="D2" s="71">
        <v>0.044262</v>
      </c>
      <c r="E2" s="71">
        <v>0.042579</v>
      </c>
      <c r="F2" s="71">
        <v>0.04115</v>
      </c>
      <c r="G2" s="71">
        <v>0.040173</v>
      </c>
      <c r="H2" s="71">
        <v>0.036868</v>
      </c>
      <c r="I2" s="71">
        <v>0.034524</v>
      </c>
      <c r="J2" s="71">
        <v>0.032782</v>
      </c>
      <c r="K2" s="71">
        <v>0.030886</v>
      </c>
      <c r="L2" s="71">
        <v>0.027632</v>
      </c>
      <c r="M2" s="71">
        <v>0.02617</v>
      </c>
      <c r="N2" s="71">
        <v>0.024347</v>
      </c>
      <c r="O2" s="71">
        <v>0.021589</v>
      </c>
      <c r="P2" s="71">
        <v>0.019336</v>
      </c>
      <c r="Q2" s="71">
        <v>0.016399</v>
      </c>
      <c r="R2" s="71">
        <v>0.014375</v>
      </c>
      <c r="S2" s="71">
        <v>0.012347</v>
      </c>
      <c r="T2" s="71">
        <v>0.010489</v>
      </c>
      <c r="U2" s="71">
        <v>0.010036</v>
      </c>
      <c r="V2" s="71">
        <v>0.007244</v>
      </c>
      <c r="W2" s="71">
        <v>0.004443</v>
      </c>
      <c r="X2" s="71">
        <v>0.002276</v>
      </c>
      <c r="Y2" s="71">
        <v>0.0</v>
      </c>
      <c r="Z2" s="71">
        <v>-0.001922</v>
      </c>
      <c r="AA2" s="71">
        <v>-0.005154</v>
      </c>
      <c r="AB2" s="71">
        <v>-0.006974</v>
      </c>
      <c r="AC2" s="71">
        <v>-0.011053</v>
      </c>
      <c r="AD2" s="71">
        <v>-0.011416</v>
      </c>
      <c r="AE2" s="71">
        <v>-0.013977</v>
      </c>
      <c r="AF2" s="71">
        <v>-0.018045</v>
      </c>
      <c r="AG2" s="71">
        <v>-0.020425</v>
      </c>
      <c r="AH2" s="71">
        <v>-0.023351</v>
      </c>
      <c r="AI2" s="71">
        <v>-0.025418</v>
      </c>
    </row>
    <row r="3" ht="12.75" customHeight="1">
      <c r="A3" s="71">
        <v>0.040974</v>
      </c>
      <c r="B3" s="71">
        <v>0.040902</v>
      </c>
      <c r="C3" s="71">
        <v>0.039043</v>
      </c>
      <c r="D3" s="71">
        <v>0.037807</v>
      </c>
      <c r="E3" s="71">
        <v>0.036424</v>
      </c>
      <c r="F3" s="71">
        <v>0.035592</v>
      </c>
      <c r="G3" s="71">
        <v>0.033598</v>
      </c>
      <c r="H3" s="71">
        <v>0.031834</v>
      </c>
      <c r="I3" s="71">
        <v>0.030065</v>
      </c>
      <c r="J3" s="71">
        <v>0.027717</v>
      </c>
      <c r="K3" s="71">
        <v>0.025526</v>
      </c>
      <c r="L3" s="71">
        <v>0.024746</v>
      </c>
      <c r="M3" s="71">
        <v>0.022121</v>
      </c>
      <c r="N3" s="71">
        <v>0.020725</v>
      </c>
      <c r="O3" s="71">
        <v>0.017538</v>
      </c>
      <c r="P3" s="71">
        <v>0.016788</v>
      </c>
      <c r="Q3" s="71">
        <v>0.014188</v>
      </c>
      <c r="R3" s="71">
        <v>0.012234</v>
      </c>
      <c r="S3" s="71">
        <v>0.010744</v>
      </c>
      <c r="T3" s="71">
        <v>0.00916</v>
      </c>
      <c r="U3" s="71">
        <v>0.008269</v>
      </c>
      <c r="V3" s="71">
        <v>0.00543</v>
      </c>
      <c r="W3" s="71">
        <v>0.003797</v>
      </c>
      <c r="X3" s="71">
        <v>0.001719</v>
      </c>
      <c r="Y3" s="71">
        <v>0.0</v>
      </c>
      <c r="Z3" s="71">
        <v>-0.001923</v>
      </c>
      <c r="AA3" s="71">
        <v>-0.004026</v>
      </c>
      <c r="AB3" s="71">
        <v>-0.005962</v>
      </c>
      <c r="AC3" s="71">
        <v>-0.009088</v>
      </c>
      <c r="AD3" s="71">
        <v>-0.010603</v>
      </c>
      <c r="AE3" s="71">
        <v>-0.012673</v>
      </c>
      <c r="AF3" s="71">
        <v>-0.016454</v>
      </c>
      <c r="AG3" s="71">
        <v>-0.018421</v>
      </c>
      <c r="AH3" s="71">
        <v>-0.020625</v>
      </c>
      <c r="AI3" s="71">
        <v>-0.023154</v>
      </c>
    </row>
    <row r="4" ht="12.75" customHeight="1">
      <c r="A4" s="71">
        <v>0.033595</v>
      </c>
      <c r="B4" s="71">
        <v>0.033879</v>
      </c>
      <c r="C4" s="71">
        <v>0.033018</v>
      </c>
      <c r="D4" s="71">
        <v>0.032227</v>
      </c>
      <c r="E4" s="71">
        <v>0.031093</v>
      </c>
      <c r="F4" s="71">
        <v>0.030261</v>
      </c>
      <c r="G4" s="71">
        <v>0.029283</v>
      </c>
      <c r="H4" s="71">
        <v>0.026791</v>
      </c>
      <c r="I4" s="71">
        <v>0.025762</v>
      </c>
      <c r="J4" s="71">
        <v>0.023986</v>
      </c>
      <c r="K4" s="71">
        <v>0.022163</v>
      </c>
      <c r="L4" s="71">
        <v>0.020857</v>
      </c>
      <c r="M4" s="71">
        <v>0.019183</v>
      </c>
      <c r="N4" s="71">
        <v>0.017872</v>
      </c>
      <c r="O4" s="71">
        <v>0.015776</v>
      </c>
      <c r="P4" s="71">
        <v>0.013984</v>
      </c>
      <c r="Q4" s="71">
        <v>0.012873</v>
      </c>
      <c r="R4" s="71">
        <v>0.010547</v>
      </c>
      <c r="S4" s="71">
        <v>0.008536</v>
      </c>
      <c r="T4" s="71">
        <v>0.007625</v>
      </c>
      <c r="U4" s="71">
        <v>0.007099</v>
      </c>
      <c r="V4" s="71">
        <v>0.005214</v>
      </c>
      <c r="W4" s="71">
        <v>0.003513</v>
      </c>
      <c r="X4" s="71">
        <v>0.001948</v>
      </c>
      <c r="Y4" s="71">
        <v>0.0</v>
      </c>
      <c r="Z4" s="71">
        <v>-0.001648</v>
      </c>
      <c r="AA4" s="71">
        <v>-0.003995</v>
      </c>
      <c r="AB4" s="71">
        <v>-0.005393</v>
      </c>
      <c r="AC4" s="71">
        <v>-0.0083</v>
      </c>
      <c r="AD4" s="71">
        <v>-0.008875</v>
      </c>
      <c r="AE4" s="71">
        <v>-0.011113</v>
      </c>
      <c r="AF4" s="71">
        <v>-0.013771</v>
      </c>
      <c r="AG4" s="71">
        <v>-0.015383</v>
      </c>
      <c r="AH4" s="71">
        <v>-0.01831</v>
      </c>
      <c r="AI4" s="71">
        <v>-0.019841</v>
      </c>
    </row>
    <row r="5" ht="12.75" customHeight="1">
      <c r="A5" s="71">
        <v>0.027565</v>
      </c>
      <c r="B5" s="71">
        <v>0.027883</v>
      </c>
      <c r="C5" s="71">
        <v>0.027497</v>
      </c>
      <c r="D5" s="71">
        <v>0.02683</v>
      </c>
      <c r="E5" s="71">
        <v>0.025903</v>
      </c>
      <c r="F5" s="71">
        <v>0.02569</v>
      </c>
      <c r="G5" s="71">
        <v>0.024838</v>
      </c>
      <c r="H5" s="71">
        <v>0.022877</v>
      </c>
      <c r="I5" s="71">
        <v>0.021998</v>
      </c>
      <c r="J5" s="71">
        <v>0.020856</v>
      </c>
      <c r="K5" s="71">
        <v>0.018356</v>
      </c>
      <c r="L5" s="71">
        <v>0.017613</v>
      </c>
      <c r="M5" s="71">
        <v>0.016912</v>
      </c>
      <c r="N5" s="71">
        <v>0.015044</v>
      </c>
      <c r="O5" s="71">
        <v>0.013619</v>
      </c>
      <c r="P5" s="71">
        <v>0.012364</v>
      </c>
      <c r="Q5" s="71">
        <v>0.010198</v>
      </c>
      <c r="R5" s="71">
        <v>0.008295</v>
      </c>
      <c r="S5" s="71">
        <v>0.008141</v>
      </c>
      <c r="T5" s="71">
        <v>0.006446</v>
      </c>
      <c r="U5" s="71">
        <v>0.00559</v>
      </c>
      <c r="V5" s="71">
        <v>0.003728</v>
      </c>
      <c r="W5" s="71">
        <v>0.002261</v>
      </c>
      <c r="X5" s="71">
        <v>9.44E-4</v>
      </c>
      <c r="Y5" s="71">
        <v>0.0</v>
      </c>
      <c r="Z5" s="71">
        <v>-0.00149</v>
      </c>
      <c r="AA5" s="71">
        <v>-0.003531</v>
      </c>
      <c r="AB5" s="71">
        <v>-0.004931</v>
      </c>
      <c r="AC5" s="71">
        <v>-0.007594</v>
      </c>
      <c r="AD5" s="71">
        <v>-0.008026</v>
      </c>
      <c r="AE5" s="71">
        <v>-0.010363</v>
      </c>
      <c r="AF5" s="71">
        <v>-0.012488</v>
      </c>
      <c r="AG5" s="71">
        <v>-0.014902</v>
      </c>
      <c r="AH5" s="71">
        <v>-0.01657</v>
      </c>
      <c r="AI5" s="71">
        <v>-0.018324</v>
      </c>
    </row>
    <row r="6" ht="12.75" customHeight="1">
      <c r="A6" s="71">
        <v>0.021937</v>
      </c>
      <c r="B6" s="71">
        <v>0.023184</v>
      </c>
      <c r="C6" s="71">
        <v>0.022723</v>
      </c>
      <c r="D6" s="71">
        <v>0.022473</v>
      </c>
      <c r="E6" s="71">
        <v>0.022363</v>
      </c>
      <c r="F6" s="71">
        <v>0.021999</v>
      </c>
      <c r="G6" s="71">
        <v>0.021182</v>
      </c>
      <c r="H6" s="71">
        <v>0.019475</v>
      </c>
      <c r="I6" s="71">
        <v>0.0191</v>
      </c>
      <c r="J6" s="71">
        <v>0.017705</v>
      </c>
      <c r="K6" s="71">
        <v>0.016307</v>
      </c>
      <c r="L6" s="71">
        <v>0.015567</v>
      </c>
      <c r="M6" s="71">
        <v>0.01425</v>
      </c>
      <c r="N6" s="71">
        <v>0.013574</v>
      </c>
      <c r="O6" s="71">
        <v>0.011379</v>
      </c>
      <c r="P6" s="71">
        <v>0.011153</v>
      </c>
      <c r="Q6" s="71">
        <v>0.009438</v>
      </c>
      <c r="R6" s="71">
        <v>0.008241</v>
      </c>
      <c r="S6" s="71">
        <v>0.006651</v>
      </c>
      <c r="T6" s="71">
        <v>0.006281</v>
      </c>
      <c r="U6" s="71">
        <v>0.004569</v>
      </c>
      <c r="V6" s="71">
        <v>0.003796</v>
      </c>
      <c r="W6" s="71">
        <v>0.002803</v>
      </c>
      <c r="X6" s="71">
        <v>0.001514</v>
      </c>
      <c r="Y6" s="71">
        <v>0.0</v>
      </c>
      <c r="Z6" s="71">
        <v>-0.001113</v>
      </c>
      <c r="AA6" s="71">
        <v>-0.002438</v>
      </c>
      <c r="AB6" s="71">
        <v>-0.00393</v>
      </c>
      <c r="AC6" s="71">
        <v>-0.005716</v>
      </c>
      <c r="AD6" s="71">
        <v>-0.006544</v>
      </c>
      <c r="AE6" s="71">
        <v>-0.008113</v>
      </c>
      <c r="AF6" s="71">
        <v>-0.010567</v>
      </c>
      <c r="AG6" s="71">
        <v>-0.012095</v>
      </c>
      <c r="AH6" s="71">
        <v>-0.014228</v>
      </c>
      <c r="AI6" s="71">
        <v>-0.015428</v>
      </c>
    </row>
    <row r="7" ht="12.75" customHeight="1">
      <c r="A7" s="71">
        <v>0.018361</v>
      </c>
      <c r="B7" s="71">
        <v>0.019528</v>
      </c>
      <c r="C7" s="71">
        <v>0.019513</v>
      </c>
      <c r="D7" s="71">
        <v>0.019446</v>
      </c>
      <c r="E7" s="71">
        <v>0.018989</v>
      </c>
      <c r="F7" s="71">
        <v>0.018779</v>
      </c>
      <c r="G7" s="71">
        <v>0.018441</v>
      </c>
      <c r="H7" s="71">
        <v>0.01663</v>
      </c>
      <c r="I7" s="71">
        <v>0.016435</v>
      </c>
      <c r="J7" s="71">
        <v>0.015131</v>
      </c>
      <c r="K7" s="71">
        <v>0.013967</v>
      </c>
      <c r="L7" s="71">
        <v>0.013382</v>
      </c>
      <c r="M7" s="71">
        <v>0.012474</v>
      </c>
      <c r="N7" s="71">
        <v>0.01167</v>
      </c>
      <c r="O7" s="71">
        <v>0.010181</v>
      </c>
      <c r="P7" s="71">
        <v>0.008876</v>
      </c>
      <c r="Q7" s="71">
        <v>0.008172</v>
      </c>
      <c r="R7" s="71">
        <v>0.006704</v>
      </c>
      <c r="S7" s="71">
        <v>0.006026</v>
      </c>
      <c r="T7" s="71">
        <v>0.004657</v>
      </c>
      <c r="U7" s="71">
        <v>0.004629</v>
      </c>
      <c r="V7" s="71">
        <v>0.00349</v>
      </c>
      <c r="W7" s="71">
        <v>0.002241</v>
      </c>
      <c r="X7" s="71">
        <v>0.001159</v>
      </c>
      <c r="Y7" s="71">
        <v>0.0</v>
      </c>
      <c r="Z7" s="71">
        <v>-0.001139</v>
      </c>
      <c r="AA7" s="71">
        <v>-0.002489</v>
      </c>
      <c r="AB7" s="71">
        <v>-0.003299</v>
      </c>
      <c r="AC7" s="71">
        <v>-0.005354</v>
      </c>
      <c r="AD7" s="71">
        <v>-0.005996</v>
      </c>
      <c r="AE7" s="71">
        <v>-0.007268</v>
      </c>
      <c r="AF7" s="71">
        <v>-0.00932</v>
      </c>
      <c r="AG7" s="71">
        <v>-0.010619</v>
      </c>
      <c r="AH7" s="71">
        <v>-0.012363</v>
      </c>
      <c r="AI7" s="71">
        <v>-0.013987</v>
      </c>
    </row>
    <row r="8" ht="12.75" customHeight="1">
      <c r="A8" s="71">
        <v>0.014359</v>
      </c>
      <c r="B8" s="71">
        <v>0.015886</v>
      </c>
      <c r="C8" s="71">
        <v>0.016114</v>
      </c>
      <c r="D8" s="71">
        <v>0.016238</v>
      </c>
      <c r="E8" s="71">
        <v>0.015991</v>
      </c>
      <c r="F8" s="71">
        <v>0.016104</v>
      </c>
      <c r="G8" s="71">
        <v>0.015737</v>
      </c>
      <c r="H8" s="71">
        <v>0.014572</v>
      </c>
      <c r="I8" s="71">
        <v>0.014192</v>
      </c>
      <c r="J8" s="71">
        <v>0.013416</v>
      </c>
      <c r="K8" s="71">
        <v>0.012449</v>
      </c>
      <c r="L8" s="71">
        <v>0.01137</v>
      </c>
      <c r="M8" s="71">
        <v>0.010972</v>
      </c>
      <c r="N8" s="71">
        <v>0.010287</v>
      </c>
      <c r="O8" s="71">
        <v>0.009071</v>
      </c>
      <c r="P8" s="71">
        <v>0.008155</v>
      </c>
      <c r="Q8" s="71">
        <v>0.007222</v>
      </c>
      <c r="R8" s="71">
        <v>0.005777</v>
      </c>
      <c r="S8" s="71">
        <v>0.00541</v>
      </c>
      <c r="T8" s="71">
        <v>0.004606</v>
      </c>
      <c r="U8" s="71">
        <v>0.003592</v>
      </c>
      <c r="V8" s="71">
        <v>0.002605</v>
      </c>
      <c r="W8" s="71">
        <v>0.002069</v>
      </c>
      <c r="X8" s="71">
        <v>9.03E-4</v>
      </c>
      <c r="Y8" s="71">
        <v>0.0</v>
      </c>
      <c r="Z8" s="71">
        <v>-5.45E-4</v>
      </c>
      <c r="AA8" s="71">
        <v>-0.002173</v>
      </c>
      <c r="AB8" s="71">
        <v>-0.003355</v>
      </c>
      <c r="AC8" s="71">
        <v>-0.004855</v>
      </c>
      <c r="AD8" s="71">
        <v>-0.005069</v>
      </c>
      <c r="AE8" s="71">
        <v>-0.006573</v>
      </c>
      <c r="AF8" s="71">
        <v>-0.008492</v>
      </c>
      <c r="AG8" s="71">
        <v>-0.010113</v>
      </c>
      <c r="AH8" s="71">
        <v>-0.011716</v>
      </c>
      <c r="AI8" s="71">
        <v>-0.012633</v>
      </c>
    </row>
    <row r="9" ht="12.75" customHeight="1">
      <c r="A9" s="71">
        <v>0.011525</v>
      </c>
      <c r="B9" s="71">
        <v>0.013045</v>
      </c>
      <c r="C9" s="71">
        <v>0.013445</v>
      </c>
      <c r="D9" s="71">
        <v>0.013565</v>
      </c>
      <c r="E9" s="71">
        <v>0.01387</v>
      </c>
      <c r="F9" s="71">
        <v>0.013846</v>
      </c>
      <c r="G9" s="71">
        <v>0.013332</v>
      </c>
      <c r="H9" s="71">
        <v>0.01268</v>
      </c>
      <c r="I9" s="71">
        <v>0.012006</v>
      </c>
      <c r="J9" s="71">
        <v>0.011017</v>
      </c>
      <c r="K9" s="71">
        <v>0.010086</v>
      </c>
      <c r="L9" s="71">
        <v>0.010235</v>
      </c>
      <c r="M9" s="71">
        <v>0.009303</v>
      </c>
      <c r="N9" s="71">
        <v>0.008862</v>
      </c>
      <c r="O9" s="71">
        <v>0.007746</v>
      </c>
      <c r="P9" s="71">
        <v>0.007428</v>
      </c>
      <c r="Q9" s="71">
        <v>0.006356</v>
      </c>
      <c r="R9" s="71">
        <v>0.005601</v>
      </c>
      <c r="S9" s="71">
        <v>0.004344</v>
      </c>
      <c r="T9" s="71">
        <v>0.004109</v>
      </c>
      <c r="U9" s="71">
        <v>0.003484</v>
      </c>
      <c r="V9" s="71">
        <v>0.002843</v>
      </c>
      <c r="W9" s="71">
        <v>0.001999</v>
      </c>
      <c r="X9" s="71">
        <v>0.001107</v>
      </c>
      <c r="Y9" s="71">
        <v>0.0</v>
      </c>
      <c r="Z9" s="71">
        <v>-8.09E-4</v>
      </c>
      <c r="AA9" s="71">
        <v>-0.001973</v>
      </c>
      <c r="AB9" s="71">
        <v>-0.002761</v>
      </c>
      <c r="AC9" s="71">
        <v>-0.004012</v>
      </c>
      <c r="AD9" s="71">
        <v>-0.005033</v>
      </c>
      <c r="AE9" s="71">
        <v>-0.005903</v>
      </c>
      <c r="AF9" s="71">
        <v>-0.007301</v>
      </c>
      <c r="AG9" s="71">
        <v>-0.008831</v>
      </c>
      <c r="AH9" s="71">
        <v>-0.010402</v>
      </c>
      <c r="AI9" s="71">
        <v>-0.011909</v>
      </c>
    </row>
    <row r="10" ht="12.75" customHeight="1">
      <c r="A10" s="71">
        <v>0.009671</v>
      </c>
      <c r="B10" s="71">
        <v>0.011113</v>
      </c>
      <c r="C10" s="71">
        <v>0.011493</v>
      </c>
      <c r="D10" s="71">
        <v>0.011818</v>
      </c>
      <c r="E10" s="71">
        <v>0.011615</v>
      </c>
      <c r="F10" s="71">
        <v>0.011672</v>
      </c>
      <c r="G10" s="71">
        <v>0.011828</v>
      </c>
      <c r="H10" s="71">
        <v>0.010901</v>
      </c>
      <c r="I10" s="71">
        <v>0.010642</v>
      </c>
      <c r="J10" s="71">
        <v>0.009805</v>
      </c>
      <c r="K10" s="71">
        <v>0.009222</v>
      </c>
      <c r="L10" s="71">
        <v>0.008707</v>
      </c>
      <c r="M10" s="71">
        <v>0.008354</v>
      </c>
      <c r="N10" s="71">
        <v>0.00792</v>
      </c>
      <c r="O10" s="71">
        <v>0.006894</v>
      </c>
      <c r="P10" s="71">
        <v>0.006295</v>
      </c>
      <c r="Q10" s="71">
        <v>0.005405</v>
      </c>
      <c r="R10" s="71">
        <v>0.004463</v>
      </c>
      <c r="S10" s="71">
        <v>0.004058</v>
      </c>
      <c r="T10" s="71">
        <v>0.003201</v>
      </c>
      <c r="U10" s="71">
        <v>0.00266</v>
      </c>
      <c r="V10" s="71">
        <v>0.001825</v>
      </c>
      <c r="W10" s="71">
        <v>0.001311</v>
      </c>
      <c r="X10" s="71">
        <v>5.39E-4</v>
      </c>
      <c r="Y10" s="71">
        <v>0.0</v>
      </c>
      <c r="Z10" s="71">
        <v>-5.39E-4</v>
      </c>
      <c r="AA10" s="71">
        <v>-0.001857</v>
      </c>
      <c r="AB10" s="71">
        <v>-0.002587</v>
      </c>
      <c r="AC10" s="71">
        <v>-0.00366</v>
      </c>
      <c r="AD10" s="71">
        <v>-0.004269</v>
      </c>
      <c r="AE10" s="71">
        <v>-0.005547</v>
      </c>
      <c r="AF10" s="71">
        <v>-0.007376</v>
      </c>
      <c r="AG10" s="71">
        <v>-0.008026</v>
      </c>
      <c r="AH10" s="71">
        <v>-0.009693</v>
      </c>
      <c r="AI10" s="71">
        <v>-0.010935</v>
      </c>
    </row>
    <row r="11" ht="12.75" customHeight="1">
      <c r="A11" s="71">
        <v>0.007134</v>
      </c>
      <c r="B11" s="71">
        <v>0.008907</v>
      </c>
      <c r="C11" s="71">
        <v>0.009376</v>
      </c>
      <c r="D11" s="71">
        <v>0.00985</v>
      </c>
      <c r="E11" s="71">
        <v>0.010061</v>
      </c>
      <c r="F11" s="71">
        <v>0.010359</v>
      </c>
      <c r="G11" s="71">
        <v>0.010047</v>
      </c>
      <c r="H11" s="71">
        <v>0.009501</v>
      </c>
      <c r="I11" s="71">
        <v>0.009134</v>
      </c>
      <c r="J11" s="71">
        <v>0.008716</v>
      </c>
      <c r="K11" s="71">
        <v>0.007694</v>
      </c>
      <c r="L11" s="71">
        <v>0.007773</v>
      </c>
      <c r="M11" s="71">
        <v>0.007406</v>
      </c>
      <c r="N11" s="71">
        <v>0.007053</v>
      </c>
      <c r="O11" s="71">
        <v>0.005976</v>
      </c>
      <c r="P11" s="71">
        <v>0.005617</v>
      </c>
      <c r="Q11" s="71">
        <v>0.005012</v>
      </c>
      <c r="R11" s="71">
        <v>0.004257</v>
      </c>
      <c r="S11" s="71">
        <v>0.003613</v>
      </c>
      <c r="T11" s="71">
        <v>0.002985</v>
      </c>
      <c r="U11" s="71">
        <v>0.002691</v>
      </c>
      <c r="V11" s="71">
        <v>0.001983</v>
      </c>
      <c r="W11" s="71">
        <v>0.001488</v>
      </c>
      <c r="X11" s="71">
        <v>7.22E-4</v>
      </c>
      <c r="Y11" s="71">
        <v>0.0</v>
      </c>
      <c r="Z11" s="71">
        <v>-5.07E-4</v>
      </c>
      <c r="AA11" s="71">
        <v>-0.001556</v>
      </c>
      <c r="AB11" s="71">
        <v>-0.002281</v>
      </c>
      <c r="AC11" s="71">
        <v>-0.003531</v>
      </c>
      <c r="AD11" s="71">
        <v>-0.004219</v>
      </c>
      <c r="AE11" s="71">
        <v>-0.005261</v>
      </c>
      <c r="AF11" s="71">
        <v>-0.006381</v>
      </c>
      <c r="AG11" s="71">
        <v>-0.007396</v>
      </c>
      <c r="AH11" s="71">
        <v>-0.008787</v>
      </c>
      <c r="AI11" s="71">
        <v>-0.009728</v>
      </c>
    </row>
    <row r="12" ht="12.75" customHeight="1">
      <c r="A12" s="71">
        <v>0.005517</v>
      </c>
      <c r="B12" s="71">
        <v>0.007174</v>
      </c>
      <c r="C12" s="71">
        <v>0.007853</v>
      </c>
      <c r="D12" s="71">
        <v>0.008278</v>
      </c>
      <c r="E12" s="71">
        <v>0.008892</v>
      </c>
      <c r="F12" s="71">
        <v>0.008922</v>
      </c>
      <c r="G12" s="71">
        <v>0.008889</v>
      </c>
      <c r="H12" s="71">
        <v>0.008263</v>
      </c>
      <c r="I12" s="71">
        <v>0.007962</v>
      </c>
      <c r="J12" s="71">
        <v>0.007606</v>
      </c>
      <c r="K12" s="71">
        <v>0.006897</v>
      </c>
      <c r="L12" s="71">
        <v>0.006763</v>
      </c>
      <c r="M12" s="71">
        <v>0.006499</v>
      </c>
      <c r="N12" s="71">
        <v>0.006165</v>
      </c>
      <c r="O12" s="71">
        <v>0.005554</v>
      </c>
      <c r="P12" s="71">
        <v>0.005091</v>
      </c>
      <c r="Q12" s="71">
        <v>0.004516</v>
      </c>
      <c r="R12" s="71">
        <v>0.004112</v>
      </c>
      <c r="S12" s="71">
        <v>0.003485</v>
      </c>
      <c r="T12" s="71">
        <v>0.002944</v>
      </c>
      <c r="U12" s="71">
        <v>0.002478</v>
      </c>
      <c r="V12" s="71">
        <v>0.001754</v>
      </c>
      <c r="W12" s="71">
        <v>0.001389</v>
      </c>
      <c r="X12" s="71">
        <v>7.8E-4</v>
      </c>
      <c r="Y12" s="71">
        <v>0.0</v>
      </c>
      <c r="Z12" s="71">
        <v>-5.11E-4</v>
      </c>
      <c r="AA12" s="71">
        <v>-0.001399</v>
      </c>
      <c r="AB12" s="71">
        <v>-0.001821</v>
      </c>
      <c r="AC12" s="71">
        <v>-0.002879</v>
      </c>
      <c r="AD12" s="71">
        <v>-0.00331</v>
      </c>
      <c r="AE12" s="71">
        <v>-0.004164</v>
      </c>
      <c r="AF12" s="71">
        <v>-0.005463</v>
      </c>
      <c r="AG12" s="71">
        <v>-0.006736</v>
      </c>
      <c r="AH12" s="71">
        <v>-0.007649</v>
      </c>
      <c r="AI12" s="71">
        <v>-0.008889</v>
      </c>
    </row>
    <row r="13" ht="12.75" customHeight="1">
      <c r="A13" s="71">
        <v>0.00348</v>
      </c>
      <c r="B13" s="71">
        <v>0.005395</v>
      </c>
      <c r="C13" s="71">
        <v>0.006192</v>
      </c>
      <c r="D13" s="71">
        <v>0.006755</v>
      </c>
      <c r="E13" s="71">
        <v>0.00688</v>
      </c>
      <c r="F13" s="71">
        <v>0.007214</v>
      </c>
      <c r="G13" s="71">
        <v>0.007484</v>
      </c>
      <c r="H13" s="71">
        <v>0.006812</v>
      </c>
      <c r="I13" s="71">
        <v>0.006786</v>
      </c>
      <c r="J13" s="71">
        <v>0.006353</v>
      </c>
      <c r="K13" s="71">
        <v>0.005807</v>
      </c>
      <c r="L13" s="71">
        <v>0.005623</v>
      </c>
      <c r="M13" s="71">
        <v>0.005599</v>
      </c>
      <c r="N13" s="71">
        <v>0.005514</v>
      </c>
      <c r="O13" s="71">
        <v>0.004817</v>
      </c>
      <c r="P13" s="71">
        <v>0.004333</v>
      </c>
      <c r="Q13" s="71">
        <v>0.003808</v>
      </c>
      <c r="R13" s="71">
        <v>0.003051</v>
      </c>
      <c r="S13" s="71">
        <v>0.003</v>
      </c>
      <c r="T13" s="71">
        <v>0.002107</v>
      </c>
      <c r="U13" s="71">
        <v>0.00192</v>
      </c>
      <c r="V13" s="71">
        <v>0.001323</v>
      </c>
      <c r="W13" s="71">
        <v>0.001182</v>
      </c>
      <c r="X13" s="71">
        <v>4.44E-4</v>
      </c>
      <c r="Y13" s="71">
        <v>0.0</v>
      </c>
      <c r="Z13" s="71">
        <v>-4.04E-4</v>
      </c>
      <c r="AA13" s="71">
        <v>-0.001342</v>
      </c>
      <c r="AB13" s="71">
        <v>-0.001912</v>
      </c>
      <c r="AC13" s="71">
        <v>-0.002926</v>
      </c>
      <c r="AD13" s="71">
        <v>-0.003401</v>
      </c>
      <c r="AE13" s="71">
        <v>-0.004322</v>
      </c>
      <c r="AF13" s="71">
        <v>-0.005575</v>
      </c>
      <c r="AG13" s="71">
        <v>-0.006154</v>
      </c>
      <c r="AH13" s="71">
        <v>-0.007163</v>
      </c>
      <c r="AI13" s="71">
        <v>-0.008462</v>
      </c>
    </row>
    <row r="14" ht="12.75" customHeight="1">
      <c r="A14" s="71">
        <v>0.002895</v>
      </c>
      <c r="B14" s="71">
        <v>0.004728</v>
      </c>
      <c r="C14" s="71">
        <v>0.005447</v>
      </c>
      <c r="D14" s="71">
        <v>0.005979</v>
      </c>
      <c r="E14" s="71">
        <v>0.006516</v>
      </c>
      <c r="F14" s="71">
        <v>0.006844</v>
      </c>
      <c r="G14" s="71">
        <v>0.006641</v>
      </c>
      <c r="H14" s="71">
        <v>0.006419</v>
      </c>
      <c r="I14" s="71">
        <v>0.006215</v>
      </c>
      <c r="J14" s="71">
        <v>0.005716</v>
      </c>
      <c r="K14" s="71">
        <v>0.005497</v>
      </c>
      <c r="L14" s="71">
        <v>0.005349</v>
      </c>
      <c r="M14" s="71">
        <v>0.005201</v>
      </c>
      <c r="N14" s="71">
        <v>0.004963</v>
      </c>
      <c r="O14" s="71">
        <v>0.004469</v>
      </c>
      <c r="P14" s="71">
        <v>0.004175</v>
      </c>
      <c r="Q14" s="71">
        <v>0.003658</v>
      </c>
      <c r="R14" s="71">
        <v>0.00332</v>
      </c>
      <c r="S14" s="71">
        <v>0.002852</v>
      </c>
      <c r="T14" s="71">
        <v>0.00262</v>
      </c>
      <c r="U14" s="71">
        <v>0.002042</v>
      </c>
      <c r="V14" s="71">
        <v>0.001586</v>
      </c>
      <c r="W14" s="71">
        <v>0.001203</v>
      </c>
      <c r="X14" s="71">
        <v>8.49E-4</v>
      </c>
      <c r="Y14" s="71">
        <v>0.0</v>
      </c>
      <c r="Z14" s="71">
        <v>-2.0E-5</v>
      </c>
      <c r="AA14" s="71">
        <v>-9.48E-4</v>
      </c>
      <c r="AB14" s="71">
        <v>-0.001249</v>
      </c>
      <c r="AC14" s="71">
        <v>-0.002116</v>
      </c>
      <c r="AD14" s="71">
        <v>-0.00268</v>
      </c>
      <c r="AE14" s="71">
        <v>-0.003479</v>
      </c>
      <c r="AF14" s="71">
        <v>-0.004322</v>
      </c>
      <c r="AG14" s="71">
        <v>-0.005388</v>
      </c>
      <c r="AH14" s="71">
        <v>-0.006303</v>
      </c>
      <c r="AI14" s="71">
        <v>-0.007049</v>
      </c>
    </row>
    <row r="15" ht="12.75" customHeight="1">
      <c r="A15" s="71">
        <v>0.001697</v>
      </c>
      <c r="B15" s="71">
        <v>0.003469</v>
      </c>
      <c r="C15" s="71">
        <v>0.004178</v>
      </c>
      <c r="D15" s="71">
        <v>0.004732</v>
      </c>
      <c r="E15" s="71">
        <v>0.005217</v>
      </c>
      <c r="F15" s="71">
        <v>0.00568</v>
      </c>
      <c r="G15" s="71">
        <v>0.005836</v>
      </c>
      <c r="H15" s="71">
        <v>0.005285</v>
      </c>
      <c r="I15" s="71">
        <v>0.005325</v>
      </c>
      <c r="J15" s="71">
        <v>0.004891</v>
      </c>
      <c r="K15" s="71">
        <v>0.004539</v>
      </c>
      <c r="L15" s="71">
        <v>0.004398</v>
      </c>
      <c r="M15" s="71">
        <v>0.004297</v>
      </c>
      <c r="N15" s="71">
        <v>0.004204</v>
      </c>
      <c r="O15" s="71">
        <v>0.003798</v>
      </c>
      <c r="P15" s="71">
        <v>0.003661</v>
      </c>
      <c r="Q15" s="71">
        <v>0.003193</v>
      </c>
      <c r="R15" s="71">
        <v>0.002563</v>
      </c>
      <c r="S15" s="71">
        <v>0.002405</v>
      </c>
      <c r="T15" s="71">
        <v>0.001757</v>
      </c>
      <c r="U15" s="71">
        <v>0.001398</v>
      </c>
      <c r="V15" s="71">
        <v>0.001066</v>
      </c>
      <c r="W15" s="71">
        <v>8.63E-4</v>
      </c>
      <c r="X15" s="71">
        <v>2.23E-4</v>
      </c>
      <c r="Y15" s="71">
        <v>0.0</v>
      </c>
      <c r="Z15" s="71">
        <v>-5.19E-4</v>
      </c>
      <c r="AA15" s="71">
        <v>-0.001195</v>
      </c>
      <c r="AB15" s="71">
        <v>-0.001508</v>
      </c>
      <c r="AC15" s="71">
        <v>-0.002121</v>
      </c>
      <c r="AD15" s="71">
        <v>-0.00268</v>
      </c>
      <c r="AE15" s="71">
        <v>-0.003489</v>
      </c>
      <c r="AF15" s="71">
        <v>-0.004449</v>
      </c>
      <c r="AG15" s="71">
        <v>-0.005219</v>
      </c>
      <c r="AH15" s="71">
        <v>-0.006145</v>
      </c>
      <c r="AI15" s="71">
        <v>-0.007094</v>
      </c>
    </row>
    <row r="16" ht="12.75" customHeight="1">
      <c r="A16" s="71">
        <v>6.23E-4</v>
      </c>
      <c r="B16" s="71">
        <v>0.002551</v>
      </c>
      <c r="C16" s="71">
        <v>0.003492</v>
      </c>
      <c r="D16" s="71">
        <v>0.004097</v>
      </c>
      <c r="E16" s="71">
        <v>0.004524</v>
      </c>
      <c r="F16" s="71">
        <v>0.004787</v>
      </c>
      <c r="G16" s="71">
        <v>0.005041</v>
      </c>
      <c r="H16" s="71">
        <v>0.004914</v>
      </c>
      <c r="I16" s="71">
        <v>0.004892</v>
      </c>
      <c r="J16" s="71">
        <v>0.004411</v>
      </c>
      <c r="K16" s="71">
        <v>0.004055</v>
      </c>
      <c r="L16" s="71">
        <v>0.003964</v>
      </c>
      <c r="M16" s="71">
        <v>0.004224</v>
      </c>
      <c r="N16" s="71">
        <v>0.004083</v>
      </c>
      <c r="O16" s="71">
        <v>0.003639</v>
      </c>
      <c r="P16" s="71">
        <v>0.003271</v>
      </c>
      <c r="Q16" s="71">
        <v>0.003119</v>
      </c>
      <c r="R16" s="71">
        <v>0.002422</v>
      </c>
      <c r="S16" s="71">
        <v>0.002301</v>
      </c>
      <c r="T16" s="71">
        <v>0.001849</v>
      </c>
      <c r="U16" s="71">
        <v>0.001509</v>
      </c>
      <c r="V16" s="71">
        <v>9.25E-4</v>
      </c>
      <c r="W16" s="71">
        <v>7.92E-4</v>
      </c>
      <c r="X16" s="71">
        <v>3.38E-4</v>
      </c>
      <c r="Y16" s="71">
        <v>0.0</v>
      </c>
      <c r="Z16" s="71">
        <v>-2.39E-4</v>
      </c>
      <c r="AA16" s="71">
        <v>-9.29E-4</v>
      </c>
      <c r="AB16" s="71">
        <v>-0.001169</v>
      </c>
      <c r="AC16" s="71">
        <v>-0.002158</v>
      </c>
      <c r="AD16" s="71">
        <v>-0.002401</v>
      </c>
      <c r="AE16" s="71">
        <v>-0.003104</v>
      </c>
      <c r="AF16" s="71">
        <v>-0.004083</v>
      </c>
      <c r="AG16" s="71">
        <v>-0.004638</v>
      </c>
      <c r="AH16" s="71">
        <v>-0.005606</v>
      </c>
      <c r="AI16" s="71">
        <v>-0.006446</v>
      </c>
    </row>
    <row r="17" ht="12.75" customHeight="1">
      <c r="A17" s="71">
        <v>-8.9E-5</v>
      </c>
      <c r="B17" s="71">
        <v>0.001807</v>
      </c>
      <c r="C17" s="71">
        <v>0.002569</v>
      </c>
      <c r="D17" s="71">
        <v>0.003271</v>
      </c>
      <c r="E17" s="71">
        <v>0.003945</v>
      </c>
      <c r="F17" s="71">
        <v>0.004371</v>
      </c>
      <c r="G17" s="71">
        <v>0.004135</v>
      </c>
      <c r="H17" s="71">
        <v>0.004034</v>
      </c>
      <c r="I17" s="71">
        <v>0.004003</v>
      </c>
      <c r="J17" s="71">
        <v>0.00362</v>
      </c>
      <c r="K17" s="71">
        <v>0.003273</v>
      </c>
      <c r="L17" s="71">
        <v>0.003334</v>
      </c>
      <c r="M17" s="71">
        <v>0.003333</v>
      </c>
      <c r="N17" s="71">
        <v>0.003318</v>
      </c>
      <c r="O17" s="71">
        <v>0.002994</v>
      </c>
      <c r="P17" s="71">
        <v>0.002769</v>
      </c>
      <c r="Q17" s="71">
        <v>0.002513</v>
      </c>
      <c r="R17" s="71">
        <v>0.002386</v>
      </c>
      <c r="S17" s="71">
        <v>0.001851</v>
      </c>
      <c r="T17" s="71">
        <v>0.001629</v>
      </c>
      <c r="U17" s="71">
        <v>0.001257</v>
      </c>
      <c r="V17" s="71">
        <v>9.87E-4</v>
      </c>
      <c r="W17" s="71">
        <v>8.98E-4</v>
      </c>
      <c r="X17" s="71">
        <v>4.26E-4</v>
      </c>
      <c r="Y17" s="71">
        <v>0.0</v>
      </c>
      <c r="Z17" s="71">
        <v>-2.84E-4</v>
      </c>
      <c r="AA17" s="71">
        <v>-8.24E-4</v>
      </c>
      <c r="AB17" s="71">
        <v>-0.00105</v>
      </c>
      <c r="AC17" s="71">
        <v>-0.001655</v>
      </c>
      <c r="AD17" s="71">
        <v>-0.002251</v>
      </c>
      <c r="AE17" s="71">
        <v>-0.002725</v>
      </c>
      <c r="AF17" s="71">
        <v>-0.003429</v>
      </c>
      <c r="AG17" s="71">
        <v>-0.004268</v>
      </c>
      <c r="AH17" s="71">
        <v>-0.005241</v>
      </c>
      <c r="AI17" s="71">
        <v>-0.005801</v>
      </c>
    </row>
    <row r="18" ht="12.75" customHeight="1">
      <c r="A18" s="71">
        <v>-2.31E-4</v>
      </c>
      <c r="B18" s="71">
        <v>0.001479</v>
      </c>
      <c r="C18" s="71">
        <v>0.002328</v>
      </c>
      <c r="D18" s="71">
        <v>0.003026</v>
      </c>
      <c r="E18" s="71">
        <v>0.003354</v>
      </c>
      <c r="F18" s="71">
        <v>0.003778</v>
      </c>
      <c r="G18" s="71">
        <v>0.004209</v>
      </c>
      <c r="H18" s="71">
        <v>0.003781</v>
      </c>
      <c r="I18" s="71">
        <v>0.003725</v>
      </c>
      <c r="J18" s="71">
        <v>0.003718</v>
      </c>
      <c r="K18" s="71">
        <v>0.003219</v>
      </c>
      <c r="L18" s="71">
        <v>0.003346</v>
      </c>
      <c r="M18" s="71">
        <v>0.003379</v>
      </c>
      <c r="N18" s="71">
        <v>0.003371</v>
      </c>
      <c r="O18" s="71">
        <v>0.003048</v>
      </c>
      <c r="P18" s="71">
        <v>0.002714</v>
      </c>
      <c r="Q18" s="71">
        <v>0.00246</v>
      </c>
      <c r="R18" s="71">
        <v>0.00198</v>
      </c>
      <c r="S18" s="71">
        <v>0.002054</v>
      </c>
      <c r="T18" s="71">
        <v>0.001439</v>
      </c>
      <c r="U18" s="71">
        <v>0.001123</v>
      </c>
      <c r="V18" s="71">
        <v>7.81E-4</v>
      </c>
      <c r="W18" s="71">
        <v>7.43E-4</v>
      </c>
      <c r="X18" s="71">
        <v>3.77E-4</v>
      </c>
      <c r="Y18" s="71">
        <v>0.0</v>
      </c>
      <c r="Z18" s="71">
        <v>-2.01E-4</v>
      </c>
      <c r="AA18" s="71">
        <v>-7.75E-4</v>
      </c>
      <c r="AB18" s="71">
        <v>-9.92E-4</v>
      </c>
      <c r="AC18" s="71">
        <v>-0.001535</v>
      </c>
      <c r="AD18" s="71">
        <v>-0.001891</v>
      </c>
      <c r="AE18" s="71">
        <v>-0.002584</v>
      </c>
      <c r="AF18" s="71">
        <v>-0.003407</v>
      </c>
      <c r="AG18" s="71">
        <v>-0.003944</v>
      </c>
      <c r="AH18" s="71">
        <v>-0.00469</v>
      </c>
      <c r="AI18" s="71">
        <v>-0.005537</v>
      </c>
    </row>
    <row r="19" ht="12.75" customHeight="1">
      <c r="A19" s="71">
        <v>-0.001123</v>
      </c>
      <c r="B19" s="71">
        <v>8.9E-4</v>
      </c>
      <c r="C19" s="71">
        <v>0.001751</v>
      </c>
      <c r="D19" s="71">
        <v>0.002257</v>
      </c>
      <c r="E19" s="71">
        <v>0.002898</v>
      </c>
      <c r="F19" s="71">
        <v>0.003256</v>
      </c>
      <c r="G19" s="71">
        <v>0.003391</v>
      </c>
      <c r="H19" s="71">
        <v>0.003384</v>
      </c>
      <c r="I19" s="71">
        <v>0.003301</v>
      </c>
      <c r="J19" s="71">
        <v>0.003014</v>
      </c>
      <c r="K19" s="71">
        <v>0.002747</v>
      </c>
      <c r="L19" s="71">
        <v>0.002777</v>
      </c>
      <c r="M19" s="71">
        <v>0.003118</v>
      </c>
      <c r="N19" s="71">
        <v>0.002904</v>
      </c>
      <c r="O19" s="71">
        <v>0.002625</v>
      </c>
      <c r="P19" s="71">
        <v>0.002499</v>
      </c>
      <c r="Q19" s="71">
        <v>0.002159</v>
      </c>
      <c r="R19" s="71">
        <v>0.00176</v>
      </c>
      <c r="S19" s="71">
        <v>0.001512</v>
      </c>
      <c r="T19" s="71">
        <v>0.00133</v>
      </c>
      <c r="U19" s="71">
        <v>0.001081</v>
      </c>
      <c r="V19" s="71">
        <v>7.32E-4</v>
      </c>
      <c r="W19" s="71">
        <v>6.13E-4</v>
      </c>
      <c r="X19" s="71">
        <v>2.56E-4</v>
      </c>
      <c r="Y19" s="71">
        <v>0.0</v>
      </c>
      <c r="Z19" s="71">
        <v>-4.7E-5</v>
      </c>
      <c r="AA19" s="71">
        <v>-5.64E-4</v>
      </c>
      <c r="AB19" s="71">
        <v>-7.88E-4</v>
      </c>
      <c r="AC19" s="71">
        <v>-0.001351</v>
      </c>
      <c r="AD19" s="71">
        <v>-0.001743</v>
      </c>
      <c r="AE19" s="71">
        <v>-0.002351</v>
      </c>
      <c r="AF19" s="71">
        <v>-0.003028</v>
      </c>
      <c r="AG19" s="71">
        <v>-0.003463</v>
      </c>
      <c r="AH19" s="71">
        <v>-0.004241</v>
      </c>
      <c r="AI19" s="71">
        <v>-0.005129</v>
      </c>
    </row>
    <row r="20" ht="12.75" customHeight="1">
      <c r="A20" s="71">
        <v>-0.001686</v>
      </c>
      <c r="B20" s="71">
        <v>2.24E-4</v>
      </c>
      <c r="C20" s="71">
        <v>0.001066</v>
      </c>
      <c r="D20" s="71">
        <v>0.001766</v>
      </c>
      <c r="E20" s="71">
        <v>0.0024</v>
      </c>
      <c r="F20" s="71">
        <v>0.002823</v>
      </c>
      <c r="G20" s="71">
        <v>0.002857</v>
      </c>
      <c r="H20" s="71">
        <v>0.002583</v>
      </c>
      <c r="I20" s="71">
        <v>0.002498</v>
      </c>
      <c r="J20" s="71">
        <v>0.0024</v>
      </c>
      <c r="K20" s="71">
        <v>0.00213</v>
      </c>
      <c r="L20" s="71">
        <v>0.002342</v>
      </c>
      <c r="M20" s="71">
        <v>0.002178</v>
      </c>
      <c r="N20" s="71">
        <v>0.002304</v>
      </c>
      <c r="O20" s="71">
        <v>0.0022</v>
      </c>
      <c r="P20" s="71">
        <v>0.002017</v>
      </c>
      <c r="Q20" s="71">
        <v>0.002005</v>
      </c>
      <c r="R20" s="71">
        <v>0.001748</v>
      </c>
      <c r="S20" s="71">
        <v>0.001334</v>
      </c>
      <c r="T20" s="71">
        <v>0.001258</v>
      </c>
      <c r="U20" s="71">
        <v>9.69E-4</v>
      </c>
      <c r="V20" s="71">
        <v>7.3E-4</v>
      </c>
      <c r="W20" s="71">
        <v>5.8E-4</v>
      </c>
      <c r="X20" s="71">
        <v>2.51E-4</v>
      </c>
      <c r="Y20" s="71">
        <v>0.0</v>
      </c>
      <c r="Z20" s="71">
        <v>-8.1E-5</v>
      </c>
      <c r="AA20" s="71">
        <v>-5.74E-4</v>
      </c>
      <c r="AB20" s="71">
        <v>-7.42E-4</v>
      </c>
      <c r="AC20" s="71">
        <v>-0.001108</v>
      </c>
      <c r="AD20" s="71">
        <v>-0.001561</v>
      </c>
      <c r="AE20" s="71">
        <v>-0.001973</v>
      </c>
      <c r="AF20" s="71">
        <v>-0.002586</v>
      </c>
      <c r="AG20" s="71">
        <v>-0.003288</v>
      </c>
      <c r="AH20" s="71">
        <v>-0.003995</v>
      </c>
      <c r="AI20" s="71">
        <v>-0.004585</v>
      </c>
    </row>
    <row r="21" ht="12.75" customHeight="1">
      <c r="A21" s="71">
        <v>-0.001909</v>
      </c>
      <c r="B21" s="71">
        <v>-1.62E-4</v>
      </c>
      <c r="C21" s="71">
        <v>7.44E-4</v>
      </c>
      <c r="D21" s="71">
        <v>0.001399</v>
      </c>
      <c r="E21" s="71">
        <v>0.001775</v>
      </c>
      <c r="F21" s="71">
        <v>0.002193</v>
      </c>
      <c r="G21" s="71">
        <v>0.002547</v>
      </c>
      <c r="H21" s="71">
        <v>0.002495</v>
      </c>
      <c r="I21" s="71">
        <v>0.002542</v>
      </c>
      <c r="J21" s="71">
        <v>0.002386</v>
      </c>
      <c r="K21" s="71">
        <v>0.002039</v>
      </c>
      <c r="L21" s="71">
        <v>0.002046</v>
      </c>
      <c r="M21" s="71">
        <v>0.002312</v>
      </c>
      <c r="N21" s="71">
        <v>0.002414</v>
      </c>
      <c r="O21" s="71">
        <v>0.002169</v>
      </c>
      <c r="P21" s="71">
        <v>0.001979</v>
      </c>
      <c r="Q21" s="71">
        <v>0.00179</v>
      </c>
      <c r="R21" s="71">
        <v>0.00146</v>
      </c>
      <c r="S21" s="71">
        <v>0.001458</v>
      </c>
      <c r="T21" s="71">
        <v>9.15E-4</v>
      </c>
      <c r="U21" s="71">
        <v>5.51E-4</v>
      </c>
      <c r="V21" s="71">
        <v>3.67E-4</v>
      </c>
      <c r="W21" s="71">
        <v>3.55E-4</v>
      </c>
      <c r="X21" s="71">
        <v>2.16E-4</v>
      </c>
      <c r="Y21" s="71">
        <v>0.0</v>
      </c>
      <c r="Z21" s="71">
        <v>-8.9E-5</v>
      </c>
      <c r="AA21" s="71">
        <v>-5.88E-4</v>
      </c>
      <c r="AB21" s="71">
        <v>-8.31E-4</v>
      </c>
      <c r="AC21" s="71">
        <v>-0.001183</v>
      </c>
      <c r="AD21" s="71">
        <v>-0.001528</v>
      </c>
      <c r="AE21" s="71">
        <v>-0.002078</v>
      </c>
      <c r="AF21" s="71">
        <v>-0.00273</v>
      </c>
      <c r="AG21" s="71">
        <v>-0.003088</v>
      </c>
      <c r="AH21" s="71">
        <v>-0.003884</v>
      </c>
      <c r="AI21" s="71">
        <v>-0.004569</v>
      </c>
    </row>
    <row r="22" ht="12.75" customHeight="1">
      <c r="A22" s="71">
        <v>-0.002287</v>
      </c>
      <c r="B22" s="71">
        <v>-3.18E-4</v>
      </c>
      <c r="C22" s="71">
        <v>5.84E-4</v>
      </c>
      <c r="D22" s="71">
        <v>0.001136</v>
      </c>
      <c r="E22" s="71">
        <v>0.001913</v>
      </c>
      <c r="F22" s="71">
        <v>0.002326</v>
      </c>
      <c r="G22" s="71">
        <v>0.002381</v>
      </c>
      <c r="H22" s="71">
        <v>0.002227</v>
      </c>
      <c r="I22" s="71">
        <v>0.002351</v>
      </c>
      <c r="J22" s="71">
        <v>0.002167</v>
      </c>
      <c r="K22" s="71">
        <v>0.002047</v>
      </c>
      <c r="L22" s="71">
        <v>0.002168</v>
      </c>
      <c r="M22" s="71">
        <v>0.00235</v>
      </c>
      <c r="N22" s="71">
        <v>0.002387</v>
      </c>
      <c r="O22" s="71">
        <v>0.002077</v>
      </c>
      <c r="P22" s="71">
        <v>0.001905</v>
      </c>
      <c r="Q22" s="71">
        <v>0.001794</v>
      </c>
      <c r="R22" s="71">
        <v>0.001504</v>
      </c>
      <c r="S22" s="71">
        <v>0.001207</v>
      </c>
      <c r="T22" s="71">
        <v>0.001091</v>
      </c>
      <c r="U22" s="71">
        <v>7.12E-4</v>
      </c>
      <c r="V22" s="71">
        <v>5.21E-4</v>
      </c>
      <c r="W22" s="71">
        <v>5.95E-4</v>
      </c>
      <c r="X22" s="71">
        <v>2.46E-4</v>
      </c>
      <c r="Y22" s="71">
        <v>0.0</v>
      </c>
      <c r="Z22" s="71">
        <v>-3.3E-5</v>
      </c>
      <c r="AA22" s="71">
        <v>-3.8E-4</v>
      </c>
      <c r="AB22" s="71">
        <v>-4.98E-4</v>
      </c>
      <c r="AC22" s="71">
        <v>-9.26E-4</v>
      </c>
      <c r="AD22" s="71">
        <v>-0.001267</v>
      </c>
      <c r="AE22" s="71">
        <v>-0.001691</v>
      </c>
      <c r="AF22" s="71">
        <v>-0.002367</v>
      </c>
      <c r="AG22" s="71">
        <v>-0.002821</v>
      </c>
      <c r="AH22" s="71">
        <v>-0.003418</v>
      </c>
      <c r="AI22" s="71">
        <v>-0.004058</v>
      </c>
    </row>
    <row r="23" ht="12.75" customHeight="1">
      <c r="A23" s="71">
        <v>-0.002665</v>
      </c>
      <c r="B23" s="71">
        <v>-8.16E-4</v>
      </c>
      <c r="C23" s="71">
        <v>8.6E-5</v>
      </c>
      <c r="D23" s="71">
        <v>8.03E-4</v>
      </c>
      <c r="E23" s="71">
        <v>0.001289</v>
      </c>
      <c r="F23" s="71">
        <v>0.00173</v>
      </c>
      <c r="G23" s="71">
        <v>0.001938</v>
      </c>
      <c r="H23" s="71">
        <v>0.001814</v>
      </c>
      <c r="I23" s="71">
        <v>0.001708</v>
      </c>
      <c r="J23" s="71">
        <v>0.001581</v>
      </c>
      <c r="K23" s="71">
        <v>0.00136</v>
      </c>
      <c r="L23" s="71">
        <v>0.001471</v>
      </c>
      <c r="M23" s="71">
        <v>0.001409</v>
      </c>
      <c r="N23" s="71">
        <v>0.001681</v>
      </c>
      <c r="O23" s="71">
        <v>0.00152</v>
      </c>
      <c r="P23" s="71">
        <v>0.001462</v>
      </c>
      <c r="Q23" s="71">
        <v>0.001224</v>
      </c>
      <c r="R23" s="71">
        <v>0.00116</v>
      </c>
      <c r="S23" s="71">
        <v>0.001019</v>
      </c>
      <c r="T23" s="71">
        <v>7.39E-4</v>
      </c>
      <c r="U23" s="71">
        <v>5.15E-4</v>
      </c>
      <c r="V23" s="71">
        <v>3.36E-4</v>
      </c>
      <c r="W23" s="71">
        <v>2.8E-4</v>
      </c>
      <c r="X23" s="71">
        <v>1.11E-4</v>
      </c>
      <c r="Y23" s="71">
        <v>0.0</v>
      </c>
      <c r="Z23" s="71">
        <v>-2.9E-5</v>
      </c>
      <c r="AA23" s="71">
        <v>-4.2E-4</v>
      </c>
      <c r="AB23" s="71">
        <v>-5.76E-4</v>
      </c>
      <c r="AC23" s="71">
        <v>-8.78E-4</v>
      </c>
      <c r="AD23" s="71">
        <v>-0.001214</v>
      </c>
      <c r="AE23" s="71">
        <v>-0.001654</v>
      </c>
      <c r="AF23" s="71">
        <v>-0.002146</v>
      </c>
      <c r="AG23" s="71">
        <v>-0.002711</v>
      </c>
      <c r="AH23" s="71">
        <v>-0.00331</v>
      </c>
      <c r="AI23" s="71">
        <v>-0.003844</v>
      </c>
    </row>
    <row r="24" ht="12.75" customHeight="1">
      <c r="A24" s="71">
        <v>-0.002714</v>
      </c>
      <c r="B24" s="71">
        <v>-8.5E-4</v>
      </c>
      <c r="C24" s="71">
        <v>5.0E-6</v>
      </c>
      <c r="D24" s="71">
        <v>6.52E-4</v>
      </c>
      <c r="E24" s="71">
        <v>0.001044</v>
      </c>
      <c r="F24" s="71">
        <v>0.001555</v>
      </c>
      <c r="G24" s="71">
        <v>0.001777</v>
      </c>
      <c r="H24" s="71">
        <v>0.001736</v>
      </c>
      <c r="I24" s="71">
        <v>0.001734</v>
      </c>
      <c r="J24" s="71">
        <v>0.001637</v>
      </c>
      <c r="K24" s="71">
        <v>0.001366</v>
      </c>
      <c r="L24" s="71">
        <v>0.001432</v>
      </c>
      <c r="M24" s="71">
        <v>0.001772</v>
      </c>
      <c r="N24" s="71">
        <v>0.001736</v>
      </c>
      <c r="O24" s="71">
        <v>0.001554</v>
      </c>
      <c r="P24" s="71">
        <v>0.001443</v>
      </c>
      <c r="Q24" s="71">
        <v>0.001389</v>
      </c>
      <c r="R24" s="71">
        <v>9.46E-4</v>
      </c>
      <c r="S24" s="71">
        <v>8.75E-4</v>
      </c>
      <c r="T24" s="71">
        <v>6.45E-4</v>
      </c>
      <c r="U24" s="71">
        <v>3.35E-4</v>
      </c>
      <c r="V24" s="71">
        <v>2.52E-4</v>
      </c>
      <c r="W24" s="71">
        <v>2.0E-4</v>
      </c>
      <c r="X24" s="71">
        <v>1.46E-4</v>
      </c>
      <c r="Y24" s="71">
        <v>0.0</v>
      </c>
      <c r="Z24" s="71">
        <v>-5.7E-5</v>
      </c>
      <c r="AA24" s="71">
        <v>-4.26E-4</v>
      </c>
      <c r="AB24" s="71">
        <v>-5.73E-4</v>
      </c>
      <c r="AC24" s="71">
        <v>-8.47E-4</v>
      </c>
      <c r="AD24" s="71">
        <v>-0.001205</v>
      </c>
      <c r="AE24" s="71">
        <v>-0.001603</v>
      </c>
      <c r="AF24" s="71">
        <v>-0.002189</v>
      </c>
      <c r="AG24" s="71">
        <v>-0.002572</v>
      </c>
      <c r="AH24" s="71">
        <v>-0.003346</v>
      </c>
      <c r="AI24" s="71">
        <v>-0.003975</v>
      </c>
    </row>
    <row r="25" ht="12.75" customHeight="1">
      <c r="A25" s="71">
        <v>-0.003676</v>
      </c>
      <c r="B25" s="71">
        <v>-0.00167</v>
      </c>
      <c r="C25" s="71">
        <v>-6.59E-4</v>
      </c>
      <c r="D25" s="71">
        <v>5.5E-5</v>
      </c>
      <c r="E25" s="71">
        <v>8.99E-4</v>
      </c>
      <c r="F25" s="71">
        <v>0.001273</v>
      </c>
      <c r="G25" s="71">
        <v>0.001398</v>
      </c>
      <c r="H25" s="71">
        <v>0.00144</v>
      </c>
      <c r="I25" s="71">
        <v>0.001373</v>
      </c>
      <c r="J25" s="71">
        <v>0.001238</v>
      </c>
      <c r="K25" s="71">
        <v>0.001163</v>
      </c>
      <c r="L25" s="71">
        <v>0.001373</v>
      </c>
      <c r="M25" s="71">
        <v>0.001489</v>
      </c>
      <c r="N25" s="71">
        <v>0.001649</v>
      </c>
      <c r="O25" s="71">
        <v>0.001479</v>
      </c>
      <c r="P25" s="71">
        <v>0.001407</v>
      </c>
      <c r="Q25" s="71">
        <v>0.001363</v>
      </c>
      <c r="R25" s="71">
        <v>0.001019</v>
      </c>
      <c r="S25" s="71">
        <v>9.2E-4</v>
      </c>
      <c r="T25" s="71">
        <v>6.59E-4</v>
      </c>
      <c r="U25" s="71">
        <v>4.52E-4</v>
      </c>
      <c r="V25" s="71">
        <v>3.05E-4</v>
      </c>
      <c r="W25" s="71">
        <v>3.27E-4</v>
      </c>
      <c r="X25" s="71">
        <v>9.0E-5</v>
      </c>
      <c r="Y25" s="71">
        <v>0.0</v>
      </c>
      <c r="Z25" s="71">
        <v>-1.0E-6</v>
      </c>
      <c r="AA25" s="71">
        <v>-2.97E-4</v>
      </c>
      <c r="AB25" s="71">
        <v>-3.07E-4</v>
      </c>
      <c r="AC25" s="71">
        <v>-6.91E-4</v>
      </c>
      <c r="AD25" s="71">
        <v>-9.3E-4</v>
      </c>
      <c r="AE25" s="71">
        <v>-0.001318</v>
      </c>
      <c r="AF25" s="71">
        <v>-0.001745</v>
      </c>
      <c r="AG25" s="71">
        <v>-0.002228</v>
      </c>
      <c r="AH25" s="71">
        <v>-0.002781</v>
      </c>
      <c r="AI25" s="71">
        <v>-0.003164</v>
      </c>
    </row>
    <row r="26" ht="12.75" customHeight="1">
      <c r="A26" s="71">
        <v>-0.003477</v>
      </c>
      <c r="B26" s="71">
        <v>-0.001624</v>
      </c>
      <c r="C26" s="71">
        <v>-7.17E-4</v>
      </c>
      <c r="D26" s="71">
        <v>3.3E-5</v>
      </c>
      <c r="E26" s="71">
        <v>5.2E-4</v>
      </c>
      <c r="F26" s="71">
        <v>0.001059</v>
      </c>
      <c r="G26" s="71">
        <v>0.001276</v>
      </c>
      <c r="H26" s="71">
        <v>0.001203</v>
      </c>
      <c r="I26" s="71">
        <v>0.001212</v>
      </c>
      <c r="J26" s="71">
        <v>0.001173</v>
      </c>
      <c r="K26" s="71">
        <v>9.48E-4</v>
      </c>
      <c r="L26" s="71">
        <v>0.001036</v>
      </c>
      <c r="M26" s="71">
        <v>0.001222</v>
      </c>
      <c r="N26" s="71">
        <v>0.001341</v>
      </c>
      <c r="O26" s="71">
        <v>0.001188</v>
      </c>
      <c r="P26" s="71">
        <v>0.001198</v>
      </c>
      <c r="Q26" s="71">
        <v>0.001068</v>
      </c>
      <c r="R26" s="71">
        <v>9.52E-4</v>
      </c>
      <c r="S26" s="71">
        <v>8.48E-4</v>
      </c>
      <c r="T26" s="71">
        <v>4.78E-4</v>
      </c>
      <c r="U26" s="71">
        <v>2.69E-4</v>
      </c>
      <c r="V26" s="71">
        <v>1.77E-4</v>
      </c>
      <c r="W26" s="71">
        <v>1.96E-4</v>
      </c>
      <c r="X26" s="71">
        <v>1.56E-4</v>
      </c>
      <c r="Y26" s="71">
        <v>0.0</v>
      </c>
      <c r="Z26" s="71">
        <v>1.17E-4</v>
      </c>
      <c r="AA26" s="71">
        <v>-2.05E-4</v>
      </c>
      <c r="AB26" s="71">
        <v>-2.93E-4</v>
      </c>
      <c r="AC26" s="71">
        <v>-6.39E-4</v>
      </c>
      <c r="AD26" s="71">
        <v>-9.02E-4</v>
      </c>
      <c r="AE26" s="71">
        <v>-0.001223</v>
      </c>
      <c r="AF26" s="71">
        <v>-0.001745</v>
      </c>
      <c r="AG26" s="71">
        <v>-0.002099</v>
      </c>
      <c r="AH26" s="71">
        <v>-0.00265</v>
      </c>
      <c r="AI26" s="71">
        <v>-0.003264</v>
      </c>
    </row>
    <row r="27" ht="12.75" customHeight="1">
      <c r="A27" s="71">
        <v>-0.003766</v>
      </c>
      <c r="B27" s="71">
        <v>-0.001693</v>
      </c>
      <c r="C27" s="71">
        <v>-7.44E-4</v>
      </c>
      <c r="D27" s="71">
        <v>-1.19E-4</v>
      </c>
      <c r="E27" s="71">
        <v>4.35E-4</v>
      </c>
      <c r="F27" s="71">
        <v>9.01E-4</v>
      </c>
      <c r="G27" s="71">
        <v>0.001078</v>
      </c>
      <c r="H27" s="71">
        <v>0.001076</v>
      </c>
      <c r="I27" s="71">
        <v>0.001047</v>
      </c>
      <c r="J27" s="71">
        <v>9.24E-4</v>
      </c>
      <c r="K27" s="71">
        <v>7.38E-4</v>
      </c>
      <c r="L27" s="71">
        <v>8.42E-4</v>
      </c>
      <c r="M27" s="71">
        <v>0.001097</v>
      </c>
      <c r="N27" s="71">
        <v>0.001151</v>
      </c>
      <c r="O27" s="71">
        <v>0.001015</v>
      </c>
      <c r="P27" s="71">
        <v>9.58E-4</v>
      </c>
      <c r="Q27" s="71">
        <v>8.78E-4</v>
      </c>
      <c r="R27" s="71">
        <v>5.97E-4</v>
      </c>
      <c r="S27" s="71">
        <v>5.2E-4</v>
      </c>
      <c r="T27" s="71">
        <v>5.07E-4</v>
      </c>
      <c r="U27" s="71">
        <v>2.1E-4</v>
      </c>
      <c r="V27" s="71">
        <v>8.3E-5</v>
      </c>
      <c r="W27" s="71">
        <v>1.98E-4</v>
      </c>
      <c r="X27" s="71">
        <v>9.7E-5</v>
      </c>
      <c r="Y27" s="71">
        <v>0.0</v>
      </c>
      <c r="Z27" s="71">
        <v>5.7E-5</v>
      </c>
      <c r="AA27" s="71">
        <v>-2.03E-4</v>
      </c>
      <c r="AB27" s="71">
        <v>-2.15E-4</v>
      </c>
      <c r="AC27" s="71">
        <v>-4.91E-4</v>
      </c>
      <c r="AD27" s="71">
        <v>-8.49E-4</v>
      </c>
      <c r="AE27" s="71">
        <v>-0.001121</v>
      </c>
      <c r="AF27" s="71">
        <v>-0.001714</v>
      </c>
      <c r="AG27" s="71">
        <v>-0.002038</v>
      </c>
      <c r="AH27" s="71">
        <v>-0.002637</v>
      </c>
      <c r="AI27" s="71">
        <v>-0.003232</v>
      </c>
    </row>
    <row r="28" ht="12.75" customHeight="1">
      <c r="A28" s="71">
        <v>-0.003996</v>
      </c>
      <c r="B28" s="71">
        <v>-0.002042</v>
      </c>
      <c r="C28" s="71">
        <v>-0.001162</v>
      </c>
      <c r="D28" s="71">
        <v>-5.24E-4</v>
      </c>
      <c r="E28" s="71">
        <v>1.66E-4</v>
      </c>
      <c r="F28" s="71">
        <v>6.05E-4</v>
      </c>
      <c r="G28" s="71">
        <v>7.13E-4</v>
      </c>
      <c r="H28" s="71">
        <v>7.84E-4</v>
      </c>
      <c r="I28" s="71">
        <v>8.11E-4</v>
      </c>
      <c r="J28" s="71">
        <v>7.42E-4</v>
      </c>
      <c r="K28" s="71">
        <v>6.32E-4</v>
      </c>
      <c r="L28" s="71">
        <v>7.96E-4</v>
      </c>
      <c r="M28" s="71">
        <v>8.73E-4</v>
      </c>
      <c r="N28" s="71">
        <v>0.001049</v>
      </c>
      <c r="O28" s="71">
        <v>9.95E-4</v>
      </c>
      <c r="P28" s="71">
        <v>0.001031</v>
      </c>
      <c r="Q28" s="71">
        <v>9.15E-4</v>
      </c>
      <c r="R28" s="71">
        <v>8.21E-4</v>
      </c>
      <c r="S28" s="71">
        <v>6.68E-4</v>
      </c>
      <c r="T28" s="71">
        <v>4.97E-4</v>
      </c>
      <c r="U28" s="71">
        <v>2.87E-4</v>
      </c>
      <c r="V28" s="71">
        <v>2.24E-4</v>
      </c>
      <c r="W28" s="71">
        <v>2.8E-4</v>
      </c>
      <c r="X28" s="71">
        <v>1.21E-4</v>
      </c>
      <c r="Y28" s="71">
        <v>0.0</v>
      </c>
      <c r="Z28" s="71">
        <v>1.27E-4</v>
      </c>
      <c r="AA28" s="71">
        <v>-1.22E-4</v>
      </c>
      <c r="AB28" s="71">
        <v>-8.2E-5</v>
      </c>
      <c r="AC28" s="71">
        <v>-4.09E-4</v>
      </c>
      <c r="AD28" s="71">
        <v>-6.86E-4</v>
      </c>
      <c r="AE28" s="71">
        <v>-9.58E-4</v>
      </c>
      <c r="AF28" s="71">
        <v>-0.001318</v>
      </c>
      <c r="AG28" s="71">
        <v>-0.001759</v>
      </c>
      <c r="AH28" s="71">
        <v>-0.002319</v>
      </c>
      <c r="AI28" s="71">
        <v>-0.002751</v>
      </c>
    </row>
    <row r="29" ht="12.75" customHeight="1">
      <c r="A29" s="71">
        <v>-0.004175</v>
      </c>
      <c r="B29" s="71">
        <v>-0.002269</v>
      </c>
      <c r="C29" s="71">
        <v>-0.001278</v>
      </c>
      <c r="D29" s="71">
        <v>-5.23E-4</v>
      </c>
      <c r="E29" s="71">
        <v>-7.0E-6</v>
      </c>
      <c r="F29" s="71">
        <v>5.15E-4</v>
      </c>
      <c r="G29" s="71">
        <v>7.64E-4</v>
      </c>
      <c r="H29" s="71">
        <v>6.95E-4</v>
      </c>
      <c r="I29" s="71">
        <v>8.14E-4</v>
      </c>
      <c r="J29" s="71">
        <v>8.56E-4</v>
      </c>
      <c r="K29" s="71">
        <v>6.37E-4</v>
      </c>
      <c r="L29" s="71">
        <v>7.62E-4</v>
      </c>
      <c r="M29" s="71">
        <v>0.001043</v>
      </c>
      <c r="N29" s="71">
        <v>0.001074</v>
      </c>
      <c r="O29" s="71">
        <v>9.76E-4</v>
      </c>
      <c r="P29" s="71">
        <v>9.79E-4</v>
      </c>
      <c r="Q29" s="71">
        <v>8.21E-4</v>
      </c>
      <c r="R29" s="71">
        <v>6.13E-4</v>
      </c>
      <c r="S29" s="71">
        <v>5.69E-4</v>
      </c>
      <c r="T29" s="71">
        <v>2.58E-4</v>
      </c>
      <c r="U29" s="71">
        <v>2.8E-5</v>
      </c>
      <c r="V29" s="71">
        <v>-2.8E-5</v>
      </c>
      <c r="W29" s="71">
        <v>8.6E-5</v>
      </c>
      <c r="X29" s="71">
        <v>4.0E-5</v>
      </c>
      <c r="Y29" s="71">
        <v>0.0</v>
      </c>
      <c r="Z29" s="71">
        <v>9.2E-5</v>
      </c>
      <c r="AA29" s="71">
        <v>-1.47E-4</v>
      </c>
      <c r="AB29" s="71">
        <v>-2.02E-4</v>
      </c>
      <c r="AC29" s="71">
        <v>-4.1E-4</v>
      </c>
      <c r="AD29" s="71">
        <v>-6.51E-4</v>
      </c>
      <c r="AE29" s="71">
        <v>-0.001048</v>
      </c>
      <c r="AF29" s="71">
        <v>-0.001473</v>
      </c>
      <c r="AG29" s="71">
        <v>-0.001747</v>
      </c>
      <c r="AH29" s="71">
        <v>-0.002283</v>
      </c>
      <c r="AI29" s="71">
        <v>-0.002839</v>
      </c>
    </row>
    <row r="30" ht="12.75" customHeight="1">
      <c r="A30" s="71">
        <v>-0.004491</v>
      </c>
      <c r="B30" s="71">
        <v>-0.002427</v>
      </c>
      <c r="C30" s="71">
        <v>-0.00145</v>
      </c>
      <c r="D30" s="71">
        <v>-8.38E-4</v>
      </c>
      <c r="E30" s="71">
        <v>-2.11E-4</v>
      </c>
      <c r="F30" s="71">
        <v>2.53E-4</v>
      </c>
      <c r="G30" s="71">
        <v>3.71E-4</v>
      </c>
      <c r="H30" s="71">
        <v>4.71E-4</v>
      </c>
      <c r="I30" s="71">
        <v>4.64E-4</v>
      </c>
      <c r="J30" s="71">
        <v>3.86E-4</v>
      </c>
      <c r="K30" s="71">
        <v>2.63E-4</v>
      </c>
      <c r="L30" s="71">
        <v>4.13E-4</v>
      </c>
      <c r="M30" s="71">
        <v>6.45E-4</v>
      </c>
      <c r="N30" s="71">
        <v>7.5E-4</v>
      </c>
      <c r="O30" s="71">
        <v>7.07E-4</v>
      </c>
      <c r="P30" s="71">
        <v>6.4E-4</v>
      </c>
      <c r="Q30" s="71">
        <v>6.32E-4</v>
      </c>
      <c r="R30" s="71">
        <v>4.19E-4</v>
      </c>
      <c r="S30" s="71">
        <v>3.96E-4</v>
      </c>
      <c r="T30" s="71">
        <v>2.32E-4</v>
      </c>
      <c r="U30" s="71">
        <v>1.38E-4</v>
      </c>
      <c r="V30" s="71">
        <v>1.3E-5</v>
      </c>
      <c r="W30" s="71">
        <v>8.7E-5</v>
      </c>
      <c r="X30" s="71">
        <v>2.2E-5</v>
      </c>
      <c r="Y30" s="71">
        <v>0.0</v>
      </c>
      <c r="Z30" s="71">
        <v>1.13E-4</v>
      </c>
      <c r="AA30" s="71">
        <v>-7.3E-5</v>
      </c>
      <c r="AB30" s="71">
        <v>-1.41E-4</v>
      </c>
      <c r="AC30" s="71">
        <v>-4.15E-4</v>
      </c>
      <c r="AD30" s="71">
        <v>-6.43E-4</v>
      </c>
      <c r="AE30" s="71">
        <v>-8.87E-4</v>
      </c>
      <c r="AF30" s="71">
        <v>-0.001408</v>
      </c>
      <c r="AG30" s="71">
        <v>-0.001656</v>
      </c>
      <c r="AH30" s="71">
        <v>-0.002242</v>
      </c>
      <c r="AI30" s="71">
        <v>-0.002665</v>
      </c>
    </row>
    <row r="31" ht="12.75" customHeight="1">
      <c r="A31" s="71">
        <v>-0.004039</v>
      </c>
      <c r="B31" s="71">
        <v>-0.0021</v>
      </c>
      <c r="C31" s="71">
        <v>-0.001219</v>
      </c>
      <c r="D31" s="71">
        <v>-5.75E-4</v>
      </c>
      <c r="E31" s="71">
        <v>-2.7E-5</v>
      </c>
      <c r="F31" s="71">
        <v>3.71E-4</v>
      </c>
      <c r="G31" s="71">
        <v>4.97E-4</v>
      </c>
      <c r="H31" s="71">
        <v>4.85E-4</v>
      </c>
      <c r="I31" s="71">
        <v>4.21E-4</v>
      </c>
      <c r="J31" s="71">
        <v>4.09E-4</v>
      </c>
      <c r="K31" s="71">
        <v>1.94E-4</v>
      </c>
      <c r="L31" s="71">
        <v>2.76E-4</v>
      </c>
      <c r="M31" s="71">
        <v>4.2E-4</v>
      </c>
      <c r="N31" s="71">
        <v>5.64E-4</v>
      </c>
      <c r="O31" s="71">
        <v>5.16E-4</v>
      </c>
      <c r="P31" s="71">
        <v>6.41E-4</v>
      </c>
      <c r="Q31" s="71">
        <v>5.15E-4</v>
      </c>
      <c r="R31" s="71">
        <v>4.43E-4</v>
      </c>
      <c r="S31" s="71">
        <v>4.28E-4</v>
      </c>
      <c r="T31" s="71">
        <v>2.11E-4</v>
      </c>
      <c r="U31" s="71">
        <v>-7.0E-6</v>
      </c>
      <c r="V31" s="71">
        <v>1.8E-5</v>
      </c>
      <c r="W31" s="71">
        <v>8.7E-5</v>
      </c>
      <c r="X31" s="71">
        <v>4.1E-5</v>
      </c>
      <c r="Y31" s="71">
        <v>0.0</v>
      </c>
      <c r="Z31" s="71">
        <v>1.08E-4</v>
      </c>
      <c r="AA31" s="71">
        <v>-1.01E-4</v>
      </c>
      <c r="AB31" s="71">
        <v>-9.5E-5</v>
      </c>
      <c r="AC31" s="71">
        <v>-2.99E-4</v>
      </c>
      <c r="AD31" s="71">
        <v>-5.52E-4</v>
      </c>
      <c r="AE31" s="71">
        <v>-7.84E-4</v>
      </c>
      <c r="AF31" s="71">
        <v>-0.0012</v>
      </c>
      <c r="AG31" s="71">
        <v>-0.001686</v>
      </c>
      <c r="AH31" s="71">
        <v>-0.002083</v>
      </c>
      <c r="AI31" s="71">
        <v>-0.002603</v>
      </c>
    </row>
    <row r="32" ht="12.75" customHeight="1">
      <c r="A32" s="71">
        <v>-0.004357</v>
      </c>
      <c r="B32" s="71">
        <v>-0.002431</v>
      </c>
      <c r="C32" s="71">
        <v>-0.001552</v>
      </c>
      <c r="D32" s="71">
        <v>-8.78E-4</v>
      </c>
      <c r="E32" s="71">
        <v>-3.8E-4</v>
      </c>
      <c r="F32" s="71">
        <v>9.8E-5</v>
      </c>
      <c r="G32" s="71">
        <v>4.46E-4</v>
      </c>
      <c r="H32" s="71">
        <v>4.26E-4</v>
      </c>
      <c r="I32" s="71">
        <v>5.01E-4</v>
      </c>
      <c r="J32" s="71">
        <v>4.84E-4</v>
      </c>
      <c r="K32" s="71">
        <v>3.63E-4</v>
      </c>
      <c r="L32" s="71">
        <v>5.11E-4</v>
      </c>
      <c r="M32" s="71">
        <v>7.57E-4</v>
      </c>
      <c r="N32" s="71">
        <v>9.03E-4</v>
      </c>
      <c r="O32" s="71">
        <v>7.86E-4</v>
      </c>
      <c r="P32" s="71">
        <v>7.3E-4</v>
      </c>
      <c r="Q32" s="71">
        <v>6.25E-4</v>
      </c>
      <c r="R32" s="71">
        <v>4.84E-4</v>
      </c>
      <c r="S32" s="71">
        <v>3.85E-4</v>
      </c>
      <c r="T32" s="71">
        <v>1.69E-4</v>
      </c>
      <c r="U32" s="71">
        <v>-8.2E-5</v>
      </c>
      <c r="V32" s="71">
        <v>-1.19E-4</v>
      </c>
      <c r="W32" s="71">
        <v>2.2E-5</v>
      </c>
      <c r="X32" s="71">
        <v>3.3E-5</v>
      </c>
      <c r="Y32" s="71">
        <v>0.0</v>
      </c>
      <c r="Z32" s="71">
        <v>8.4E-5</v>
      </c>
      <c r="AA32" s="71">
        <v>-9.4E-5</v>
      </c>
      <c r="AB32" s="71">
        <v>-1.01E-4</v>
      </c>
      <c r="AC32" s="71">
        <v>-2.98E-4</v>
      </c>
      <c r="AD32" s="71">
        <v>-5.84E-4</v>
      </c>
      <c r="AE32" s="71">
        <v>-8.47E-4</v>
      </c>
      <c r="AF32" s="71">
        <v>-0.001283</v>
      </c>
      <c r="AG32" s="71">
        <v>-0.001534</v>
      </c>
      <c r="AH32" s="71">
        <v>-0.00199</v>
      </c>
      <c r="AI32" s="71">
        <v>-0.002581</v>
      </c>
    </row>
    <row r="33" ht="12.75" customHeight="1">
      <c r="A33" s="71">
        <v>-0.004347</v>
      </c>
      <c r="B33" s="71">
        <v>-0.002371</v>
      </c>
      <c r="C33" s="71">
        <v>-0.001433</v>
      </c>
      <c r="D33" s="71">
        <v>-7.79E-4</v>
      </c>
      <c r="E33" s="71">
        <v>-8.5E-5</v>
      </c>
      <c r="F33" s="71">
        <v>3.51E-4</v>
      </c>
      <c r="G33" s="71">
        <v>4.66E-4</v>
      </c>
      <c r="H33" s="71">
        <v>5.44E-4</v>
      </c>
      <c r="I33" s="71">
        <v>6.46E-4</v>
      </c>
      <c r="J33" s="71">
        <v>5.71E-4</v>
      </c>
      <c r="K33" s="71">
        <v>6.13E-4</v>
      </c>
      <c r="L33" s="71">
        <v>7.68E-4</v>
      </c>
      <c r="M33" s="71">
        <v>0.001039</v>
      </c>
      <c r="N33" s="71">
        <v>0.001032</v>
      </c>
      <c r="O33" s="71">
        <v>0.001029</v>
      </c>
      <c r="P33" s="71">
        <v>9.69E-4</v>
      </c>
      <c r="Q33" s="71">
        <v>8.5E-4</v>
      </c>
      <c r="R33" s="71">
        <v>6.7E-4</v>
      </c>
      <c r="S33" s="71">
        <v>4.74E-4</v>
      </c>
      <c r="T33" s="71">
        <v>3.51E-4</v>
      </c>
      <c r="U33" s="71">
        <v>1.05E-4</v>
      </c>
      <c r="V33" s="71">
        <v>5.2E-5</v>
      </c>
      <c r="W33" s="71">
        <v>8.0E-5</v>
      </c>
      <c r="X33" s="71">
        <v>4.8E-5</v>
      </c>
      <c r="Y33" s="71">
        <v>0.0</v>
      </c>
      <c r="Z33" s="71">
        <v>1.56E-4</v>
      </c>
      <c r="AA33" s="71">
        <v>5.0E-6</v>
      </c>
      <c r="AB33" s="71">
        <v>1.3E-5</v>
      </c>
      <c r="AC33" s="71">
        <v>-2.05E-4</v>
      </c>
      <c r="AD33" s="71">
        <v>-4.27E-4</v>
      </c>
      <c r="AE33" s="71">
        <v>-7.0E-4</v>
      </c>
      <c r="AF33" s="71">
        <v>-0.001074</v>
      </c>
      <c r="AG33" s="71">
        <v>-0.001377</v>
      </c>
      <c r="AH33" s="71">
        <v>-0.001846</v>
      </c>
      <c r="AI33" s="71">
        <v>-0.002207</v>
      </c>
    </row>
    <row r="34" ht="12.75" customHeight="1">
      <c r="A34" s="71">
        <v>-0.00422</v>
      </c>
      <c r="B34" s="71">
        <v>-0.002277</v>
      </c>
      <c r="C34" s="71">
        <v>-0.001368</v>
      </c>
      <c r="D34" s="71">
        <v>-6.8E-4</v>
      </c>
      <c r="E34" s="71">
        <v>-1.95E-4</v>
      </c>
      <c r="F34" s="71">
        <v>2.95E-4</v>
      </c>
      <c r="G34" s="71">
        <v>5.01E-4</v>
      </c>
      <c r="H34" s="71">
        <v>4.9E-4</v>
      </c>
      <c r="I34" s="71">
        <v>4.8E-4</v>
      </c>
      <c r="J34" s="71">
        <v>4.52E-4</v>
      </c>
      <c r="K34" s="71">
        <v>2.66E-4</v>
      </c>
      <c r="L34" s="71">
        <v>3.71E-4</v>
      </c>
      <c r="M34" s="71">
        <v>5.02E-4</v>
      </c>
      <c r="N34" s="71">
        <v>7.05E-4</v>
      </c>
      <c r="O34" s="71">
        <v>6.12E-4</v>
      </c>
      <c r="P34" s="71">
        <v>6.76E-4</v>
      </c>
      <c r="Q34" s="71">
        <v>6.18E-4</v>
      </c>
      <c r="R34" s="71">
        <v>4.63E-4</v>
      </c>
      <c r="S34" s="71">
        <v>5.34E-4</v>
      </c>
      <c r="T34" s="71">
        <v>1.51E-4</v>
      </c>
      <c r="U34" s="71">
        <v>-3.0E-5</v>
      </c>
      <c r="V34" s="71">
        <v>-4.4E-5</v>
      </c>
      <c r="W34" s="71">
        <v>4.2E-5</v>
      </c>
      <c r="X34" s="71">
        <v>2.1E-5</v>
      </c>
      <c r="Y34" s="71">
        <v>0.0</v>
      </c>
      <c r="Z34" s="71">
        <v>1.29E-4</v>
      </c>
      <c r="AA34" s="71">
        <v>-8.0E-5</v>
      </c>
      <c r="AB34" s="71">
        <v>-6.9E-5</v>
      </c>
      <c r="AC34" s="71">
        <v>-2.8E-4</v>
      </c>
      <c r="AD34" s="71">
        <v>-5.51E-4</v>
      </c>
      <c r="AE34" s="71">
        <v>-7.38E-4</v>
      </c>
      <c r="AF34" s="71">
        <v>-0.001124</v>
      </c>
      <c r="AG34" s="71">
        <v>-0.001568</v>
      </c>
      <c r="AH34" s="71">
        <v>-0.001971</v>
      </c>
      <c r="AI34" s="71">
        <v>-0.0024</v>
      </c>
    </row>
    <row r="35" ht="12.75" customHeight="1">
      <c r="A35" s="71">
        <v>-0.003784</v>
      </c>
      <c r="B35" s="71">
        <v>-0.001847</v>
      </c>
      <c r="C35" s="71">
        <v>-9.91E-4</v>
      </c>
      <c r="D35" s="71">
        <v>-4.72E-4</v>
      </c>
      <c r="E35" s="71">
        <v>-1.0E-6</v>
      </c>
      <c r="F35" s="71">
        <v>3.58E-4</v>
      </c>
      <c r="G35" s="71">
        <v>5.86E-4</v>
      </c>
      <c r="H35" s="71">
        <v>6.18E-4</v>
      </c>
      <c r="I35" s="71">
        <v>5.8E-4</v>
      </c>
      <c r="J35" s="71">
        <v>5.3E-4</v>
      </c>
      <c r="K35" s="71">
        <v>3.34E-4</v>
      </c>
      <c r="L35" s="71">
        <v>4.15E-4</v>
      </c>
      <c r="M35" s="71">
        <v>6.02E-4</v>
      </c>
      <c r="N35" s="71">
        <v>7.3E-4</v>
      </c>
      <c r="O35" s="71">
        <v>5.98E-4</v>
      </c>
      <c r="P35" s="71">
        <v>5.89E-4</v>
      </c>
      <c r="Q35" s="71">
        <v>6.11E-4</v>
      </c>
      <c r="R35" s="71">
        <v>3.5E-4</v>
      </c>
      <c r="S35" s="71">
        <v>2.97E-4</v>
      </c>
      <c r="T35" s="71">
        <v>1.34E-4</v>
      </c>
      <c r="U35" s="71">
        <v>6.7E-5</v>
      </c>
      <c r="V35" s="71">
        <v>-4.9E-5</v>
      </c>
      <c r="W35" s="71">
        <v>6.5E-5</v>
      </c>
      <c r="X35" s="71">
        <v>1.0E-5</v>
      </c>
      <c r="Y35" s="71">
        <v>0.0</v>
      </c>
      <c r="Z35" s="71">
        <v>9.6E-5</v>
      </c>
      <c r="AA35" s="71">
        <v>-7.8E-5</v>
      </c>
      <c r="AB35" s="71">
        <v>-1.63E-4</v>
      </c>
      <c r="AC35" s="71">
        <v>-3.16E-4</v>
      </c>
      <c r="AD35" s="71">
        <v>-5.73E-4</v>
      </c>
      <c r="AE35" s="71">
        <v>-8.59E-4</v>
      </c>
      <c r="AF35" s="71">
        <v>-0.001246</v>
      </c>
      <c r="AG35" s="71">
        <v>-0.001449</v>
      </c>
      <c r="AH35" s="71">
        <v>-0.00201</v>
      </c>
      <c r="AI35" s="71">
        <v>-0.00257</v>
      </c>
    </row>
    <row r="36" ht="12.75" customHeight="1">
      <c r="A36" s="71">
        <v>-0.003733</v>
      </c>
      <c r="B36" s="71">
        <v>-0.001777</v>
      </c>
      <c r="C36" s="71">
        <v>-9.16E-4</v>
      </c>
      <c r="D36" s="71">
        <v>-3.4E-4</v>
      </c>
      <c r="E36" s="71">
        <v>2.91E-4</v>
      </c>
      <c r="F36" s="71">
        <v>6.48E-4</v>
      </c>
      <c r="G36" s="71">
        <v>7.75E-4</v>
      </c>
      <c r="H36" s="71">
        <v>8.31E-4</v>
      </c>
      <c r="I36" s="71">
        <v>8.38E-4</v>
      </c>
      <c r="J36" s="71">
        <v>7.74E-4</v>
      </c>
      <c r="K36" s="71">
        <v>6.54E-4</v>
      </c>
      <c r="L36" s="71">
        <v>7.71E-4</v>
      </c>
      <c r="M36" s="71">
        <v>0.001004</v>
      </c>
      <c r="N36" s="71">
        <v>0.001053</v>
      </c>
      <c r="O36" s="71">
        <v>0.001013</v>
      </c>
      <c r="P36" s="71">
        <v>9.58E-4</v>
      </c>
      <c r="Q36" s="71">
        <v>8.28E-4</v>
      </c>
      <c r="R36" s="71">
        <v>6.97E-4</v>
      </c>
      <c r="S36" s="71">
        <v>5.41E-4</v>
      </c>
      <c r="T36" s="71">
        <v>3.61E-4</v>
      </c>
      <c r="U36" s="71">
        <v>1.38E-4</v>
      </c>
      <c r="V36" s="71">
        <v>1.08E-4</v>
      </c>
      <c r="W36" s="71">
        <v>1.48E-4</v>
      </c>
      <c r="X36" s="71">
        <v>1.4E-5</v>
      </c>
      <c r="Y36" s="71">
        <v>0.0</v>
      </c>
      <c r="Z36" s="71">
        <v>1.15E-4</v>
      </c>
      <c r="AA36" s="71">
        <v>-4.0E-6</v>
      </c>
      <c r="AB36" s="71">
        <v>-1.0E-5</v>
      </c>
      <c r="AC36" s="71">
        <v>-2.16E-4</v>
      </c>
      <c r="AD36" s="71">
        <v>-4.69E-4</v>
      </c>
      <c r="AE36" s="71">
        <v>-6.26E-4</v>
      </c>
      <c r="AF36" s="71">
        <v>-9.83E-4</v>
      </c>
      <c r="AG36" s="71">
        <v>-0.001384</v>
      </c>
      <c r="AH36" s="71">
        <v>-0.001778</v>
      </c>
      <c r="AI36" s="71">
        <v>-0.002132</v>
      </c>
    </row>
    <row r="37" ht="12.75" customHeight="1">
      <c r="A37" s="71">
        <v>-0.003607</v>
      </c>
      <c r="B37" s="71">
        <v>-0.001842</v>
      </c>
      <c r="C37" s="71">
        <v>-9.54E-4</v>
      </c>
      <c r="D37" s="71">
        <v>-2.67E-4</v>
      </c>
      <c r="E37" s="71">
        <v>2.62E-4</v>
      </c>
      <c r="F37" s="71">
        <v>6.98E-4</v>
      </c>
      <c r="G37" s="71">
        <v>9.7E-4</v>
      </c>
      <c r="H37" s="71">
        <v>9.75E-4</v>
      </c>
      <c r="I37" s="71">
        <v>0.001057</v>
      </c>
      <c r="J37" s="71">
        <v>0.001084</v>
      </c>
      <c r="K37" s="71">
        <v>9.84E-4</v>
      </c>
      <c r="L37" s="71">
        <v>0.001137</v>
      </c>
      <c r="M37" s="71">
        <v>0.001299</v>
      </c>
      <c r="N37" s="71">
        <v>0.001434</v>
      </c>
      <c r="O37" s="71">
        <v>0.001333</v>
      </c>
      <c r="P37" s="71">
        <v>0.001229</v>
      </c>
      <c r="Q37" s="71">
        <v>0.001079</v>
      </c>
      <c r="R37" s="71">
        <v>8.56E-4</v>
      </c>
      <c r="S37" s="71">
        <v>7.13E-4</v>
      </c>
      <c r="T37" s="71">
        <v>3.14E-4</v>
      </c>
      <c r="U37" s="71">
        <v>1.06E-4</v>
      </c>
      <c r="V37" s="71">
        <v>1.0E-6</v>
      </c>
      <c r="W37" s="71">
        <v>8.7E-5</v>
      </c>
      <c r="X37" s="71">
        <v>6.1E-5</v>
      </c>
      <c r="Y37" s="71">
        <v>0.0</v>
      </c>
      <c r="Z37" s="71">
        <v>7.5E-5</v>
      </c>
      <c r="AA37" s="71">
        <v>-8.5E-5</v>
      </c>
      <c r="AB37" s="71">
        <v>-8.4E-5</v>
      </c>
      <c r="AC37" s="71">
        <v>-2.85E-4</v>
      </c>
      <c r="AD37" s="71">
        <v>-4.66E-4</v>
      </c>
      <c r="AE37" s="71">
        <v>-7.71E-4</v>
      </c>
      <c r="AF37" s="71">
        <v>-0.001107</v>
      </c>
      <c r="AG37" s="71">
        <v>-0.001362</v>
      </c>
      <c r="AH37" s="71">
        <v>-0.001759</v>
      </c>
      <c r="AI37" s="71">
        <v>-0.00218</v>
      </c>
    </row>
    <row r="38" ht="12.75" customHeight="1">
      <c r="A38" s="71">
        <v>-0.003574</v>
      </c>
      <c r="B38" s="71">
        <v>-0.001715</v>
      </c>
      <c r="C38" s="71">
        <v>-8.46E-4</v>
      </c>
      <c r="D38" s="71">
        <v>-2.01E-4</v>
      </c>
      <c r="E38" s="71">
        <v>3.73E-4</v>
      </c>
      <c r="F38" s="71">
        <v>7.57E-4</v>
      </c>
      <c r="G38" s="71">
        <v>0.001024</v>
      </c>
      <c r="H38" s="71">
        <v>0.001079</v>
      </c>
      <c r="I38" s="71">
        <v>0.001198</v>
      </c>
      <c r="J38" s="71">
        <v>0.001139</v>
      </c>
      <c r="K38" s="71">
        <v>0.001048</v>
      </c>
      <c r="L38" s="71">
        <v>0.001215</v>
      </c>
      <c r="M38" s="71">
        <v>0.001408</v>
      </c>
      <c r="N38" s="71">
        <v>0.001444</v>
      </c>
      <c r="O38" s="71">
        <v>0.001309</v>
      </c>
      <c r="P38" s="71">
        <v>0.001217</v>
      </c>
      <c r="Q38" s="71">
        <v>0.001128</v>
      </c>
      <c r="R38" s="71">
        <v>8.38E-4</v>
      </c>
      <c r="S38" s="71">
        <v>6.49E-4</v>
      </c>
      <c r="T38" s="71">
        <v>4.68E-4</v>
      </c>
      <c r="U38" s="71">
        <v>2.11E-4</v>
      </c>
      <c r="V38" s="71">
        <v>9.9E-5</v>
      </c>
      <c r="W38" s="71">
        <v>1.48E-4</v>
      </c>
      <c r="X38" s="71">
        <v>7.5E-5</v>
      </c>
      <c r="Y38" s="71">
        <v>0.0</v>
      </c>
      <c r="Z38" s="71">
        <v>1.1E-4</v>
      </c>
      <c r="AA38" s="71">
        <v>3.0E-6</v>
      </c>
      <c r="AB38" s="71">
        <v>-2.7E-5</v>
      </c>
      <c r="AC38" s="71">
        <v>-2.04E-4</v>
      </c>
      <c r="AD38" s="71">
        <v>-5.18E-4</v>
      </c>
      <c r="AE38" s="71">
        <v>-7.46E-4</v>
      </c>
      <c r="AF38" s="71">
        <v>-0.001088</v>
      </c>
      <c r="AG38" s="71">
        <v>-0.001305</v>
      </c>
      <c r="AH38" s="71">
        <v>-0.001775</v>
      </c>
      <c r="AI38" s="71">
        <v>-0.002162</v>
      </c>
    </row>
    <row r="39" ht="12.75" customHeight="1">
      <c r="A39" s="71">
        <v>-0.002981</v>
      </c>
      <c r="B39" s="71">
        <v>-0.001186</v>
      </c>
      <c r="C39" s="71">
        <v>-3.57E-4</v>
      </c>
      <c r="D39" s="71">
        <v>1.8E-4</v>
      </c>
      <c r="E39" s="71">
        <v>7.21E-4</v>
      </c>
      <c r="F39" s="71">
        <v>0.001067</v>
      </c>
      <c r="G39" s="71">
        <v>0.001199</v>
      </c>
      <c r="H39" s="71">
        <v>0.001155</v>
      </c>
      <c r="I39" s="71">
        <v>0.001103</v>
      </c>
      <c r="J39" s="71">
        <v>0.001058</v>
      </c>
      <c r="K39" s="71">
        <v>8.81E-4</v>
      </c>
      <c r="L39" s="71">
        <v>9.14E-4</v>
      </c>
      <c r="M39" s="71">
        <v>0.001057</v>
      </c>
      <c r="N39" s="71">
        <v>0.001091</v>
      </c>
      <c r="O39" s="71">
        <v>0.001093</v>
      </c>
      <c r="P39" s="71">
        <v>0.00104</v>
      </c>
      <c r="Q39" s="71">
        <v>8.9E-4</v>
      </c>
      <c r="R39" s="71">
        <v>7.71E-4</v>
      </c>
      <c r="S39" s="71">
        <v>7.04E-4</v>
      </c>
      <c r="T39" s="71">
        <v>4.81E-4</v>
      </c>
      <c r="U39" s="71">
        <v>2.2E-4</v>
      </c>
      <c r="V39" s="71">
        <v>1.44E-4</v>
      </c>
      <c r="W39" s="71">
        <v>1.39E-4</v>
      </c>
      <c r="X39" s="71">
        <v>6.1E-5</v>
      </c>
      <c r="Y39" s="71">
        <v>0.0</v>
      </c>
      <c r="Z39" s="71">
        <v>1.13E-4</v>
      </c>
      <c r="AA39" s="71">
        <v>-1.05E-4</v>
      </c>
      <c r="AB39" s="71">
        <v>-9.1E-5</v>
      </c>
      <c r="AC39" s="71">
        <v>-2.93E-4</v>
      </c>
      <c r="AD39" s="71">
        <v>-4.89E-4</v>
      </c>
      <c r="AE39" s="71">
        <v>-6.96E-4</v>
      </c>
      <c r="AF39" s="71">
        <v>-0.001044</v>
      </c>
      <c r="AG39" s="71">
        <v>-0.001469</v>
      </c>
      <c r="AH39" s="71">
        <v>-0.00183</v>
      </c>
      <c r="AI39" s="71">
        <v>-0.002242</v>
      </c>
    </row>
    <row r="40" ht="12.75" customHeight="1">
      <c r="A40" s="71">
        <v>-0.002933</v>
      </c>
      <c r="B40" s="71">
        <v>-0.001128</v>
      </c>
      <c r="C40" s="71">
        <v>-3.24E-4</v>
      </c>
      <c r="D40" s="71">
        <v>2.29E-4</v>
      </c>
      <c r="E40" s="71">
        <v>5.67E-4</v>
      </c>
      <c r="F40" s="71">
        <v>9.83E-4</v>
      </c>
      <c r="G40" s="71">
        <v>0.001169</v>
      </c>
      <c r="H40" s="71">
        <v>0.00118</v>
      </c>
      <c r="I40" s="71">
        <v>0.001142</v>
      </c>
      <c r="J40" s="71">
        <v>0.001065</v>
      </c>
      <c r="K40" s="71">
        <v>8.74E-4</v>
      </c>
      <c r="L40" s="71">
        <v>8.69E-4</v>
      </c>
      <c r="M40" s="71">
        <v>9.73E-4</v>
      </c>
      <c r="N40" s="71">
        <v>0.001084</v>
      </c>
      <c r="O40" s="71">
        <v>9.58E-4</v>
      </c>
      <c r="P40" s="71">
        <v>9.15E-4</v>
      </c>
      <c r="Q40" s="71">
        <v>8.34E-4</v>
      </c>
      <c r="R40" s="71">
        <v>6.48E-4</v>
      </c>
      <c r="S40" s="71">
        <v>5.9E-4</v>
      </c>
      <c r="T40" s="71">
        <v>4.01E-4</v>
      </c>
      <c r="U40" s="71">
        <v>1.5E-4</v>
      </c>
      <c r="V40" s="71">
        <v>6.3E-5</v>
      </c>
      <c r="W40" s="71">
        <v>1.18E-4</v>
      </c>
      <c r="X40" s="71">
        <v>2.0E-6</v>
      </c>
      <c r="Y40" s="71">
        <v>0.0</v>
      </c>
      <c r="Z40" s="71">
        <v>4.1E-5</v>
      </c>
      <c r="AA40" s="71">
        <v>-1.14E-4</v>
      </c>
      <c r="AB40" s="71">
        <v>-1.9E-4</v>
      </c>
      <c r="AC40" s="71">
        <v>-3.46E-4</v>
      </c>
      <c r="AD40" s="71">
        <v>-5.67E-4</v>
      </c>
      <c r="AE40" s="71">
        <v>-8.46E-4</v>
      </c>
      <c r="AF40" s="71">
        <v>-0.00114</v>
      </c>
      <c r="AG40" s="71">
        <v>-0.001494</v>
      </c>
      <c r="AH40" s="71">
        <v>-0.001929</v>
      </c>
      <c r="AI40" s="71">
        <v>-0.002406</v>
      </c>
    </row>
    <row r="41" ht="12.75" customHeight="1">
      <c r="A41" s="71">
        <v>-0.002676</v>
      </c>
      <c r="B41" s="71">
        <v>-9.07E-4</v>
      </c>
      <c r="C41" s="71">
        <v>-1.65E-4</v>
      </c>
      <c r="D41" s="71">
        <v>3.63E-4</v>
      </c>
      <c r="E41" s="71">
        <v>9.05E-4</v>
      </c>
      <c r="F41" s="71">
        <v>0.001188</v>
      </c>
      <c r="G41" s="71">
        <v>0.001342</v>
      </c>
      <c r="H41" s="71">
        <v>0.001347</v>
      </c>
      <c r="I41" s="71">
        <v>0.001364</v>
      </c>
      <c r="J41" s="71">
        <v>0.001287</v>
      </c>
      <c r="K41" s="71">
        <v>0.001223</v>
      </c>
      <c r="L41" s="71">
        <v>0.001327</v>
      </c>
      <c r="M41" s="71">
        <v>0.001458</v>
      </c>
      <c r="N41" s="71">
        <v>0.001473</v>
      </c>
      <c r="O41" s="71">
        <v>0.001374</v>
      </c>
      <c r="P41" s="71">
        <v>0.001296</v>
      </c>
      <c r="Q41" s="71">
        <v>0.001154</v>
      </c>
      <c r="R41" s="71">
        <v>9.45E-4</v>
      </c>
      <c r="S41" s="71">
        <v>7.4E-4</v>
      </c>
      <c r="T41" s="71">
        <v>5.1E-4</v>
      </c>
      <c r="U41" s="71">
        <v>2.96E-4</v>
      </c>
      <c r="V41" s="71">
        <v>1.64E-4</v>
      </c>
      <c r="W41" s="71">
        <v>1.77E-4</v>
      </c>
      <c r="X41" s="71">
        <v>6.4E-5</v>
      </c>
      <c r="Y41" s="71">
        <v>0.0</v>
      </c>
      <c r="Z41" s="71">
        <v>1.13E-4</v>
      </c>
      <c r="AA41" s="71">
        <v>-1.8E-5</v>
      </c>
      <c r="AB41" s="71">
        <v>-8.0E-6</v>
      </c>
      <c r="AC41" s="71">
        <v>-1.9E-4</v>
      </c>
      <c r="AD41" s="71">
        <v>-4.24E-4</v>
      </c>
      <c r="AE41" s="71">
        <v>-6.55E-4</v>
      </c>
      <c r="AF41" s="71">
        <v>-9.95E-4</v>
      </c>
      <c r="AG41" s="71">
        <v>-0.001234</v>
      </c>
      <c r="AH41" s="71">
        <v>-0.001696</v>
      </c>
      <c r="AI41" s="71">
        <v>-0.002069</v>
      </c>
    </row>
    <row r="42" ht="12.75" customHeight="1">
      <c r="A42" s="71">
        <v>-0.003052</v>
      </c>
      <c r="B42" s="71">
        <v>-0.00133</v>
      </c>
      <c r="C42" s="71">
        <v>-4.67E-4</v>
      </c>
      <c r="D42" s="71">
        <v>1.66E-4</v>
      </c>
      <c r="E42" s="71">
        <v>6.88E-4</v>
      </c>
      <c r="F42" s="71">
        <v>0.001119</v>
      </c>
      <c r="G42" s="71">
        <v>0.001322</v>
      </c>
      <c r="H42" s="71">
        <v>0.001387</v>
      </c>
      <c r="I42" s="71">
        <v>0.001332</v>
      </c>
      <c r="J42" s="71">
        <v>0.001393</v>
      </c>
      <c r="K42" s="71">
        <v>0.001326</v>
      </c>
      <c r="L42" s="71">
        <v>0.001453</v>
      </c>
      <c r="M42" s="71">
        <v>0.001619</v>
      </c>
      <c r="N42" s="71">
        <v>0.001672</v>
      </c>
      <c r="O42" s="71">
        <v>0.001581</v>
      </c>
      <c r="P42" s="71">
        <v>0.001509</v>
      </c>
      <c r="Q42" s="71">
        <v>0.001322</v>
      </c>
      <c r="R42" s="71">
        <v>9.99E-4</v>
      </c>
      <c r="S42" s="71">
        <v>8.51E-4</v>
      </c>
      <c r="T42" s="71">
        <v>5.24E-4</v>
      </c>
      <c r="U42" s="71">
        <v>2.08E-4</v>
      </c>
      <c r="V42" s="71">
        <v>1.08E-4</v>
      </c>
      <c r="W42" s="71">
        <v>1.19E-4</v>
      </c>
      <c r="X42" s="71">
        <v>5.9E-5</v>
      </c>
      <c r="Y42" s="71">
        <v>0.0</v>
      </c>
      <c r="Z42" s="71">
        <v>6.3E-5</v>
      </c>
      <c r="AA42" s="71">
        <v>-6.3E-5</v>
      </c>
      <c r="AB42" s="71">
        <v>-5.4E-5</v>
      </c>
      <c r="AC42" s="71">
        <v>-2.47E-4</v>
      </c>
      <c r="AD42" s="71">
        <v>-4.56E-4</v>
      </c>
      <c r="AE42" s="71">
        <v>-6.89E-4</v>
      </c>
      <c r="AF42" s="71">
        <v>-9.69E-4</v>
      </c>
      <c r="AG42" s="71">
        <v>-0.001319</v>
      </c>
      <c r="AH42" s="71">
        <v>-0.001665</v>
      </c>
      <c r="AI42" s="71">
        <v>-0.001983</v>
      </c>
    </row>
    <row r="43" ht="12.75" customHeight="1">
      <c r="A43" s="71">
        <v>-0.003226</v>
      </c>
      <c r="B43" s="71">
        <v>-0.001504</v>
      </c>
      <c r="C43" s="71">
        <v>-6.67E-4</v>
      </c>
      <c r="D43" s="71">
        <v>-3.6E-5</v>
      </c>
      <c r="E43" s="71">
        <v>4.81E-4</v>
      </c>
      <c r="F43" s="71">
        <v>8.97E-4</v>
      </c>
      <c r="G43" s="71">
        <v>0.00112</v>
      </c>
      <c r="H43" s="71">
        <v>0.001162</v>
      </c>
      <c r="I43" s="71">
        <v>0.001258</v>
      </c>
      <c r="J43" s="71">
        <v>0.001226</v>
      </c>
      <c r="K43" s="71">
        <v>0.001189</v>
      </c>
      <c r="L43" s="71">
        <v>0.001343</v>
      </c>
      <c r="M43" s="71">
        <v>0.001451</v>
      </c>
      <c r="N43" s="71">
        <v>0.001523</v>
      </c>
      <c r="O43" s="71">
        <v>0.001423</v>
      </c>
      <c r="P43" s="71">
        <v>0.001297</v>
      </c>
      <c r="Q43" s="71">
        <v>0.00117</v>
      </c>
      <c r="R43" s="71">
        <v>9.76E-4</v>
      </c>
      <c r="S43" s="71">
        <v>7.47E-4</v>
      </c>
      <c r="T43" s="71">
        <v>5.39E-4</v>
      </c>
      <c r="U43" s="71">
        <v>2.36E-4</v>
      </c>
      <c r="V43" s="71">
        <v>1.15E-4</v>
      </c>
      <c r="W43" s="71">
        <v>1.6E-4</v>
      </c>
      <c r="X43" s="71">
        <v>7.0E-5</v>
      </c>
      <c r="Y43" s="71">
        <v>0.0</v>
      </c>
      <c r="Z43" s="71">
        <v>5.6E-5</v>
      </c>
      <c r="AA43" s="71">
        <v>-7.6E-5</v>
      </c>
      <c r="AB43" s="71">
        <v>-9.8E-5</v>
      </c>
      <c r="AC43" s="71">
        <v>-2.41E-4</v>
      </c>
      <c r="AD43" s="71">
        <v>-4.78E-4</v>
      </c>
      <c r="AE43" s="71">
        <v>-7.48E-4</v>
      </c>
      <c r="AF43" s="71">
        <v>-0.001045</v>
      </c>
      <c r="AG43" s="71">
        <v>-0.001251</v>
      </c>
      <c r="AH43" s="71">
        <v>-0.00167</v>
      </c>
      <c r="AI43" s="71">
        <v>-0.002088</v>
      </c>
    </row>
    <row r="44" ht="12.75" customHeight="1">
      <c r="A44" s="71">
        <v>-0.002896</v>
      </c>
      <c r="B44" s="71">
        <v>-0.001246</v>
      </c>
      <c r="C44" s="71">
        <v>-4.94E-4</v>
      </c>
      <c r="D44" s="71">
        <v>3.8E-5</v>
      </c>
      <c r="E44" s="71">
        <v>5.53E-4</v>
      </c>
      <c r="F44" s="71">
        <v>8.8E-4</v>
      </c>
      <c r="G44" s="71">
        <v>0.001018</v>
      </c>
      <c r="H44" s="71">
        <v>0.001023</v>
      </c>
      <c r="I44" s="71">
        <v>0.001021</v>
      </c>
      <c r="J44" s="71">
        <v>9.21E-4</v>
      </c>
      <c r="K44" s="71">
        <v>7.92E-4</v>
      </c>
      <c r="L44" s="71">
        <v>8.68E-4</v>
      </c>
      <c r="M44" s="71">
        <v>0.001008</v>
      </c>
      <c r="N44" s="71">
        <v>0.001094</v>
      </c>
      <c r="O44" s="71">
        <v>9.87E-4</v>
      </c>
      <c r="P44" s="71">
        <v>9.67E-4</v>
      </c>
      <c r="Q44" s="71">
        <v>8.99E-4</v>
      </c>
      <c r="R44" s="71">
        <v>7.23E-4</v>
      </c>
      <c r="S44" s="71">
        <v>5.85E-4</v>
      </c>
      <c r="T44" s="71">
        <v>4.3E-4</v>
      </c>
      <c r="U44" s="71">
        <v>2.09E-4</v>
      </c>
      <c r="V44" s="71">
        <v>1.3E-4</v>
      </c>
      <c r="W44" s="71">
        <v>1.72E-4</v>
      </c>
      <c r="X44" s="71">
        <v>3.2E-5</v>
      </c>
      <c r="Y44" s="71">
        <v>0.0</v>
      </c>
      <c r="Z44" s="71">
        <v>1.04E-4</v>
      </c>
      <c r="AA44" s="71">
        <v>-5.9E-5</v>
      </c>
      <c r="AB44" s="71">
        <v>-1.0E-4</v>
      </c>
      <c r="AC44" s="71">
        <v>-2.5E-4</v>
      </c>
      <c r="AD44" s="71">
        <v>-4.42E-4</v>
      </c>
      <c r="AE44" s="71">
        <v>-6.63E-4</v>
      </c>
      <c r="AF44" s="71">
        <v>-9.77E-4</v>
      </c>
      <c r="AG44" s="71">
        <v>-0.001259</v>
      </c>
      <c r="AH44" s="71">
        <v>-0.00171</v>
      </c>
      <c r="AI44" s="71">
        <v>-0.00209</v>
      </c>
    </row>
    <row r="45" ht="12.75" customHeight="1">
      <c r="A45" s="71">
        <v>-0.003557</v>
      </c>
      <c r="B45" s="71">
        <v>-0.001728</v>
      </c>
      <c r="C45" s="71">
        <v>-9.49E-4</v>
      </c>
      <c r="D45" s="71">
        <v>-5.03E-4</v>
      </c>
      <c r="E45" s="71">
        <v>-3.9E-5</v>
      </c>
      <c r="F45" s="71">
        <v>2.24E-4</v>
      </c>
      <c r="G45" s="71">
        <v>3.69E-4</v>
      </c>
      <c r="H45" s="71">
        <v>3.6E-4</v>
      </c>
      <c r="I45" s="71">
        <v>4.03E-4</v>
      </c>
      <c r="J45" s="71">
        <v>2.66E-4</v>
      </c>
      <c r="K45" s="71">
        <v>8.1E-5</v>
      </c>
      <c r="L45" s="71">
        <v>1.24E-4</v>
      </c>
      <c r="M45" s="71">
        <v>2.66E-4</v>
      </c>
      <c r="N45" s="71">
        <v>3.7E-4</v>
      </c>
      <c r="O45" s="71">
        <v>3.74E-4</v>
      </c>
      <c r="P45" s="71">
        <v>4.21E-4</v>
      </c>
      <c r="Q45" s="71">
        <v>4.36E-4</v>
      </c>
      <c r="R45" s="71">
        <v>3.82E-4</v>
      </c>
      <c r="S45" s="71">
        <v>3.61E-4</v>
      </c>
      <c r="T45" s="71">
        <v>2.5E-4</v>
      </c>
      <c r="U45" s="71">
        <v>1.21E-4</v>
      </c>
      <c r="V45" s="71">
        <v>5.7E-5</v>
      </c>
      <c r="W45" s="71">
        <v>1.03E-4</v>
      </c>
      <c r="X45" s="71">
        <v>6.8E-5</v>
      </c>
      <c r="Y45" s="71">
        <v>0.0</v>
      </c>
      <c r="Z45" s="71">
        <v>5.9E-5</v>
      </c>
      <c r="AA45" s="71">
        <v>-9.7E-5</v>
      </c>
      <c r="AB45" s="71">
        <v>-7.9E-5</v>
      </c>
      <c r="AC45" s="71">
        <v>-2.26E-4</v>
      </c>
      <c r="AD45" s="71">
        <v>-4.38E-4</v>
      </c>
      <c r="AE45" s="71">
        <v>-6.36E-4</v>
      </c>
      <c r="AF45" s="71">
        <v>-9.13E-4</v>
      </c>
      <c r="AG45" s="71">
        <v>-0.001205</v>
      </c>
      <c r="AH45" s="71">
        <v>-0.00169</v>
      </c>
      <c r="AI45" s="71">
        <v>-0.002062</v>
      </c>
    </row>
    <row r="46" ht="12.75" customHeight="1">
      <c r="A46" s="71">
        <v>-0.003455</v>
      </c>
      <c r="B46" s="71">
        <v>-0.001776</v>
      </c>
      <c r="C46" s="71">
        <v>-0.001061</v>
      </c>
      <c r="D46" s="71">
        <v>-5.5E-4</v>
      </c>
      <c r="E46" s="71">
        <v>-2.21E-4</v>
      </c>
      <c r="F46" s="71">
        <v>9.8E-5</v>
      </c>
      <c r="G46" s="71">
        <v>2.83E-4</v>
      </c>
      <c r="H46" s="71">
        <v>2.48E-4</v>
      </c>
      <c r="I46" s="71">
        <v>2.56E-4</v>
      </c>
      <c r="J46" s="71">
        <v>2.29E-4</v>
      </c>
      <c r="K46" s="71">
        <v>6.7E-5</v>
      </c>
      <c r="L46" s="71">
        <v>1.69E-4</v>
      </c>
      <c r="M46" s="71">
        <v>3.02E-4</v>
      </c>
      <c r="N46" s="71">
        <v>4.14E-4</v>
      </c>
      <c r="O46" s="71">
        <v>3.71E-4</v>
      </c>
      <c r="P46" s="71">
        <v>4.48E-4</v>
      </c>
      <c r="Q46" s="71">
        <v>3.65E-4</v>
      </c>
      <c r="R46" s="71">
        <v>2.48E-4</v>
      </c>
      <c r="S46" s="71">
        <v>2.57E-4</v>
      </c>
      <c r="T46" s="71">
        <v>1.51E-4</v>
      </c>
      <c r="U46" s="71">
        <v>-7.8E-5</v>
      </c>
      <c r="V46" s="71">
        <v>-8.3E-5</v>
      </c>
      <c r="W46" s="71">
        <v>-9.0E-6</v>
      </c>
      <c r="X46" s="71">
        <v>3.1E-5</v>
      </c>
      <c r="Y46" s="71">
        <v>0.0</v>
      </c>
      <c r="Z46" s="71">
        <v>1.07E-4</v>
      </c>
      <c r="AA46" s="71">
        <v>-3.7E-5</v>
      </c>
      <c r="AB46" s="71">
        <v>1.2E-5</v>
      </c>
      <c r="AC46" s="71">
        <v>-1.34E-4</v>
      </c>
      <c r="AD46" s="71">
        <v>-3.88E-4</v>
      </c>
      <c r="AE46" s="71">
        <v>-5.96E-4</v>
      </c>
      <c r="AF46" s="71">
        <v>-8.93E-4</v>
      </c>
      <c r="AG46" s="71">
        <v>-0.001126</v>
      </c>
      <c r="AH46" s="71">
        <v>-0.00158</v>
      </c>
      <c r="AI46" s="71">
        <v>-0.001906</v>
      </c>
    </row>
    <row r="47" ht="12.75" customHeight="1">
      <c r="A47" s="71">
        <v>-0.003859</v>
      </c>
      <c r="B47" s="71">
        <v>-0.00222</v>
      </c>
      <c r="C47" s="71">
        <v>-0.001411</v>
      </c>
      <c r="D47" s="71">
        <v>-8.54E-4</v>
      </c>
      <c r="E47" s="71">
        <v>-3.23E-4</v>
      </c>
      <c r="F47" s="71">
        <v>8.9E-5</v>
      </c>
      <c r="G47" s="71">
        <v>3.08E-4</v>
      </c>
      <c r="H47" s="71">
        <v>3.89E-4</v>
      </c>
      <c r="I47" s="71">
        <v>4.51E-4</v>
      </c>
      <c r="J47" s="71">
        <v>4.91E-4</v>
      </c>
      <c r="K47" s="71">
        <v>4.25E-4</v>
      </c>
      <c r="L47" s="71">
        <v>5.76E-4</v>
      </c>
      <c r="M47" s="71">
        <v>7.6E-4</v>
      </c>
      <c r="N47" s="71">
        <v>9.12E-4</v>
      </c>
      <c r="O47" s="71">
        <v>8.45E-4</v>
      </c>
      <c r="P47" s="71">
        <v>8.1E-4</v>
      </c>
      <c r="Q47" s="71">
        <v>7.4E-4</v>
      </c>
      <c r="R47" s="71">
        <v>5.96E-4</v>
      </c>
      <c r="S47" s="71">
        <v>4.66E-4</v>
      </c>
      <c r="T47" s="71">
        <v>2.97E-4</v>
      </c>
      <c r="U47" s="71">
        <v>5.8E-5</v>
      </c>
      <c r="V47" s="71">
        <v>-1.5E-5</v>
      </c>
      <c r="W47" s="71">
        <v>8.2E-5</v>
      </c>
      <c r="X47" s="71">
        <v>8.9E-5</v>
      </c>
      <c r="Y47" s="71">
        <v>0.0</v>
      </c>
      <c r="Z47" s="71">
        <v>4.2E-5</v>
      </c>
      <c r="AA47" s="71">
        <v>-5.5E-5</v>
      </c>
      <c r="AB47" s="71">
        <v>-6.6E-5</v>
      </c>
      <c r="AC47" s="71">
        <v>-1.94E-4</v>
      </c>
      <c r="AD47" s="71">
        <v>-3.9E-4</v>
      </c>
      <c r="AE47" s="71">
        <v>-6.17E-4</v>
      </c>
      <c r="AF47" s="71">
        <v>-9.04E-4</v>
      </c>
      <c r="AG47" s="71">
        <v>-0.001106</v>
      </c>
      <c r="AH47" s="71">
        <v>-0.0015</v>
      </c>
      <c r="AI47" s="71">
        <v>-0.001816</v>
      </c>
    </row>
    <row r="48" ht="12.75" customHeight="1">
      <c r="A48" s="71">
        <v>-0.004154</v>
      </c>
      <c r="B48" s="71">
        <v>-0.002431</v>
      </c>
      <c r="C48" s="71">
        <v>-0.001607</v>
      </c>
      <c r="D48" s="71">
        <v>-0.001034</v>
      </c>
      <c r="E48" s="71">
        <v>-5.02E-4</v>
      </c>
      <c r="F48" s="71">
        <v>-1.18E-4</v>
      </c>
      <c r="G48" s="71">
        <v>8.8E-5</v>
      </c>
      <c r="H48" s="71">
        <v>1.58E-4</v>
      </c>
      <c r="I48" s="71">
        <v>2.71E-4</v>
      </c>
      <c r="J48" s="71">
        <v>3.68E-4</v>
      </c>
      <c r="K48" s="71">
        <v>4.0E-4</v>
      </c>
      <c r="L48" s="71">
        <v>6.04E-4</v>
      </c>
      <c r="M48" s="71">
        <v>8.06E-4</v>
      </c>
      <c r="N48" s="71">
        <v>9.59E-4</v>
      </c>
      <c r="O48" s="71">
        <v>9.4E-4</v>
      </c>
      <c r="P48" s="71">
        <v>9.24E-4</v>
      </c>
      <c r="Q48" s="71">
        <v>8.47E-4</v>
      </c>
      <c r="R48" s="71">
        <v>6.71E-4</v>
      </c>
      <c r="S48" s="71">
        <v>5.3E-4</v>
      </c>
      <c r="T48" s="71">
        <v>3.16E-4</v>
      </c>
      <c r="U48" s="71">
        <v>8.8E-5</v>
      </c>
      <c r="V48" s="71">
        <v>4.8E-5</v>
      </c>
      <c r="W48" s="71">
        <v>1.01E-4</v>
      </c>
      <c r="X48" s="71">
        <v>9.1E-5</v>
      </c>
      <c r="Y48" s="71">
        <v>0.0</v>
      </c>
      <c r="Z48" s="71">
        <v>3.6E-5</v>
      </c>
      <c r="AA48" s="71">
        <v>-9.2E-5</v>
      </c>
      <c r="AB48" s="71">
        <v>-3.8E-5</v>
      </c>
      <c r="AC48" s="71">
        <v>-1.67E-4</v>
      </c>
      <c r="AD48" s="71">
        <v>-4.34E-4</v>
      </c>
      <c r="AE48" s="71">
        <v>-5.92E-4</v>
      </c>
      <c r="AF48" s="71">
        <v>-8.83E-4</v>
      </c>
      <c r="AG48" s="71">
        <v>-0.001085</v>
      </c>
      <c r="AH48" s="71">
        <v>-0.001444</v>
      </c>
      <c r="AI48" s="71">
        <v>-0.001744</v>
      </c>
    </row>
    <row r="49" ht="12.75" customHeight="1">
      <c r="A49" s="71">
        <v>-0.004159</v>
      </c>
      <c r="B49" s="71">
        <v>-0.002537</v>
      </c>
      <c r="C49" s="71">
        <v>-0.001752</v>
      </c>
      <c r="D49" s="71">
        <v>-0.001108</v>
      </c>
      <c r="E49" s="71">
        <v>-6.03E-4</v>
      </c>
      <c r="F49" s="71">
        <v>-2.28E-4</v>
      </c>
      <c r="G49" s="71">
        <v>-1.0E-5</v>
      </c>
      <c r="H49" s="71">
        <v>5.7E-5</v>
      </c>
      <c r="I49" s="71">
        <v>9.4E-5</v>
      </c>
      <c r="J49" s="71">
        <v>1.17E-4</v>
      </c>
      <c r="K49" s="71">
        <v>1.3E-5</v>
      </c>
      <c r="L49" s="71">
        <v>1.08E-4</v>
      </c>
      <c r="M49" s="71">
        <v>2.8E-4</v>
      </c>
      <c r="N49" s="71">
        <v>3.95E-4</v>
      </c>
      <c r="O49" s="71">
        <v>4.24E-4</v>
      </c>
      <c r="P49" s="71">
        <v>4.79E-4</v>
      </c>
      <c r="Q49" s="71">
        <v>4.49E-4</v>
      </c>
      <c r="R49" s="71">
        <v>3.29E-4</v>
      </c>
      <c r="S49" s="71">
        <v>2.89E-4</v>
      </c>
      <c r="T49" s="71">
        <v>1.49E-4</v>
      </c>
      <c r="U49" s="71">
        <v>7.0E-6</v>
      </c>
      <c r="V49" s="71">
        <v>-2.6E-5</v>
      </c>
      <c r="W49" s="71">
        <v>3.6E-5</v>
      </c>
      <c r="X49" s="71">
        <v>6.1E-5</v>
      </c>
      <c r="Y49" s="71">
        <v>0.0</v>
      </c>
      <c r="Z49" s="71">
        <v>2.8E-5</v>
      </c>
      <c r="AA49" s="71">
        <v>-1.35E-4</v>
      </c>
      <c r="AB49" s="71">
        <v>-1.37E-4</v>
      </c>
      <c r="AC49" s="71">
        <v>-2.31E-4</v>
      </c>
      <c r="AD49" s="71">
        <v>-4.53E-4</v>
      </c>
      <c r="AE49" s="71">
        <v>-6.89E-4</v>
      </c>
      <c r="AF49" s="71">
        <v>-9.85E-4</v>
      </c>
      <c r="AG49" s="71">
        <v>-0.001214</v>
      </c>
      <c r="AH49" s="71">
        <v>-0.001572</v>
      </c>
      <c r="AI49" s="71">
        <v>-0.001921</v>
      </c>
    </row>
    <row r="50" ht="12.75" customHeight="1">
      <c r="A50" s="71">
        <v>-0.004009</v>
      </c>
      <c r="B50" s="71">
        <v>-0.002349</v>
      </c>
      <c r="C50" s="71">
        <v>-0.001633</v>
      </c>
      <c r="D50" s="71">
        <v>-0.001166</v>
      </c>
      <c r="E50" s="71">
        <v>-7.69E-4</v>
      </c>
      <c r="F50" s="71">
        <v>-4.29E-4</v>
      </c>
      <c r="G50" s="71">
        <v>-2.76E-4</v>
      </c>
      <c r="H50" s="71">
        <v>-2.69E-4</v>
      </c>
      <c r="I50" s="71">
        <v>-2.92E-4</v>
      </c>
      <c r="J50" s="71">
        <v>-3.67E-4</v>
      </c>
      <c r="K50" s="71">
        <v>-5.5E-4</v>
      </c>
      <c r="L50" s="71">
        <v>-4.66E-4</v>
      </c>
      <c r="M50" s="71">
        <v>-3.12E-4</v>
      </c>
      <c r="N50" s="71">
        <v>-1.32E-4</v>
      </c>
      <c r="O50" s="71">
        <v>-9.5E-5</v>
      </c>
      <c r="P50" s="71">
        <v>-2.7E-5</v>
      </c>
      <c r="Q50" s="71">
        <v>6.1E-5</v>
      </c>
      <c r="R50" s="71">
        <v>8.1E-5</v>
      </c>
      <c r="S50" s="71">
        <v>1.4E-4</v>
      </c>
      <c r="T50" s="71">
        <v>1.13E-4</v>
      </c>
      <c r="U50" s="71">
        <v>5.5E-5</v>
      </c>
      <c r="V50" s="71">
        <v>3.9E-5</v>
      </c>
      <c r="W50" s="71">
        <v>1.0E-4</v>
      </c>
      <c r="X50" s="71">
        <v>9.2E-5</v>
      </c>
      <c r="Y50" s="71">
        <v>0.0</v>
      </c>
      <c r="Z50" s="71">
        <v>1.6E-5</v>
      </c>
      <c r="AA50" s="71">
        <v>-1.82E-4</v>
      </c>
      <c r="AB50" s="71">
        <v>-2.27E-4</v>
      </c>
      <c r="AC50" s="71">
        <v>-3.55E-4</v>
      </c>
      <c r="AD50" s="71">
        <v>-5.68E-4</v>
      </c>
      <c r="AE50" s="71">
        <v>-7.35E-4</v>
      </c>
      <c r="AF50" s="71">
        <v>-0.001051</v>
      </c>
      <c r="AG50" s="71">
        <v>-0.001336</v>
      </c>
      <c r="AH50" s="71">
        <v>-0.001723</v>
      </c>
      <c r="AI50" s="71">
        <v>-0.002113</v>
      </c>
    </row>
    <row r="51" ht="12.75" customHeight="1">
      <c r="A51" s="71">
        <v>-0.003758</v>
      </c>
      <c r="B51" s="71">
        <v>-0.002114</v>
      </c>
      <c r="C51" s="71">
        <v>-0.001443</v>
      </c>
      <c r="D51" s="71">
        <v>-0.001012</v>
      </c>
      <c r="E51" s="71">
        <v>-6.77E-4</v>
      </c>
      <c r="F51" s="71">
        <v>-4.23E-4</v>
      </c>
      <c r="G51" s="71">
        <v>-2.63E-4</v>
      </c>
      <c r="H51" s="71">
        <v>-2.84E-4</v>
      </c>
      <c r="I51" s="71">
        <v>-2.84E-4</v>
      </c>
      <c r="J51" s="71">
        <v>-3.92E-4</v>
      </c>
      <c r="K51" s="71">
        <v>-5.43E-4</v>
      </c>
      <c r="L51" s="71">
        <v>-4.88E-4</v>
      </c>
      <c r="M51" s="71">
        <v>-3.41E-4</v>
      </c>
      <c r="N51" s="71">
        <v>-1.83E-4</v>
      </c>
      <c r="O51" s="71">
        <v>-1.11E-4</v>
      </c>
      <c r="P51" s="71">
        <v>-1.9E-5</v>
      </c>
      <c r="Q51" s="71">
        <v>7.6E-5</v>
      </c>
      <c r="R51" s="71">
        <v>4.5E-5</v>
      </c>
      <c r="S51" s="71">
        <v>1.54E-4</v>
      </c>
      <c r="T51" s="71">
        <v>1.08E-4</v>
      </c>
      <c r="U51" s="71">
        <v>2.8E-5</v>
      </c>
      <c r="V51" s="71">
        <v>3.3E-5</v>
      </c>
      <c r="W51" s="71">
        <v>1.18E-4</v>
      </c>
      <c r="X51" s="71">
        <v>1.01E-4</v>
      </c>
      <c r="Y51" s="71">
        <v>0.0</v>
      </c>
      <c r="Z51" s="71">
        <v>5.0E-6</v>
      </c>
      <c r="AA51" s="71">
        <v>-2.35E-4</v>
      </c>
      <c r="AB51" s="71">
        <v>-2.7E-4</v>
      </c>
      <c r="AC51" s="71">
        <v>-4.35E-4</v>
      </c>
      <c r="AD51" s="71">
        <v>-6.18E-4</v>
      </c>
      <c r="AE51" s="71">
        <v>-8.06E-4</v>
      </c>
      <c r="AF51" s="71">
        <v>-0.001121</v>
      </c>
      <c r="AG51" s="71">
        <v>-0.001403</v>
      </c>
      <c r="AH51" s="71">
        <v>-0.001797</v>
      </c>
      <c r="AI51" s="71">
        <v>-0.002198</v>
      </c>
    </row>
    <row r="52" ht="12.75" customHeight="1">
      <c r="A52" s="71">
        <v>-0.004126</v>
      </c>
      <c r="B52" s="71">
        <v>-0.002529</v>
      </c>
      <c r="C52" s="71">
        <v>-0.001824</v>
      </c>
      <c r="D52" s="71">
        <v>-0.001338</v>
      </c>
      <c r="E52" s="71">
        <v>-8.96E-4</v>
      </c>
      <c r="F52" s="71">
        <v>-5.24E-4</v>
      </c>
      <c r="G52" s="71">
        <v>-3.64E-4</v>
      </c>
      <c r="H52" s="71">
        <v>-2.99E-4</v>
      </c>
      <c r="I52" s="71">
        <v>-2.66E-4</v>
      </c>
      <c r="J52" s="71">
        <v>-2.5E-4</v>
      </c>
      <c r="K52" s="71">
        <v>-3.43E-4</v>
      </c>
      <c r="L52" s="71">
        <v>-2.05E-4</v>
      </c>
      <c r="M52" s="71">
        <v>7.0E-6</v>
      </c>
      <c r="N52" s="71">
        <v>2.3E-4</v>
      </c>
      <c r="O52" s="71">
        <v>2.61E-4</v>
      </c>
      <c r="P52" s="71">
        <v>2.71E-4</v>
      </c>
      <c r="Q52" s="71">
        <v>3.26E-4</v>
      </c>
      <c r="R52" s="71">
        <v>2.75E-4</v>
      </c>
      <c r="S52" s="71">
        <v>3.07E-4</v>
      </c>
      <c r="T52" s="71">
        <v>1.79E-4</v>
      </c>
      <c r="U52" s="71">
        <v>7.4E-5</v>
      </c>
      <c r="V52" s="71">
        <v>4.3E-5</v>
      </c>
      <c r="W52" s="71">
        <v>1.28E-4</v>
      </c>
      <c r="X52" s="71">
        <v>1.15E-4</v>
      </c>
      <c r="Y52" s="71">
        <v>0.0</v>
      </c>
      <c r="Z52" s="71">
        <v>2.2E-5</v>
      </c>
      <c r="AA52" s="71">
        <v>-2.06E-4</v>
      </c>
      <c r="AB52" s="71">
        <v>-2.4E-4</v>
      </c>
      <c r="AC52" s="71">
        <v>-3.85E-4</v>
      </c>
      <c r="AD52" s="71">
        <v>-6.08E-4</v>
      </c>
      <c r="AE52" s="71">
        <v>-8.2E-4</v>
      </c>
      <c r="AF52" s="71">
        <v>-0.001069</v>
      </c>
      <c r="AG52" s="71">
        <v>-0.001255</v>
      </c>
      <c r="AH52" s="71">
        <v>-0.001663</v>
      </c>
      <c r="AI52" s="71">
        <v>-0.002015</v>
      </c>
    </row>
    <row r="53" ht="12.75" customHeight="1">
      <c r="A53" s="71">
        <v>-0.004507</v>
      </c>
      <c r="B53" s="71">
        <v>-0.002858</v>
      </c>
      <c r="C53" s="71">
        <v>-0.002176</v>
      </c>
      <c r="D53" s="71">
        <v>-0.001609</v>
      </c>
      <c r="E53" s="71">
        <v>-0.00107</v>
      </c>
      <c r="F53" s="71">
        <v>-6.85E-4</v>
      </c>
      <c r="G53" s="71">
        <v>-4.58E-4</v>
      </c>
      <c r="H53" s="71">
        <v>-3.57E-4</v>
      </c>
      <c r="I53" s="71">
        <v>-2.06E-4</v>
      </c>
      <c r="J53" s="71">
        <v>-1.33E-4</v>
      </c>
      <c r="K53" s="71">
        <v>-7.5E-5</v>
      </c>
      <c r="L53" s="71">
        <v>1.5E-4</v>
      </c>
      <c r="M53" s="71">
        <v>3.67E-4</v>
      </c>
      <c r="N53" s="71">
        <v>5.66E-4</v>
      </c>
      <c r="O53" s="71">
        <v>5.52E-4</v>
      </c>
      <c r="P53" s="71">
        <v>5.57E-4</v>
      </c>
      <c r="Q53" s="71">
        <v>5.86E-4</v>
      </c>
      <c r="R53" s="71">
        <v>4.71E-4</v>
      </c>
      <c r="S53" s="71">
        <v>4.04E-4</v>
      </c>
      <c r="T53" s="71">
        <v>2.23E-4</v>
      </c>
      <c r="U53" s="71">
        <v>3.3E-5</v>
      </c>
      <c r="V53" s="71">
        <v>1.0E-6</v>
      </c>
      <c r="W53" s="71">
        <v>9.0E-5</v>
      </c>
      <c r="X53" s="71">
        <v>1.13E-4</v>
      </c>
      <c r="Y53" s="71">
        <v>0.0</v>
      </c>
      <c r="Z53" s="71">
        <v>-1.0E-5</v>
      </c>
      <c r="AA53" s="71">
        <v>-1.65E-4</v>
      </c>
      <c r="AB53" s="71">
        <v>-1.62E-4</v>
      </c>
      <c r="AC53" s="71">
        <v>-2.94E-4</v>
      </c>
      <c r="AD53" s="71">
        <v>-5.24E-4</v>
      </c>
      <c r="AE53" s="71">
        <v>-7.13E-4</v>
      </c>
      <c r="AF53" s="71">
        <v>-9.51E-4</v>
      </c>
      <c r="AG53" s="71">
        <v>-0.001126</v>
      </c>
      <c r="AH53" s="71">
        <v>-0.001446</v>
      </c>
      <c r="AI53" s="71">
        <v>-0.001767</v>
      </c>
    </row>
    <row r="54" ht="12.75" customHeight="1">
      <c r="A54" s="71">
        <v>-0.004854</v>
      </c>
      <c r="B54" s="71">
        <v>-0.00326</v>
      </c>
      <c r="C54" s="71">
        <v>-0.002393</v>
      </c>
      <c r="D54" s="71">
        <v>-0.001755</v>
      </c>
      <c r="E54" s="71">
        <v>-0.001195</v>
      </c>
      <c r="F54" s="71">
        <v>-7.99E-4</v>
      </c>
      <c r="G54" s="71">
        <v>-5.84E-4</v>
      </c>
      <c r="H54" s="71">
        <v>-5.03E-4</v>
      </c>
      <c r="I54" s="71">
        <v>-3.18E-4</v>
      </c>
      <c r="J54" s="71">
        <v>-2.4E-4</v>
      </c>
      <c r="K54" s="71">
        <v>-2.34E-4</v>
      </c>
      <c r="L54" s="71">
        <v>-8.0E-6</v>
      </c>
      <c r="M54" s="71">
        <v>2.34E-4</v>
      </c>
      <c r="N54" s="71">
        <v>4.07E-4</v>
      </c>
      <c r="O54" s="71">
        <v>4.55E-4</v>
      </c>
      <c r="P54" s="71">
        <v>5.07E-4</v>
      </c>
      <c r="Q54" s="71">
        <v>4.63E-4</v>
      </c>
      <c r="R54" s="71">
        <v>3.55E-4</v>
      </c>
      <c r="S54" s="71">
        <v>3.21E-4</v>
      </c>
      <c r="T54" s="71">
        <v>1.63E-4</v>
      </c>
      <c r="U54" s="71">
        <v>-2.7E-5</v>
      </c>
      <c r="V54" s="71">
        <v>-2.1E-5</v>
      </c>
      <c r="W54" s="71">
        <v>5.8E-5</v>
      </c>
      <c r="X54" s="71">
        <v>1.04E-4</v>
      </c>
      <c r="Y54" s="71">
        <v>0.0</v>
      </c>
      <c r="Z54" s="71">
        <v>1.0E-5</v>
      </c>
      <c r="AA54" s="71">
        <v>-1.26E-4</v>
      </c>
      <c r="AB54" s="71">
        <v>-1.09E-4</v>
      </c>
      <c r="AC54" s="71">
        <v>-2.61E-4</v>
      </c>
      <c r="AD54" s="71">
        <v>-4.74E-4</v>
      </c>
      <c r="AE54" s="71">
        <v>-6.59E-4</v>
      </c>
      <c r="AF54" s="71">
        <v>-8.81E-4</v>
      </c>
      <c r="AG54" s="71">
        <v>-0.001078</v>
      </c>
      <c r="AH54" s="71">
        <v>-0.001385</v>
      </c>
      <c r="AI54" s="71">
        <v>-0.001634</v>
      </c>
    </row>
    <row r="55" ht="12.75" customHeight="1">
      <c r="A55" s="71">
        <v>-0.004857</v>
      </c>
      <c r="B55" s="71">
        <v>-0.003194</v>
      </c>
      <c r="C55" s="71">
        <v>-0.002409</v>
      </c>
      <c r="D55" s="71">
        <v>-0.001846</v>
      </c>
      <c r="E55" s="71">
        <v>-0.001336</v>
      </c>
      <c r="F55" s="71">
        <v>-9.13E-4</v>
      </c>
      <c r="G55" s="71">
        <v>-6.75E-4</v>
      </c>
      <c r="H55" s="71">
        <v>-5.48E-4</v>
      </c>
      <c r="I55" s="71">
        <v>-4.34E-4</v>
      </c>
      <c r="J55" s="71">
        <v>-4.66E-4</v>
      </c>
      <c r="K55" s="71">
        <v>-5.71E-4</v>
      </c>
      <c r="L55" s="71">
        <v>-4.13E-4</v>
      </c>
      <c r="M55" s="71">
        <v>-2.26E-4</v>
      </c>
      <c r="N55" s="71">
        <v>-9.0E-6</v>
      </c>
      <c r="O55" s="71">
        <v>8.6E-5</v>
      </c>
      <c r="P55" s="71">
        <v>1.33E-4</v>
      </c>
      <c r="Q55" s="71">
        <v>2.1E-4</v>
      </c>
      <c r="R55" s="71">
        <v>2.05E-4</v>
      </c>
      <c r="S55" s="71">
        <v>2.5E-4</v>
      </c>
      <c r="T55" s="71">
        <v>1.25E-4</v>
      </c>
      <c r="U55" s="71">
        <v>2.0E-6</v>
      </c>
      <c r="V55" s="71">
        <v>2.6E-5</v>
      </c>
      <c r="W55" s="71">
        <v>1.15E-4</v>
      </c>
      <c r="X55" s="71">
        <v>1.07E-4</v>
      </c>
      <c r="Y55" s="71">
        <v>0.0</v>
      </c>
      <c r="Z55" s="71">
        <v>3.1E-5</v>
      </c>
      <c r="AA55" s="71">
        <v>-1.33E-4</v>
      </c>
      <c r="AB55" s="71">
        <v>-1.49E-4</v>
      </c>
      <c r="AC55" s="71">
        <v>-2.66E-4</v>
      </c>
      <c r="AD55" s="71">
        <v>-4.18E-4</v>
      </c>
      <c r="AE55" s="71">
        <v>-6.06E-4</v>
      </c>
      <c r="AF55" s="71">
        <v>-8.48E-4</v>
      </c>
      <c r="AG55" s="71">
        <v>-0.00103</v>
      </c>
      <c r="AH55" s="71">
        <v>-0.001384</v>
      </c>
      <c r="AI55" s="71">
        <v>-0.001728</v>
      </c>
    </row>
    <row r="56" ht="12.75" customHeight="1">
      <c r="A56" s="71">
        <v>-0.004774</v>
      </c>
      <c r="B56" s="71">
        <v>-0.003079</v>
      </c>
      <c r="C56" s="71">
        <v>-0.002364</v>
      </c>
      <c r="D56" s="71">
        <v>-0.001883</v>
      </c>
      <c r="E56" s="71">
        <v>-0.001489</v>
      </c>
      <c r="F56" s="71">
        <v>-0.001177</v>
      </c>
      <c r="G56" s="71">
        <v>-9.72E-4</v>
      </c>
      <c r="H56" s="71">
        <v>-9.44E-4</v>
      </c>
      <c r="I56" s="71">
        <v>-9.69E-4</v>
      </c>
      <c r="J56" s="71">
        <v>-9.41E-4</v>
      </c>
      <c r="K56" s="71">
        <v>-0.001044</v>
      </c>
      <c r="L56" s="71">
        <v>-9.66E-4</v>
      </c>
      <c r="M56" s="71">
        <v>-7.26E-4</v>
      </c>
      <c r="N56" s="71">
        <v>-5.59E-4</v>
      </c>
      <c r="O56" s="71">
        <v>-4.46E-4</v>
      </c>
      <c r="P56" s="71">
        <v>-2.82E-4</v>
      </c>
      <c r="Q56" s="71">
        <v>-2.04E-4</v>
      </c>
      <c r="R56" s="71">
        <v>-1.12E-4</v>
      </c>
      <c r="S56" s="71">
        <v>1.6E-5</v>
      </c>
      <c r="T56" s="71">
        <v>8.0E-6</v>
      </c>
      <c r="U56" s="71">
        <v>-8.9E-5</v>
      </c>
      <c r="V56" s="71">
        <v>-8.5E-5</v>
      </c>
      <c r="W56" s="71">
        <v>5.0E-5</v>
      </c>
      <c r="X56" s="71">
        <v>9.3E-5</v>
      </c>
      <c r="Y56" s="71">
        <v>0.0</v>
      </c>
      <c r="Z56" s="71">
        <v>7.4E-5</v>
      </c>
      <c r="AA56" s="71">
        <v>-1.35E-4</v>
      </c>
      <c r="AB56" s="71">
        <v>-1.43E-4</v>
      </c>
      <c r="AC56" s="71">
        <v>-2.77E-4</v>
      </c>
      <c r="AD56" s="71">
        <v>-4.52E-4</v>
      </c>
      <c r="AE56" s="71">
        <v>-6.34E-4</v>
      </c>
      <c r="AF56" s="71">
        <v>-8.62E-4</v>
      </c>
      <c r="AG56" s="71">
        <v>-0.001139</v>
      </c>
      <c r="AH56" s="71">
        <v>-0.001507</v>
      </c>
      <c r="AI56" s="71">
        <v>-0.001853</v>
      </c>
    </row>
    <row r="57" ht="12.75" customHeight="1">
      <c r="A57" s="71">
        <v>-0.004667</v>
      </c>
      <c r="B57" s="71">
        <v>-0.003002</v>
      </c>
      <c r="C57" s="71">
        <v>-0.002324</v>
      </c>
      <c r="D57" s="71">
        <v>-0.001901</v>
      </c>
      <c r="E57" s="71">
        <v>-0.001571</v>
      </c>
      <c r="F57" s="71">
        <v>-0.00128</v>
      </c>
      <c r="G57" s="71">
        <v>-0.001113</v>
      </c>
      <c r="H57" s="71">
        <v>-0.001014</v>
      </c>
      <c r="I57" s="71">
        <v>-9.23E-4</v>
      </c>
      <c r="J57" s="71">
        <v>-9.45E-4</v>
      </c>
      <c r="K57" s="71">
        <v>-0.001096</v>
      </c>
      <c r="L57" s="71">
        <v>-9.74E-4</v>
      </c>
      <c r="M57" s="71">
        <v>-7.86E-4</v>
      </c>
      <c r="N57" s="71">
        <v>-5.79E-4</v>
      </c>
      <c r="O57" s="71">
        <v>-4.75E-4</v>
      </c>
      <c r="P57" s="71">
        <v>-3.48E-4</v>
      </c>
      <c r="Q57" s="71">
        <v>-2.67E-4</v>
      </c>
      <c r="R57" s="71">
        <v>-1.4E-4</v>
      </c>
      <c r="S57" s="71">
        <v>-6.7E-5</v>
      </c>
      <c r="T57" s="71">
        <v>-6.7E-5</v>
      </c>
      <c r="U57" s="71">
        <v>-8.1E-5</v>
      </c>
      <c r="V57" s="71">
        <v>-9.3E-5</v>
      </c>
      <c r="W57" s="71">
        <v>1.0E-5</v>
      </c>
      <c r="X57" s="71">
        <v>4.1E-5</v>
      </c>
      <c r="Y57" s="71">
        <v>0.0</v>
      </c>
      <c r="Z57" s="71">
        <v>1.2E-5</v>
      </c>
      <c r="AA57" s="71">
        <v>-1.66E-4</v>
      </c>
      <c r="AB57" s="71">
        <v>-1.91E-4</v>
      </c>
      <c r="AC57" s="71">
        <v>-3.03E-4</v>
      </c>
      <c r="AD57" s="71">
        <v>-4.61E-4</v>
      </c>
      <c r="AE57" s="71">
        <v>-6.55E-4</v>
      </c>
      <c r="AF57" s="71">
        <v>-8.75E-4</v>
      </c>
      <c r="AG57" s="71">
        <v>-0.001135</v>
      </c>
      <c r="AH57" s="71">
        <v>-0.001483</v>
      </c>
      <c r="AI57" s="71">
        <v>-0.001843</v>
      </c>
    </row>
    <row r="58" ht="12.75" customHeight="1">
      <c r="A58" s="71">
        <v>-0.00472</v>
      </c>
      <c r="B58" s="71">
        <v>-0.003136</v>
      </c>
      <c r="C58" s="71">
        <v>-0.002451</v>
      </c>
      <c r="D58" s="71">
        <v>-0.001945</v>
      </c>
      <c r="E58" s="71">
        <v>-0.001457</v>
      </c>
      <c r="F58" s="71">
        <v>-0.001074</v>
      </c>
      <c r="G58" s="71">
        <v>-8.42E-4</v>
      </c>
      <c r="H58" s="71">
        <v>-7.68E-4</v>
      </c>
      <c r="I58" s="71">
        <v>-7.13E-4</v>
      </c>
      <c r="J58" s="71">
        <v>-6.83E-4</v>
      </c>
      <c r="K58" s="71">
        <v>-7.17E-4</v>
      </c>
      <c r="L58" s="71">
        <v>-5.75E-4</v>
      </c>
      <c r="M58" s="71">
        <v>-3.38E-4</v>
      </c>
      <c r="N58" s="71">
        <v>-1.48E-4</v>
      </c>
      <c r="O58" s="71">
        <v>-6.2E-5</v>
      </c>
      <c r="P58" s="71">
        <v>1.2E-5</v>
      </c>
      <c r="Q58" s="71">
        <v>5.6E-5</v>
      </c>
      <c r="R58" s="71">
        <v>6.4E-5</v>
      </c>
      <c r="S58" s="71">
        <v>8.8E-5</v>
      </c>
      <c r="T58" s="71">
        <v>-8.0E-6</v>
      </c>
      <c r="U58" s="71">
        <v>-8.8E-5</v>
      </c>
      <c r="V58" s="71">
        <v>-5.9E-5</v>
      </c>
      <c r="W58" s="71">
        <v>3.5E-5</v>
      </c>
      <c r="X58" s="71">
        <v>6.1E-5</v>
      </c>
      <c r="Y58" s="71">
        <v>0.0</v>
      </c>
      <c r="Z58" s="71">
        <v>2.9E-5</v>
      </c>
      <c r="AA58" s="71">
        <v>-5.9E-5</v>
      </c>
      <c r="AB58" s="71">
        <v>-3.9E-5</v>
      </c>
      <c r="AC58" s="71">
        <v>-1.63E-4</v>
      </c>
      <c r="AD58" s="71">
        <v>-3.31E-4</v>
      </c>
      <c r="AE58" s="71">
        <v>-4.86E-4</v>
      </c>
      <c r="AF58" s="71">
        <v>-6.97E-4</v>
      </c>
      <c r="AG58" s="71">
        <v>-8.93E-4</v>
      </c>
      <c r="AH58" s="71">
        <v>-0.001231</v>
      </c>
      <c r="AI58" s="71">
        <v>-0.00153</v>
      </c>
    </row>
    <row r="59" ht="12.75" customHeight="1">
      <c r="A59" s="71">
        <v>-0.004982</v>
      </c>
      <c r="B59" s="71">
        <v>-0.003341</v>
      </c>
      <c r="C59" s="71">
        <v>-0.002604</v>
      </c>
      <c r="D59" s="71">
        <v>-0.002016</v>
      </c>
      <c r="E59" s="71">
        <v>-0.001483</v>
      </c>
      <c r="F59" s="71">
        <v>-0.001066</v>
      </c>
      <c r="G59" s="71">
        <v>-8.1E-4</v>
      </c>
      <c r="H59" s="71">
        <v>-6.7E-4</v>
      </c>
      <c r="I59" s="71">
        <v>-5.45E-4</v>
      </c>
      <c r="J59" s="71">
        <v>-4.26E-4</v>
      </c>
      <c r="K59" s="71">
        <v>-3.12E-4</v>
      </c>
      <c r="L59" s="71">
        <v>-8.0E-5</v>
      </c>
      <c r="M59" s="71">
        <v>1.77E-4</v>
      </c>
      <c r="N59" s="71">
        <v>3.8E-4</v>
      </c>
      <c r="O59" s="71">
        <v>4.26E-4</v>
      </c>
      <c r="P59" s="71">
        <v>4.16E-4</v>
      </c>
      <c r="Q59" s="71">
        <v>4.3E-4</v>
      </c>
      <c r="R59" s="71">
        <v>2.78E-4</v>
      </c>
      <c r="S59" s="71">
        <v>2.33E-4</v>
      </c>
      <c r="T59" s="71">
        <v>9.9E-5</v>
      </c>
      <c r="U59" s="71">
        <v>-9.1E-5</v>
      </c>
      <c r="V59" s="71">
        <v>-9.8E-5</v>
      </c>
      <c r="W59" s="71">
        <v>0.0</v>
      </c>
      <c r="X59" s="71">
        <v>4.2E-5</v>
      </c>
      <c r="Y59" s="71">
        <v>0.0</v>
      </c>
      <c r="Z59" s="71">
        <v>8.5E-5</v>
      </c>
      <c r="AA59" s="71">
        <v>-4.7E-5</v>
      </c>
      <c r="AB59" s="71">
        <v>5.0E-6</v>
      </c>
      <c r="AC59" s="71">
        <v>-7.0E-5</v>
      </c>
      <c r="AD59" s="71">
        <v>-2.69E-4</v>
      </c>
      <c r="AE59" s="71">
        <v>-3.99E-4</v>
      </c>
      <c r="AF59" s="71">
        <v>-6.14E-4</v>
      </c>
      <c r="AG59" s="71">
        <v>-7.56E-4</v>
      </c>
      <c r="AH59" s="71">
        <v>-0.00104</v>
      </c>
      <c r="AI59" s="71">
        <v>-0.001312</v>
      </c>
    </row>
    <row r="60" ht="12.75" customHeight="1">
      <c r="A60" s="71">
        <v>-0.00531</v>
      </c>
      <c r="B60" s="71">
        <v>-0.003694</v>
      </c>
      <c r="C60" s="71">
        <v>-0.002862</v>
      </c>
      <c r="D60" s="71">
        <v>-0.002215</v>
      </c>
      <c r="E60" s="71">
        <v>-0.001599</v>
      </c>
      <c r="F60" s="71">
        <v>-0.001135</v>
      </c>
      <c r="G60" s="71">
        <v>-8.8E-4</v>
      </c>
      <c r="H60" s="71">
        <v>-7.02E-4</v>
      </c>
      <c r="I60" s="71">
        <v>-5.46E-4</v>
      </c>
      <c r="J60" s="71">
        <v>-3.96E-4</v>
      </c>
      <c r="K60" s="71">
        <v>-3.11E-4</v>
      </c>
      <c r="L60" s="71">
        <v>-1.6E-5</v>
      </c>
      <c r="M60" s="71">
        <v>2.08E-4</v>
      </c>
      <c r="N60" s="71">
        <v>4.25E-4</v>
      </c>
      <c r="O60" s="71">
        <v>4.46E-4</v>
      </c>
      <c r="P60" s="71">
        <v>4.89E-4</v>
      </c>
      <c r="Q60" s="71">
        <v>4.64E-4</v>
      </c>
      <c r="R60" s="71">
        <v>4.03E-4</v>
      </c>
      <c r="S60" s="71">
        <v>2.77E-4</v>
      </c>
      <c r="T60" s="71">
        <v>8.7E-5</v>
      </c>
      <c r="U60" s="71">
        <v>-7.8E-5</v>
      </c>
      <c r="V60" s="71">
        <v>-1.13E-4</v>
      </c>
      <c r="W60" s="71">
        <v>2.7E-5</v>
      </c>
      <c r="X60" s="71">
        <v>5.3E-5</v>
      </c>
      <c r="Y60" s="71">
        <v>0.0</v>
      </c>
      <c r="Z60" s="71">
        <v>4.9E-5</v>
      </c>
      <c r="AA60" s="71">
        <v>-2.9E-5</v>
      </c>
      <c r="AB60" s="71">
        <v>6.2E-5</v>
      </c>
      <c r="AC60" s="71">
        <v>-6.5E-5</v>
      </c>
      <c r="AD60" s="71">
        <v>-2.04E-4</v>
      </c>
      <c r="AE60" s="71">
        <v>-3.72E-4</v>
      </c>
      <c r="AF60" s="71">
        <v>-5.41E-4</v>
      </c>
      <c r="AG60" s="71">
        <v>-7.06E-4</v>
      </c>
      <c r="AH60" s="71">
        <v>-9.31E-4</v>
      </c>
      <c r="AI60" s="71">
        <v>-0.001212</v>
      </c>
    </row>
    <row r="61" ht="12.75" customHeight="1">
      <c r="A61" s="71">
        <v>-0.005133</v>
      </c>
      <c r="B61" s="71">
        <v>-0.003513</v>
      </c>
      <c r="C61" s="71">
        <v>-0.002709</v>
      </c>
      <c r="D61" s="71">
        <v>-0.002097</v>
      </c>
      <c r="E61" s="71">
        <v>-0.001597</v>
      </c>
      <c r="F61" s="71">
        <v>-0.001195</v>
      </c>
      <c r="G61" s="71">
        <v>-8.63E-4</v>
      </c>
      <c r="H61" s="71">
        <v>-7.58E-4</v>
      </c>
      <c r="I61" s="71">
        <v>-6.24E-4</v>
      </c>
      <c r="J61" s="71">
        <v>-5.3E-4</v>
      </c>
      <c r="K61" s="71">
        <v>-5.17E-4</v>
      </c>
      <c r="L61" s="71">
        <v>-3.28E-4</v>
      </c>
      <c r="M61" s="71">
        <v>-8.2E-5</v>
      </c>
      <c r="N61" s="71">
        <v>1.09E-4</v>
      </c>
      <c r="O61" s="71">
        <v>1.71E-4</v>
      </c>
      <c r="P61" s="71">
        <v>2.32E-4</v>
      </c>
      <c r="Q61" s="71">
        <v>2.41E-4</v>
      </c>
      <c r="R61" s="71">
        <v>1.51E-4</v>
      </c>
      <c r="S61" s="71">
        <v>1.56E-4</v>
      </c>
      <c r="T61" s="71">
        <v>-2.9E-5</v>
      </c>
      <c r="U61" s="71">
        <v>-1.93E-4</v>
      </c>
      <c r="V61" s="71">
        <v>-1.36E-4</v>
      </c>
      <c r="W61" s="71">
        <v>-1.8E-5</v>
      </c>
      <c r="X61" s="71">
        <v>8.0E-6</v>
      </c>
      <c r="Y61" s="71">
        <v>0.0</v>
      </c>
      <c r="Z61" s="71">
        <v>5.6E-5</v>
      </c>
      <c r="AA61" s="71">
        <v>-1.8E-5</v>
      </c>
      <c r="AB61" s="71">
        <v>5.4E-5</v>
      </c>
      <c r="AC61" s="71">
        <v>-5.0E-5</v>
      </c>
      <c r="AD61" s="71">
        <v>-1.87E-4</v>
      </c>
      <c r="AE61" s="71">
        <v>-3.27E-4</v>
      </c>
      <c r="AF61" s="71">
        <v>-5.26E-4</v>
      </c>
      <c r="AG61" s="71">
        <v>-6.85E-4</v>
      </c>
      <c r="AH61" s="71">
        <v>-9.86E-4</v>
      </c>
      <c r="AI61" s="71">
        <v>-0.001222</v>
      </c>
    </row>
    <row r="62" ht="12.75" customHeight="1">
      <c r="A62" s="71">
        <v>-0.005008</v>
      </c>
      <c r="B62" s="71">
        <v>-0.003361</v>
      </c>
      <c r="C62" s="71">
        <v>-0.002651</v>
      </c>
      <c r="D62" s="71">
        <v>-0.002154</v>
      </c>
      <c r="E62" s="71">
        <v>-0.001682</v>
      </c>
      <c r="F62" s="71">
        <v>-0.001276</v>
      </c>
      <c r="G62" s="71">
        <v>-0.00108</v>
      </c>
      <c r="H62" s="71">
        <v>-9.89E-4</v>
      </c>
      <c r="I62" s="71">
        <v>-9.33E-4</v>
      </c>
      <c r="J62" s="71">
        <v>-9.3E-4</v>
      </c>
      <c r="K62" s="71">
        <v>-0.001002</v>
      </c>
      <c r="L62" s="71">
        <v>-8.66E-4</v>
      </c>
      <c r="M62" s="71">
        <v>-6.69E-4</v>
      </c>
      <c r="N62" s="71">
        <v>-4.37E-4</v>
      </c>
      <c r="O62" s="71">
        <v>-3.59E-4</v>
      </c>
      <c r="P62" s="71">
        <v>-2.87E-4</v>
      </c>
      <c r="Q62" s="71">
        <v>-1.72E-4</v>
      </c>
      <c r="R62" s="71">
        <v>-1.42E-4</v>
      </c>
      <c r="S62" s="71">
        <v>-4.9E-5</v>
      </c>
      <c r="T62" s="71">
        <v>-7.8E-5</v>
      </c>
      <c r="U62" s="71">
        <v>-1.49E-4</v>
      </c>
      <c r="V62" s="71">
        <v>-1.43E-4</v>
      </c>
      <c r="W62" s="71">
        <v>-5.2E-5</v>
      </c>
      <c r="X62" s="71">
        <v>-7.0E-6</v>
      </c>
      <c r="Y62" s="71">
        <v>0.0</v>
      </c>
      <c r="Z62" s="71">
        <v>1.21E-4</v>
      </c>
      <c r="AA62" s="71">
        <v>-4.8E-5</v>
      </c>
      <c r="AB62" s="71">
        <v>-4.0E-6</v>
      </c>
      <c r="AC62" s="71">
        <v>-8.1E-5</v>
      </c>
      <c r="AD62" s="71">
        <v>-2.22E-4</v>
      </c>
      <c r="AE62" s="71">
        <v>-3.43E-4</v>
      </c>
      <c r="AF62" s="71">
        <v>-5.42E-4</v>
      </c>
      <c r="AG62" s="71">
        <v>-7.13E-4</v>
      </c>
      <c r="AH62" s="71">
        <v>-0.001052</v>
      </c>
      <c r="AI62" s="71">
        <v>-0.001401</v>
      </c>
    </row>
    <row r="63" ht="12.75" customHeight="1">
      <c r="A63" s="71">
        <v>-0.004729</v>
      </c>
      <c r="B63" s="71">
        <v>-0.003099</v>
      </c>
      <c r="C63" s="71">
        <v>-0.002399</v>
      </c>
      <c r="D63" s="71">
        <v>-0.001939</v>
      </c>
      <c r="E63" s="71">
        <v>-0.001537</v>
      </c>
      <c r="F63" s="71">
        <v>-0.001253</v>
      </c>
      <c r="G63" s="71">
        <v>-0.00106</v>
      </c>
      <c r="H63" s="71">
        <v>-0.001009</v>
      </c>
      <c r="I63" s="71">
        <v>-9.61E-4</v>
      </c>
      <c r="J63" s="71">
        <v>-0.001033</v>
      </c>
      <c r="K63" s="71">
        <v>-0.001189</v>
      </c>
      <c r="L63" s="71">
        <v>-0.001073</v>
      </c>
      <c r="M63" s="71">
        <v>-8.99E-4</v>
      </c>
      <c r="N63" s="71">
        <v>-6.72E-4</v>
      </c>
      <c r="O63" s="71">
        <v>-5.82E-4</v>
      </c>
      <c r="P63" s="71">
        <v>-4.49E-4</v>
      </c>
      <c r="Q63" s="71">
        <v>-3.33E-4</v>
      </c>
      <c r="R63" s="71">
        <v>-2.0E-4</v>
      </c>
      <c r="S63" s="71">
        <v>-1.12E-4</v>
      </c>
      <c r="T63" s="71">
        <v>-1.58E-4</v>
      </c>
      <c r="U63" s="71">
        <v>-1.42E-4</v>
      </c>
      <c r="V63" s="71">
        <v>-1.39E-4</v>
      </c>
      <c r="W63" s="71">
        <v>-2.0E-6</v>
      </c>
      <c r="X63" s="71">
        <v>3.3E-5</v>
      </c>
      <c r="Y63" s="71">
        <v>0.0</v>
      </c>
      <c r="Z63" s="71">
        <v>1.01E-4</v>
      </c>
      <c r="AA63" s="71">
        <v>-9.0E-6</v>
      </c>
      <c r="AB63" s="71">
        <v>1.0E-5</v>
      </c>
      <c r="AC63" s="71">
        <v>-4.6E-5</v>
      </c>
      <c r="AD63" s="71">
        <v>-1.52E-4</v>
      </c>
      <c r="AE63" s="71">
        <v>-2.57E-4</v>
      </c>
      <c r="AF63" s="71">
        <v>-4.85E-4</v>
      </c>
      <c r="AG63" s="71">
        <v>-6.73E-4</v>
      </c>
      <c r="AH63" s="71">
        <v>-0.001044</v>
      </c>
      <c r="AI63" s="71">
        <v>-0.001383</v>
      </c>
    </row>
    <row r="64" ht="12.75" customHeight="1">
      <c r="A64" s="71">
        <v>-0.004586</v>
      </c>
      <c r="B64" s="71">
        <v>-0.002968</v>
      </c>
      <c r="C64" s="71">
        <v>-0.002281</v>
      </c>
      <c r="D64" s="71">
        <v>-0.001849</v>
      </c>
      <c r="E64" s="71">
        <v>-0.001493</v>
      </c>
      <c r="F64" s="71">
        <v>-0.001198</v>
      </c>
      <c r="G64" s="71">
        <v>-9.96E-4</v>
      </c>
      <c r="H64" s="71">
        <v>-9.23E-4</v>
      </c>
      <c r="I64" s="71">
        <v>-8.6E-4</v>
      </c>
      <c r="J64" s="71">
        <v>-9.0E-4</v>
      </c>
      <c r="K64" s="71">
        <v>-9.85E-4</v>
      </c>
      <c r="L64" s="71">
        <v>-8.85E-4</v>
      </c>
      <c r="M64" s="71">
        <v>-6.78E-4</v>
      </c>
      <c r="N64" s="71">
        <v>-5.08E-4</v>
      </c>
      <c r="O64" s="71">
        <v>-4.05E-4</v>
      </c>
      <c r="P64" s="71">
        <v>-2.84E-4</v>
      </c>
      <c r="Q64" s="71">
        <v>-2.3E-4</v>
      </c>
      <c r="R64" s="71">
        <v>-2.25E-4</v>
      </c>
      <c r="S64" s="71">
        <v>-1.12E-4</v>
      </c>
      <c r="T64" s="71">
        <v>-1.27E-4</v>
      </c>
      <c r="U64" s="71">
        <v>-2.09E-4</v>
      </c>
      <c r="V64" s="71">
        <v>-1.17E-4</v>
      </c>
      <c r="W64" s="71">
        <v>-3.6E-5</v>
      </c>
      <c r="X64" s="71">
        <v>-1.4E-5</v>
      </c>
      <c r="Y64" s="71">
        <v>0.0</v>
      </c>
      <c r="Z64" s="71">
        <v>1.27E-4</v>
      </c>
      <c r="AA64" s="71">
        <v>2.0E-6</v>
      </c>
      <c r="AB64" s="71">
        <v>4.3E-5</v>
      </c>
      <c r="AC64" s="71">
        <v>-3.7E-5</v>
      </c>
      <c r="AD64" s="71">
        <v>-1.46E-4</v>
      </c>
      <c r="AE64" s="71">
        <v>-2.55E-4</v>
      </c>
      <c r="AF64" s="71">
        <v>-4.65E-4</v>
      </c>
      <c r="AG64" s="71">
        <v>-6.41E-4</v>
      </c>
      <c r="AH64" s="71">
        <v>-9.92E-4</v>
      </c>
      <c r="AI64" s="71">
        <v>-0.001279</v>
      </c>
    </row>
    <row r="65" ht="12.75" customHeight="1">
      <c r="A65" s="71">
        <v>-0.004783</v>
      </c>
      <c r="B65" s="71">
        <v>-0.003214</v>
      </c>
      <c r="C65" s="71">
        <v>-0.002549</v>
      </c>
      <c r="D65" s="71">
        <v>-0.002074</v>
      </c>
      <c r="E65" s="71">
        <v>-0.0016</v>
      </c>
      <c r="F65" s="71">
        <v>-0.001255</v>
      </c>
      <c r="G65" s="71">
        <v>-0.00107</v>
      </c>
      <c r="H65" s="71">
        <v>-9.7E-4</v>
      </c>
      <c r="I65" s="71">
        <v>-8.27E-4</v>
      </c>
      <c r="J65" s="71">
        <v>-7.58E-4</v>
      </c>
      <c r="K65" s="71">
        <v>-7.48E-4</v>
      </c>
      <c r="L65" s="71">
        <v>-5.01E-4</v>
      </c>
      <c r="M65" s="71">
        <v>-3.08E-4</v>
      </c>
      <c r="N65" s="71">
        <v>-8.7E-5</v>
      </c>
      <c r="O65" s="71">
        <v>-6.5E-5</v>
      </c>
      <c r="P65" s="71">
        <v>-4.9E-5</v>
      </c>
      <c r="Q65" s="71">
        <v>3.7E-5</v>
      </c>
      <c r="R65" s="71">
        <v>-1.7E-5</v>
      </c>
      <c r="S65" s="71">
        <v>-1.0E-5</v>
      </c>
      <c r="T65" s="71">
        <v>-1.07E-4</v>
      </c>
      <c r="U65" s="71">
        <v>-1.27E-4</v>
      </c>
      <c r="V65" s="71">
        <v>-1.94E-4</v>
      </c>
      <c r="W65" s="71">
        <v>-5.7E-5</v>
      </c>
      <c r="X65" s="71">
        <v>1.1E-5</v>
      </c>
      <c r="Y65" s="71">
        <v>0.0</v>
      </c>
      <c r="Z65" s="71">
        <v>1.38E-4</v>
      </c>
      <c r="AA65" s="71">
        <v>5.8E-5</v>
      </c>
      <c r="AB65" s="71">
        <v>1.26E-4</v>
      </c>
      <c r="AC65" s="71">
        <v>6.1E-5</v>
      </c>
      <c r="AD65" s="71">
        <v>-5.8E-5</v>
      </c>
      <c r="AE65" s="71">
        <v>-1.98E-4</v>
      </c>
      <c r="AF65" s="71">
        <v>-3.49E-4</v>
      </c>
      <c r="AG65" s="71">
        <v>-4.66E-4</v>
      </c>
      <c r="AH65" s="71">
        <v>-7.59E-4</v>
      </c>
      <c r="AI65" s="71">
        <v>-0.001034</v>
      </c>
    </row>
    <row r="66" ht="12.75" customHeight="1">
      <c r="A66" s="71">
        <v>-0.00536</v>
      </c>
      <c r="B66" s="71">
        <v>-0.003743</v>
      </c>
      <c r="C66" s="71">
        <v>-0.002941</v>
      </c>
      <c r="D66" s="71">
        <v>-0.002281</v>
      </c>
      <c r="E66" s="71">
        <v>-0.001706</v>
      </c>
      <c r="F66" s="71">
        <v>-0.001249</v>
      </c>
      <c r="G66" s="71">
        <v>-9.18E-4</v>
      </c>
      <c r="H66" s="71">
        <v>-7.97E-4</v>
      </c>
      <c r="I66" s="71">
        <v>-5.91E-4</v>
      </c>
      <c r="J66" s="71">
        <v>-4.55E-4</v>
      </c>
      <c r="K66" s="71">
        <v>-3.61E-4</v>
      </c>
      <c r="L66" s="71">
        <v>-1.62E-4</v>
      </c>
      <c r="M66" s="71">
        <v>1.31E-4</v>
      </c>
      <c r="N66" s="71">
        <v>3.4E-4</v>
      </c>
      <c r="O66" s="71">
        <v>3.47E-4</v>
      </c>
      <c r="P66" s="71">
        <v>3.92E-4</v>
      </c>
      <c r="Q66" s="71">
        <v>3.04E-4</v>
      </c>
      <c r="R66" s="71">
        <v>3.04E-4</v>
      </c>
      <c r="S66" s="71">
        <v>2.04E-4</v>
      </c>
      <c r="T66" s="71">
        <v>-3.4E-5</v>
      </c>
      <c r="U66" s="71">
        <v>-1.43E-4</v>
      </c>
      <c r="V66" s="71">
        <v>-1.68E-4</v>
      </c>
      <c r="W66" s="71">
        <v>-2.7E-5</v>
      </c>
      <c r="X66" s="71">
        <v>2.2E-5</v>
      </c>
      <c r="Y66" s="71">
        <v>0.0</v>
      </c>
      <c r="Z66" s="71">
        <v>5.7E-5</v>
      </c>
      <c r="AA66" s="71">
        <v>5.8E-5</v>
      </c>
      <c r="AB66" s="71">
        <v>1.91E-4</v>
      </c>
      <c r="AC66" s="71">
        <v>1.22E-4</v>
      </c>
      <c r="AD66" s="71">
        <v>-6.0E-6</v>
      </c>
      <c r="AE66" s="71">
        <v>-8.9E-5</v>
      </c>
      <c r="AF66" s="71">
        <v>-2.48E-4</v>
      </c>
      <c r="AG66" s="71">
        <v>-3.87E-4</v>
      </c>
      <c r="AH66" s="71">
        <v>-6.06E-4</v>
      </c>
      <c r="AI66" s="71">
        <v>-8.21E-4</v>
      </c>
    </row>
    <row r="67" ht="12.75" customHeight="1">
      <c r="A67" s="71">
        <v>-0.005278</v>
      </c>
      <c r="B67" s="71">
        <v>-0.003708</v>
      </c>
      <c r="C67" s="71">
        <v>-0.002874</v>
      </c>
      <c r="D67" s="71">
        <v>-0.002247</v>
      </c>
      <c r="E67" s="71">
        <v>-0.001701</v>
      </c>
      <c r="F67" s="71">
        <v>-0.001234</v>
      </c>
      <c r="G67" s="71">
        <v>-9.41E-4</v>
      </c>
      <c r="H67" s="71">
        <v>-7.31E-4</v>
      </c>
      <c r="I67" s="71">
        <v>-5.68E-4</v>
      </c>
      <c r="J67" s="71">
        <v>-3.48E-4</v>
      </c>
      <c r="K67" s="71">
        <v>-2.46E-4</v>
      </c>
      <c r="L67" s="71">
        <v>8.0E-6</v>
      </c>
      <c r="M67" s="71">
        <v>3.04E-4</v>
      </c>
      <c r="N67" s="71">
        <v>4.85E-4</v>
      </c>
      <c r="O67" s="71">
        <v>5.14E-4</v>
      </c>
      <c r="P67" s="71">
        <v>4.79E-4</v>
      </c>
      <c r="Q67" s="71">
        <v>4.3E-4</v>
      </c>
      <c r="R67" s="71">
        <v>2.22E-4</v>
      </c>
      <c r="S67" s="71">
        <v>1.46E-4</v>
      </c>
      <c r="T67" s="71">
        <v>-2.0E-5</v>
      </c>
      <c r="U67" s="71">
        <v>-2.17E-4</v>
      </c>
      <c r="V67" s="71">
        <v>-1.77E-4</v>
      </c>
      <c r="W67" s="71">
        <v>-8.6E-5</v>
      </c>
      <c r="X67" s="71">
        <v>-3.7E-5</v>
      </c>
      <c r="Y67" s="71">
        <v>0.0</v>
      </c>
      <c r="Z67" s="71">
        <v>1.41E-4</v>
      </c>
      <c r="AA67" s="71">
        <v>1.0E-4</v>
      </c>
      <c r="AB67" s="71">
        <v>1.87E-4</v>
      </c>
      <c r="AC67" s="71">
        <v>1.68E-4</v>
      </c>
      <c r="AD67" s="71">
        <v>-1.8E-5</v>
      </c>
      <c r="AE67" s="71">
        <v>-1.12E-4</v>
      </c>
      <c r="AF67" s="71">
        <v>-2.9E-4</v>
      </c>
      <c r="AG67" s="71">
        <v>-3.51E-4</v>
      </c>
      <c r="AH67" s="71">
        <v>-5.95E-4</v>
      </c>
      <c r="AI67" s="71">
        <v>-7.67E-4</v>
      </c>
    </row>
    <row r="68" ht="12.75" customHeight="1">
      <c r="A68" s="71">
        <v>-0.00554</v>
      </c>
      <c r="B68" s="71">
        <v>-0.003895</v>
      </c>
      <c r="C68" s="71">
        <v>-0.003121</v>
      </c>
      <c r="D68" s="71">
        <v>-0.002471</v>
      </c>
      <c r="E68" s="71">
        <v>-0.001831</v>
      </c>
      <c r="F68" s="71">
        <v>-0.001357</v>
      </c>
      <c r="G68" s="71">
        <v>-0.00114</v>
      </c>
      <c r="H68" s="71">
        <v>-9.69E-4</v>
      </c>
      <c r="I68" s="71">
        <v>-8.3E-4</v>
      </c>
      <c r="J68" s="71">
        <v>-7.17E-4</v>
      </c>
      <c r="K68" s="71">
        <v>-6.82E-4</v>
      </c>
      <c r="L68" s="71">
        <v>-3.77E-4</v>
      </c>
      <c r="M68" s="71">
        <v>-1.82E-4</v>
      </c>
      <c r="N68" s="71">
        <v>4.6E-5</v>
      </c>
      <c r="O68" s="71">
        <v>7.1E-5</v>
      </c>
      <c r="P68" s="71">
        <v>5.9E-5</v>
      </c>
      <c r="Q68" s="71">
        <v>1.21E-4</v>
      </c>
      <c r="R68" s="71">
        <v>1.1E-4</v>
      </c>
      <c r="S68" s="71">
        <v>4.7E-5</v>
      </c>
      <c r="T68" s="71">
        <v>-1.0E-4</v>
      </c>
      <c r="U68" s="71">
        <v>-1.37E-4</v>
      </c>
      <c r="V68" s="71">
        <v>-2.02E-4</v>
      </c>
      <c r="W68" s="71">
        <v>-6.5E-5</v>
      </c>
      <c r="X68" s="71">
        <v>6.0E-6</v>
      </c>
      <c r="Y68" s="71">
        <v>0.0</v>
      </c>
      <c r="Z68" s="71">
        <v>9.5E-5</v>
      </c>
      <c r="AA68" s="71">
        <v>7.5E-5</v>
      </c>
      <c r="AB68" s="71">
        <v>1.7E-4</v>
      </c>
      <c r="AC68" s="71">
        <v>1.46E-4</v>
      </c>
      <c r="AD68" s="71">
        <v>2.8E-5</v>
      </c>
      <c r="AE68" s="71">
        <v>-1.22E-4</v>
      </c>
      <c r="AF68" s="71">
        <v>-2.1E-4</v>
      </c>
      <c r="AG68" s="71">
        <v>-3.17E-4</v>
      </c>
      <c r="AH68" s="71">
        <v>-5.67E-4</v>
      </c>
      <c r="AI68" s="71">
        <v>-8.45E-4</v>
      </c>
    </row>
    <row r="69" ht="12.75" customHeight="1">
      <c r="A69" s="71">
        <v>-0.005153</v>
      </c>
      <c r="B69" s="71">
        <v>-0.00355</v>
      </c>
      <c r="C69" s="71">
        <v>-0.002748</v>
      </c>
      <c r="D69" s="71">
        <v>-0.00222</v>
      </c>
      <c r="E69" s="71">
        <v>-0.001808</v>
      </c>
      <c r="F69" s="71">
        <v>-0.001436</v>
      </c>
      <c r="G69" s="71">
        <v>-0.001122</v>
      </c>
      <c r="H69" s="71">
        <v>-0.001026</v>
      </c>
      <c r="I69" s="71">
        <v>-9.07E-4</v>
      </c>
      <c r="J69" s="71">
        <v>-8.87E-4</v>
      </c>
      <c r="K69" s="71">
        <v>-9.35E-4</v>
      </c>
      <c r="L69" s="71">
        <v>-8.36E-4</v>
      </c>
      <c r="M69" s="71">
        <v>-5.79E-4</v>
      </c>
      <c r="N69" s="71">
        <v>-3.69E-4</v>
      </c>
      <c r="O69" s="71">
        <v>-2.74E-4</v>
      </c>
      <c r="P69" s="71">
        <v>-1.37E-4</v>
      </c>
      <c r="Q69" s="71">
        <v>-1.57E-4</v>
      </c>
      <c r="R69" s="71">
        <v>-1.08E-4</v>
      </c>
      <c r="S69" s="71">
        <v>-6.5E-5</v>
      </c>
      <c r="T69" s="71">
        <v>-1.47E-4</v>
      </c>
      <c r="U69" s="71">
        <v>-2.35E-4</v>
      </c>
      <c r="V69" s="71">
        <v>-1.76E-4</v>
      </c>
      <c r="W69" s="71">
        <v>-5.0E-5</v>
      </c>
      <c r="X69" s="71">
        <v>4.7E-5</v>
      </c>
      <c r="Y69" s="71">
        <v>0.0</v>
      </c>
      <c r="Z69" s="71">
        <v>1.32E-4</v>
      </c>
      <c r="AA69" s="71">
        <v>8.8E-5</v>
      </c>
      <c r="AB69" s="71">
        <v>1.82E-4</v>
      </c>
      <c r="AC69" s="71">
        <v>1.25E-4</v>
      </c>
      <c r="AD69" s="71">
        <v>4.9E-5</v>
      </c>
      <c r="AE69" s="71">
        <v>-4.8E-5</v>
      </c>
      <c r="AF69" s="71">
        <v>-2.43E-4</v>
      </c>
      <c r="AG69" s="71">
        <v>-3.97E-4</v>
      </c>
      <c r="AH69" s="71">
        <v>-6.79E-4</v>
      </c>
      <c r="AI69" s="71">
        <v>-9.01E-4</v>
      </c>
    </row>
    <row r="70" ht="12.75" customHeight="1">
      <c r="A70" s="71">
        <v>-0.005007</v>
      </c>
      <c r="B70" s="71">
        <v>-0.003343</v>
      </c>
      <c r="C70" s="71">
        <v>-0.002646</v>
      </c>
      <c r="D70" s="71">
        <v>-0.002229</v>
      </c>
      <c r="E70" s="71">
        <v>-0.001778</v>
      </c>
      <c r="F70" s="71">
        <v>-0.001469</v>
      </c>
      <c r="G70" s="71">
        <v>-0.001311</v>
      </c>
      <c r="H70" s="71">
        <v>-0.001175</v>
      </c>
      <c r="I70" s="71">
        <v>-0.001181</v>
      </c>
      <c r="J70" s="71">
        <v>-0.001236</v>
      </c>
      <c r="K70" s="71">
        <v>-0.001332</v>
      </c>
      <c r="L70" s="71">
        <v>-0.001169</v>
      </c>
      <c r="M70" s="71">
        <v>-9.68E-4</v>
      </c>
      <c r="N70" s="71">
        <v>-7.51E-4</v>
      </c>
      <c r="O70" s="71">
        <v>-6.84E-4</v>
      </c>
      <c r="P70" s="71">
        <v>-5.73E-4</v>
      </c>
      <c r="Q70" s="71">
        <v>-4.24E-4</v>
      </c>
      <c r="R70" s="71">
        <v>-4.19E-4</v>
      </c>
      <c r="S70" s="71">
        <v>-2.68E-4</v>
      </c>
      <c r="T70" s="71">
        <v>-2.09E-4</v>
      </c>
      <c r="U70" s="71">
        <v>-2.87E-4</v>
      </c>
      <c r="V70" s="71">
        <v>-2.03E-4</v>
      </c>
      <c r="W70" s="71">
        <v>-8.4E-5</v>
      </c>
      <c r="X70" s="71">
        <v>-8.8E-5</v>
      </c>
      <c r="Y70" s="71">
        <v>0.0</v>
      </c>
      <c r="Z70" s="71">
        <v>2.06E-4</v>
      </c>
      <c r="AA70" s="71">
        <v>1.04E-4</v>
      </c>
      <c r="AB70" s="71">
        <v>1.32E-4</v>
      </c>
      <c r="AC70" s="71">
        <v>9.3E-5</v>
      </c>
      <c r="AD70" s="71">
        <v>-4.8E-5</v>
      </c>
      <c r="AE70" s="71">
        <v>-1.14E-4</v>
      </c>
      <c r="AF70" s="71">
        <v>-3.18E-4</v>
      </c>
      <c r="AG70" s="71">
        <v>-4.48E-4</v>
      </c>
      <c r="AH70" s="71">
        <v>-8.23E-4</v>
      </c>
      <c r="AI70" s="71">
        <v>-0.001126</v>
      </c>
    </row>
    <row r="71" ht="12.75" customHeight="1">
      <c r="A71" s="71">
        <v>-0.004932</v>
      </c>
      <c r="B71" s="71">
        <v>-0.003279</v>
      </c>
      <c r="C71" s="71">
        <v>-0.002628</v>
      </c>
      <c r="D71" s="71">
        <v>-0.002174</v>
      </c>
      <c r="E71" s="71">
        <v>-0.001772</v>
      </c>
      <c r="F71" s="71">
        <v>-0.001473</v>
      </c>
      <c r="G71" s="71">
        <v>-0.001325</v>
      </c>
      <c r="H71" s="71">
        <v>-0.001276</v>
      </c>
      <c r="I71" s="71">
        <v>-0.001197</v>
      </c>
      <c r="J71" s="71">
        <v>-0.001242</v>
      </c>
      <c r="K71" s="71">
        <v>-0.001355</v>
      </c>
      <c r="L71" s="71">
        <v>-0.001264</v>
      </c>
      <c r="M71" s="71">
        <v>-0.001129</v>
      </c>
      <c r="N71" s="71">
        <v>-8.7E-4</v>
      </c>
      <c r="O71" s="71">
        <v>-8.16E-4</v>
      </c>
      <c r="P71" s="71">
        <v>-6.74E-4</v>
      </c>
      <c r="Q71" s="71">
        <v>-5.23E-4</v>
      </c>
      <c r="R71" s="71">
        <v>-3.79E-4</v>
      </c>
      <c r="S71" s="71">
        <v>-3.37E-4</v>
      </c>
      <c r="T71" s="71">
        <v>-2.89E-4</v>
      </c>
      <c r="U71" s="71">
        <v>-2.01E-4</v>
      </c>
      <c r="V71" s="71">
        <v>-2.84E-4</v>
      </c>
      <c r="W71" s="71">
        <v>-9.0E-5</v>
      </c>
      <c r="X71" s="71">
        <v>-4.7E-5</v>
      </c>
      <c r="Y71" s="71">
        <v>0.0</v>
      </c>
      <c r="Z71" s="71">
        <v>1.27E-4</v>
      </c>
      <c r="AA71" s="71">
        <v>2.0E-6</v>
      </c>
      <c r="AB71" s="71">
        <v>8.1E-5</v>
      </c>
      <c r="AC71" s="71">
        <v>8.2E-5</v>
      </c>
      <c r="AD71" s="71">
        <v>0.0</v>
      </c>
      <c r="AE71" s="71">
        <v>-1.7E-4</v>
      </c>
      <c r="AF71" s="71">
        <v>-2.9E-4</v>
      </c>
      <c r="AG71" s="71">
        <v>-4.76E-4</v>
      </c>
      <c r="AH71" s="71">
        <v>-7.66E-4</v>
      </c>
      <c r="AI71" s="71">
        <v>-0.001137</v>
      </c>
    </row>
    <row r="72" ht="12.75" customHeight="1">
      <c r="A72" s="71">
        <v>-0.00497</v>
      </c>
      <c r="B72" s="71">
        <v>-0.003349</v>
      </c>
      <c r="C72" s="71">
        <v>-0.002634</v>
      </c>
      <c r="D72" s="71">
        <v>-0.002217</v>
      </c>
      <c r="E72" s="71">
        <v>-0.001874</v>
      </c>
      <c r="F72" s="71">
        <v>-0.001546</v>
      </c>
      <c r="G72" s="71">
        <v>-0.00124</v>
      </c>
      <c r="H72" s="71">
        <v>-0.001146</v>
      </c>
      <c r="I72" s="71">
        <v>-0.001067</v>
      </c>
      <c r="J72" s="71">
        <v>-0.001039</v>
      </c>
      <c r="K72" s="71">
        <v>-0.001147</v>
      </c>
      <c r="L72" s="71">
        <v>-0.001043</v>
      </c>
      <c r="M72" s="71">
        <v>-7.43E-4</v>
      </c>
      <c r="N72" s="71">
        <v>-5.24E-4</v>
      </c>
      <c r="O72" s="71">
        <v>-4.44E-4</v>
      </c>
      <c r="P72" s="71">
        <v>-3.24E-4</v>
      </c>
      <c r="Q72" s="71">
        <v>-3.38E-4</v>
      </c>
      <c r="R72" s="71">
        <v>-2.81E-4</v>
      </c>
      <c r="S72" s="71">
        <v>-2.24E-4</v>
      </c>
      <c r="T72" s="71">
        <v>-2.56E-4</v>
      </c>
      <c r="U72" s="71">
        <v>-3.86E-4</v>
      </c>
      <c r="V72" s="71">
        <v>-2.25E-4</v>
      </c>
      <c r="W72" s="71">
        <v>-5.9E-5</v>
      </c>
      <c r="X72" s="71">
        <v>-5.7E-5</v>
      </c>
      <c r="Y72" s="71">
        <v>0.0</v>
      </c>
      <c r="Z72" s="71">
        <v>1.46E-4</v>
      </c>
      <c r="AA72" s="71">
        <v>9.2E-5</v>
      </c>
      <c r="AB72" s="71">
        <v>1.52E-4</v>
      </c>
      <c r="AC72" s="71">
        <v>1.12E-4</v>
      </c>
      <c r="AD72" s="71">
        <v>1.1E-5</v>
      </c>
      <c r="AE72" s="71">
        <v>-7.3E-5</v>
      </c>
      <c r="AF72" s="71">
        <v>-2.43E-4</v>
      </c>
      <c r="AG72" s="71">
        <v>-3.54E-4</v>
      </c>
      <c r="AH72" s="71">
        <v>-7.19E-4</v>
      </c>
      <c r="AI72" s="71">
        <v>-9.59E-4</v>
      </c>
    </row>
    <row r="73" ht="12.75" customHeight="1">
      <c r="A73" s="71">
        <v>-0.005125</v>
      </c>
      <c r="B73" s="71">
        <v>-0.003468</v>
      </c>
      <c r="C73" s="71">
        <v>-0.002775</v>
      </c>
      <c r="D73" s="71">
        <v>-0.002214</v>
      </c>
      <c r="E73" s="71">
        <v>-0.001694</v>
      </c>
      <c r="F73" s="71">
        <v>-0.00133</v>
      </c>
      <c r="G73" s="71">
        <v>-0.001141</v>
      </c>
      <c r="H73" s="71">
        <v>-9.93E-4</v>
      </c>
      <c r="I73" s="71">
        <v>-8.4E-4</v>
      </c>
      <c r="J73" s="71">
        <v>-7.6E-4</v>
      </c>
      <c r="K73" s="71">
        <v>-7.0E-4</v>
      </c>
      <c r="L73" s="71">
        <v>-4.49E-4</v>
      </c>
      <c r="M73" s="71">
        <v>-2.16E-4</v>
      </c>
      <c r="N73" s="71">
        <v>-3.0E-6</v>
      </c>
      <c r="O73" s="71">
        <v>-6.0E-6</v>
      </c>
      <c r="P73" s="71">
        <v>1.0E-6</v>
      </c>
      <c r="Q73" s="71">
        <v>8.6E-5</v>
      </c>
      <c r="R73" s="71">
        <v>-6.0E-6</v>
      </c>
      <c r="S73" s="71">
        <v>-3.2E-5</v>
      </c>
      <c r="T73" s="71">
        <v>-1.19E-4</v>
      </c>
      <c r="U73" s="71">
        <v>-2.31E-4</v>
      </c>
      <c r="V73" s="71">
        <v>-1.88E-4</v>
      </c>
      <c r="W73" s="71">
        <v>-1.06E-4</v>
      </c>
      <c r="X73" s="71">
        <v>-3.9E-5</v>
      </c>
      <c r="Y73" s="71">
        <v>0.0</v>
      </c>
      <c r="Z73" s="71">
        <v>2.18E-4</v>
      </c>
      <c r="AA73" s="71">
        <v>1.53E-4</v>
      </c>
      <c r="AB73" s="71">
        <v>2.48E-4</v>
      </c>
      <c r="AC73" s="71">
        <v>2.04E-4</v>
      </c>
      <c r="AD73" s="71">
        <v>6.0E-5</v>
      </c>
      <c r="AE73" s="71">
        <v>-1.7E-5</v>
      </c>
      <c r="AF73" s="71">
        <v>-1.51E-4</v>
      </c>
      <c r="AG73" s="71">
        <v>-2.84E-4</v>
      </c>
      <c r="AH73" s="71">
        <v>-5.67E-4</v>
      </c>
      <c r="AI73" s="71">
        <v>-7.56E-4</v>
      </c>
    </row>
    <row r="74" ht="12.75" customHeight="1">
      <c r="A74" s="71">
        <v>-0.005735</v>
      </c>
      <c r="B74" s="71">
        <v>-0.004062</v>
      </c>
      <c r="C74" s="71">
        <v>-0.003231</v>
      </c>
      <c r="D74" s="71">
        <v>-0.002568</v>
      </c>
      <c r="E74" s="71">
        <v>-0.001948</v>
      </c>
      <c r="F74" s="71">
        <v>-0.001495</v>
      </c>
      <c r="G74" s="71">
        <v>-0.001168</v>
      </c>
      <c r="H74" s="71">
        <v>-0.001061</v>
      </c>
      <c r="I74" s="71">
        <v>-8.44E-4</v>
      </c>
      <c r="J74" s="71">
        <v>-6.61E-4</v>
      </c>
      <c r="K74" s="71">
        <v>-5.53E-4</v>
      </c>
      <c r="L74" s="71">
        <v>-2.63E-4</v>
      </c>
      <c r="M74" s="71">
        <v>-1.2E-5</v>
      </c>
      <c r="N74" s="71">
        <v>2.14E-4</v>
      </c>
      <c r="O74" s="71">
        <v>1.91E-4</v>
      </c>
      <c r="P74" s="71">
        <v>2.23E-4</v>
      </c>
      <c r="Q74" s="71">
        <v>1.95E-4</v>
      </c>
      <c r="R74" s="71">
        <v>1.63E-4</v>
      </c>
      <c r="S74" s="71">
        <v>4.6E-5</v>
      </c>
      <c r="T74" s="71">
        <v>-1.48E-4</v>
      </c>
      <c r="U74" s="71">
        <v>-1.86E-4</v>
      </c>
      <c r="V74" s="71">
        <v>-2.98E-4</v>
      </c>
      <c r="W74" s="71">
        <v>-1.28E-4</v>
      </c>
      <c r="X74" s="71">
        <v>-1.3E-5</v>
      </c>
      <c r="Y74" s="71">
        <v>0.0</v>
      </c>
      <c r="Z74" s="71">
        <v>9.3E-5</v>
      </c>
      <c r="AA74" s="71">
        <v>1.09E-4</v>
      </c>
      <c r="AB74" s="71">
        <v>2.3E-4</v>
      </c>
      <c r="AC74" s="71">
        <v>2.0E-4</v>
      </c>
      <c r="AD74" s="71">
        <v>1.12E-4</v>
      </c>
      <c r="AE74" s="71">
        <v>-3.0E-6</v>
      </c>
      <c r="AF74" s="71">
        <v>-1.5E-4</v>
      </c>
      <c r="AG74" s="71">
        <v>-2.28E-4</v>
      </c>
      <c r="AH74" s="71">
        <v>-4.52E-4</v>
      </c>
      <c r="AI74" s="71">
        <v>-6.72E-4</v>
      </c>
    </row>
    <row r="75" ht="12.75" customHeight="1">
      <c r="A75" s="71">
        <v>-0.005702</v>
      </c>
      <c r="B75" s="71">
        <v>-0.004024</v>
      </c>
      <c r="C75" s="71">
        <v>-0.003125</v>
      </c>
      <c r="D75" s="71">
        <v>-0.002499</v>
      </c>
      <c r="E75" s="71">
        <v>-0.001908</v>
      </c>
      <c r="F75" s="71">
        <v>-0.00141</v>
      </c>
      <c r="G75" s="71">
        <v>-0.001041</v>
      </c>
      <c r="H75" s="71">
        <v>-8.28E-4</v>
      </c>
      <c r="I75" s="71">
        <v>-5.71E-4</v>
      </c>
      <c r="J75" s="71">
        <v>-3.9E-4</v>
      </c>
      <c r="K75" s="71">
        <v>-2.89E-4</v>
      </c>
      <c r="L75" s="71">
        <v>-1.8E-5</v>
      </c>
      <c r="M75" s="71">
        <v>3.62E-4</v>
      </c>
      <c r="N75" s="71">
        <v>5.49E-4</v>
      </c>
      <c r="O75" s="71">
        <v>5.55E-4</v>
      </c>
      <c r="P75" s="71">
        <v>5.09E-4</v>
      </c>
      <c r="Q75" s="71">
        <v>4.61E-4</v>
      </c>
      <c r="R75" s="71">
        <v>1.66E-4</v>
      </c>
      <c r="S75" s="71">
        <v>1.32E-4</v>
      </c>
      <c r="T75" s="71">
        <v>-1.17E-4</v>
      </c>
      <c r="U75" s="71">
        <v>-3.08E-4</v>
      </c>
      <c r="V75" s="71">
        <v>-1.83E-4</v>
      </c>
      <c r="W75" s="71">
        <v>-3.8E-5</v>
      </c>
      <c r="X75" s="71">
        <v>-3.9E-5</v>
      </c>
      <c r="Y75" s="71">
        <v>0.0</v>
      </c>
      <c r="Z75" s="71">
        <v>1.44E-4</v>
      </c>
      <c r="AA75" s="71">
        <v>2.06E-4</v>
      </c>
      <c r="AB75" s="71">
        <v>2.88E-4</v>
      </c>
      <c r="AC75" s="71">
        <v>2.21E-4</v>
      </c>
      <c r="AD75" s="71">
        <v>8.3E-5</v>
      </c>
      <c r="AE75" s="71">
        <v>-3.2E-5</v>
      </c>
      <c r="AF75" s="71">
        <v>-1.54E-4</v>
      </c>
      <c r="AG75" s="71">
        <v>-2.19E-4</v>
      </c>
      <c r="AH75" s="71">
        <v>-4.86E-4</v>
      </c>
      <c r="AI75" s="71">
        <v>-6.43E-4</v>
      </c>
    </row>
    <row r="76" ht="12.75" customHeight="1">
      <c r="A76" s="71">
        <v>-0.005649</v>
      </c>
      <c r="B76" s="71">
        <v>-0.003893</v>
      </c>
      <c r="C76" s="71">
        <v>-0.003077</v>
      </c>
      <c r="D76" s="71">
        <v>-0.002356</v>
      </c>
      <c r="E76" s="71">
        <v>-0.001668</v>
      </c>
      <c r="F76" s="71">
        <v>-0.001189</v>
      </c>
      <c r="G76" s="71">
        <v>-9.73E-4</v>
      </c>
      <c r="H76" s="71">
        <v>-8.22E-4</v>
      </c>
      <c r="I76" s="71">
        <v>-6.49E-4</v>
      </c>
      <c r="J76" s="71">
        <v>-4.46E-4</v>
      </c>
      <c r="K76" s="71">
        <v>-3.34E-4</v>
      </c>
      <c r="L76" s="71">
        <v>1.1E-5</v>
      </c>
      <c r="M76" s="71">
        <v>2.06E-4</v>
      </c>
      <c r="N76" s="71">
        <v>3.97E-4</v>
      </c>
      <c r="O76" s="71">
        <v>3.78E-4</v>
      </c>
      <c r="P76" s="71">
        <v>4.2E-4</v>
      </c>
      <c r="Q76" s="71">
        <v>3.94E-4</v>
      </c>
      <c r="R76" s="71">
        <v>2.48E-4</v>
      </c>
      <c r="S76" s="71">
        <v>1.41E-4</v>
      </c>
      <c r="T76" s="71">
        <v>-8.0E-6</v>
      </c>
      <c r="U76" s="71">
        <v>-9.3E-5</v>
      </c>
      <c r="V76" s="71">
        <v>-1.94E-4</v>
      </c>
      <c r="W76" s="71">
        <v>-1.08E-4</v>
      </c>
      <c r="X76" s="71">
        <v>-5.9E-5</v>
      </c>
      <c r="Y76" s="71">
        <v>0.0</v>
      </c>
      <c r="Z76" s="71">
        <v>1.87E-4</v>
      </c>
      <c r="AA76" s="71">
        <v>1.05E-4</v>
      </c>
      <c r="AB76" s="71">
        <v>3.1E-4</v>
      </c>
      <c r="AC76" s="71">
        <v>2.54E-4</v>
      </c>
      <c r="AD76" s="71">
        <v>1.07E-4</v>
      </c>
      <c r="AE76" s="71">
        <v>5.0E-6</v>
      </c>
      <c r="AF76" s="71">
        <v>-1.32E-4</v>
      </c>
      <c r="AG76" s="71">
        <v>-1.82E-4</v>
      </c>
      <c r="AH76" s="71">
        <v>-4.57E-4</v>
      </c>
      <c r="AI76" s="71">
        <v>-6.47E-4</v>
      </c>
    </row>
    <row r="77" ht="12.75" customHeight="1">
      <c r="A77" s="71">
        <v>-0.005091</v>
      </c>
      <c r="B77" s="71">
        <v>-0.003434</v>
      </c>
      <c r="C77" s="71">
        <v>-0.002609</v>
      </c>
      <c r="D77" s="71">
        <v>-0.002011</v>
      </c>
      <c r="E77" s="71">
        <v>-0.001516</v>
      </c>
      <c r="F77" s="71">
        <v>-0.001088</v>
      </c>
      <c r="G77" s="71">
        <v>-8.1E-4</v>
      </c>
      <c r="H77" s="71">
        <v>-7.18E-4</v>
      </c>
      <c r="I77" s="71">
        <v>-5.17E-4</v>
      </c>
      <c r="J77" s="71">
        <v>-4.31E-4</v>
      </c>
      <c r="K77" s="71">
        <v>-4.58E-4</v>
      </c>
      <c r="L77" s="71">
        <v>-3.57E-4</v>
      </c>
      <c r="M77" s="71">
        <v>-8.8E-5</v>
      </c>
      <c r="N77" s="71">
        <v>1.65E-4</v>
      </c>
      <c r="O77" s="71">
        <v>1.7E-4</v>
      </c>
      <c r="P77" s="71">
        <v>1.65E-4</v>
      </c>
      <c r="Q77" s="71">
        <v>1.56E-4</v>
      </c>
      <c r="R77" s="71">
        <v>1.51E-4</v>
      </c>
      <c r="S77" s="71">
        <v>1.56E-4</v>
      </c>
      <c r="T77" s="71">
        <v>-9.6E-5</v>
      </c>
      <c r="U77" s="71">
        <v>-1.87E-4</v>
      </c>
      <c r="V77" s="71">
        <v>-2.5E-4</v>
      </c>
      <c r="W77" s="71">
        <v>-9.0E-5</v>
      </c>
      <c r="X77" s="71">
        <v>7.0E-6</v>
      </c>
      <c r="Y77" s="71">
        <v>0.0</v>
      </c>
      <c r="Z77" s="71">
        <v>9.3E-5</v>
      </c>
      <c r="AA77" s="71">
        <v>5.4E-5</v>
      </c>
      <c r="AB77" s="71">
        <v>1.45E-4</v>
      </c>
      <c r="AC77" s="71">
        <v>8.7E-5</v>
      </c>
      <c r="AD77" s="71">
        <v>7.2E-5</v>
      </c>
      <c r="AE77" s="71">
        <v>-1.23E-4</v>
      </c>
      <c r="AF77" s="71">
        <v>-2.32E-4</v>
      </c>
      <c r="AG77" s="71">
        <v>-4.12E-4</v>
      </c>
      <c r="AH77" s="71">
        <v>-5.91E-4</v>
      </c>
      <c r="AI77" s="71">
        <v>-9.24E-4</v>
      </c>
    </row>
    <row r="78" ht="12.75" customHeight="1">
      <c r="A78" s="71">
        <v>-0.004801</v>
      </c>
      <c r="B78" s="71">
        <v>-0.003108</v>
      </c>
      <c r="C78" s="71">
        <v>-0.002302</v>
      </c>
      <c r="D78" s="71">
        <v>-0.001841</v>
      </c>
      <c r="E78" s="71">
        <v>-0.001353</v>
      </c>
      <c r="F78" s="71">
        <v>-0.001</v>
      </c>
      <c r="G78" s="71">
        <v>-7.95E-4</v>
      </c>
      <c r="H78" s="71">
        <v>-6.7E-4</v>
      </c>
      <c r="I78" s="71">
        <v>-5.69E-4</v>
      </c>
      <c r="J78" s="71">
        <v>-5.8E-4</v>
      </c>
      <c r="K78" s="71">
        <v>-6.62E-4</v>
      </c>
      <c r="L78" s="71">
        <v>-5.38E-4</v>
      </c>
      <c r="M78" s="71">
        <v>-2.98E-4</v>
      </c>
      <c r="N78" s="71">
        <v>-1.1E-4</v>
      </c>
      <c r="O78" s="71">
        <v>-5.5E-5</v>
      </c>
      <c r="P78" s="71">
        <v>-4.0E-5</v>
      </c>
      <c r="Q78" s="71">
        <v>-8.0E-6</v>
      </c>
      <c r="R78" s="71">
        <v>-9.4E-5</v>
      </c>
      <c r="S78" s="71">
        <v>-1.6E-5</v>
      </c>
      <c r="T78" s="71">
        <v>-1.11E-4</v>
      </c>
      <c r="U78" s="71">
        <v>-2.52E-4</v>
      </c>
      <c r="V78" s="71">
        <v>-1.41E-4</v>
      </c>
      <c r="W78" s="71">
        <v>-5.1E-5</v>
      </c>
      <c r="X78" s="71">
        <v>-8.8E-5</v>
      </c>
      <c r="Y78" s="71">
        <v>0.0</v>
      </c>
      <c r="Z78" s="71">
        <v>1.45E-4</v>
      </c>
      <c r="AA78" s="71">
        <v>9.1E-5</v>
      </c>
      <c r="AB78" s="71">
        <v>1.25E-4</v>
      </c>
      <c r="AC78" s="71">
        <v>1.04E-4</v>
      </c>
      <c r="AD78" s="71">
        <v>-7.0E-5</v>
      </c>
      <c r="AE78" s="71">
        <v>-9.6E-5</v>
      </c>
      <c r="AF78" s="71">
        <v>-3.02E-4</v>
      </c>
      <c r="AG78" s="71">
        <v>-4.17E-4</v>
      </c>
      <c r="AH78" s="71">
        <v>-8.31E-4</v>
      </c>
      <c r="AI78" s="71">
        <v>-9.95E-4</v>
      </c>
    </row>
    <row r="79" ht="12.75" customHeight="1">
      <c r="A79" s="71">
        <v>-0.004389</v>
      </c>
      <c r="B79" s="71">
        <v>-0.002691</v>
      </c>
      <c r="C79" s="71">
        <v>-0.002037</v>
      </c>
      <c r="D79" s="71">
        <v>-0.001541</v>
      </c>
      <c r="E79" s="71">
        <v>-0.001108</v>
      </c>
      <c r="F79" s="71">
        <v>-7.68E-4</v>
      </c>
      <c r="G79" s="71">
        <v>-6.05E-4</v>
      </c>
      <c r="H79" s="71">
        <v>-6.15E-4</v>
      </c>
      <c r="I79" s="71">
        <v>-5.37E-4</v>
      </c>
      <c r="J79" s="71">
        <v>-6.26E-4</v>
      </c>
      <c r="K79" s="71">
        <v>-7.56E-4</v>
      </c>
      <c r="L79" s="71">
        <v>-6.32E-4</v>
      </c>
      <c r="M79" s="71">
        <v>-5.51E-4</v>
      </c>
      <c r="N79" s="71">
        <v>-3.82E-4</v>
      </c>
      <c r="O79" s="71">
        <v>-3.53E-4</v>
      </c>
      <c r="P79" s="71">
        <v>-3.76E-4</v>
      </c>
      <c r="Q79" s="71">
        <v>-1.81E-4</v>
      </c>
      <c r="R79" s="71">
        <v>-1.36E-4</v>
      </c>
      <c r="S79" s="71">
        <v>-3.8E-5</v>
      </c>
      <c r="T79" s="71">
        <v>-9.0E-5</v>
      </c>
      <c r="U79" s="71">
        <v>-4.3E-5</v>
      </c>
      <c r="V79" s="71">
        <v>-2.13E-4</v>
      </c>
      <c r="W79" s="71">
        <v>-9.3E-5</v>
      </c>
      <c r="X79" s="71">
        <v>-4.3E-5</v>
      </c>
      <c r="Y79" s="71">
        <v>0.0</v>
      </c>
      <c r="Z79" s="71">
        <v>1.54E-4</v>
      </c>
      <c r="AA79" s="71">
        <v>6.0E-5</v>
      </c>
      <c r="AB79" s="71">
        <v>1.24E-4</v>
      </c>
      <c r="AC79" s="71">
        <v>6.1E-5</v>
      </c>
      <c r="AD79" s="71">
        <v>-1.3E-5</v>
      </c>
      <c r="AE79" s="71">
        <v>-1.93E-4</v>
      </c>
      <c r="AF79" s="71">
        <v>-2.57E-4</v>
      </c>
      <c r="AG79" s="71">
        <v>-4.88E-4</v>
      </c>
      <c r="AH79" s="71">
        <v>-7.39E-4</v>
      </c>
      <c r="AI79" s="71">
        <v>-0.001116</v>
      </c>
    </row>
    <row r="80" ht="12.75" customHeight="1">
      <c r="A80" s="71">
        <v>-0.004299</v>
      </c>
      <c r="B80" s="71">
        <v>-0.002607</v>
      </c>
      <c r="C80" s="71">
        <v>-0.001856</v>
      </c>
      <c r="D80" s="71">
        <v>-0.00151</v>
      </c>
      <c r="E80" s="71">
        <v>-0.001249</v>
      </c>
      <c r="F80" s="71">
        <v>-9.0E-4</v>
      </c>
      <c r="G80" s="71">
        <v>-6.56E-4</v>
      </c>
      <c r="H80" s="71">
        <v>-6.74E-4</v>
      </c>
      <c r="I80" s="71">
        <v>-5.38E-4</v>
      </c>
      <c r="J80" s="71">
        <v>-6.25E-4</v>
      </c>
      <c r="K80" s="71">
        <v>-8.57E-4</v>
      </c>
      <c r="L80" s="71">
        <v>-7.99E-4</v>
      </c>
      <c r="M80" s="71">
        <v>-6.36E-4</v>
      </c>
      <c r="N80" s="71">
        <v>-4.32E-4</v>
      </c>
      <c r="O80" s="71">
        <v>-3.88E-4</v>
      </c>
      <c r="P80" s="71">
        <v>-2.52E-4</v>
      </c>
      <c r="Q80" s="71">
        <v>-2.56E-4</v>
      </c>
      <c r="R80" s="71">
        <v>-1.52E-4</v>
      </c>
      <c r="S80" s="71">
        <v>-7.4E-5</v>
      </c>
      <c r="T80" s="71">
        <v>-2.0E-4</v>
      </c>
      <c r="U80" s="71">
        <v>-2.49E-4</v>
      </c>
      <c r="V80" s="71">
        <v>-1.69E-4</v>
      </c>
      <c r="W80" s="71">
        <v>-8.4E-5</v>
      </c>
      <c r="X80" s="71">
        <v>-5.2E-5</v>
      </c>
      <c r="Y80" s="71">
        <v>0.0</v>
      </c>
      <c r="Z80" s="71">
        <v>1.06E-4</v>
      </c>
      <c r="AA80" s="71">
        <v>3.6E-5</v>
      </c>
      <c r="AB80" s="71">
        <v>1.27E-4</v>
      </c>
      <c r="AC80" s="71">
        <v>7.9E-5</v>
      </c>
      <c r="AD80" s="71">
        <v>1.0E-5</v>
      </c>
      <c r="AE80" s="71">
        <v>-6.1E-5</v>
      </c>
      <c r="AF80" s="71">
        <v>-3.7E-4</v>
      </c>
      <c r="AG80" s="71">
        <v>-4.72E-4</v>
      </c>
      <c r="AH80" s="71">
        <v>-8.25E-4</v>
      </c>
      <c r="AI80" s="71">
        <v>-0.001144</v>
      </c>
    </row>
    <row r="81" ht="12.75" customHeight="1">
      <c r="A81" s="71">
        <v>-0.003962</v>
      </c>
      <c r="B81" s="71">
        <v>-0.002251</v>
      </c>
      <c r="C81" s="71">
        <v>-0.001533</v>
      </c>
      <c r="D81" s="71">
        <v>-0.001195</v>
      </c>
      <c r="E81" s="71">
        <v>-7.47E-4</v>
      </c>
      <c r="F81" s="71">
        <v>-5.22E-4</v>
      </c>
      <c r="G81" s="71">
        <v>-4.08E-4</v>
      </c>
      <c r="H81" s="71">
        <v>-3.67E-4</v>
      </c>
      <c r="I81" s="71">
        <v>-3.16E-4</v>
      </c>
      <c r="J81" s="71">
        <v>-4.21E-4</v>
      </c>
      <c r="K81" s="71">
        <v>-5.02E-4</v>
      </c>
      <c r="L81" s="71">
        <v>-3.22E-4</v>
      </c>
      <c r="M81" s="71">
        <v>-1.79E-4</v>
      </c>
      <c r="N81" s="71">
        <v>-4.4E-5</v>
      </c>
      <c r="O81" s="71">
        <v>-1.1E-4</v>
      </c>
      <c r="P81" s="71">
        <v>-1.5E-5</v>
      </c>
      <c r="Q81" s="71">
        <v>6.1E-5</v>
      </c>
      <c r="R81" s="71">
        <v>-5.0E-6</v>
      </c>
      <c r="S81" s="71">
        <v>2.9E-5</v>
      </c>
      <c r="T81" s="71">
        <v>1.01E-4</v>
      </c>
      <c r="U81" s="71">
        <v>-8.4E-5</v>
      </c>
      <c r="V81" s="71">
        <v>-1.4E-5</v>
      </c>
      <c r="W81" s="71">
        <v>2.4E-5</v>
      </c>
      <c r="X81" s="71">
        <v>-3.3E-5</v>
      </c>
      <c r="Y81" s="71">
        <v>0.0</v>
      </c>
      <c r="Z81" s="71">
        <v>2.59E-4</v>
      </c>
      <c r="AA81" s="71">
        <v>1.49E-4</v>
      </c>
      <c r="AB81" s="71">
        <v>2.21E-4</v>
      </c>
      <c r="AC81" s="71">
        <v>2.04E-4</v>
      </c>
      <c r="AD81" s="71">
        <v>-7.1E-5</v>
      </c>
      <c r="AE81" s="71">
        <v>-2.2E-5</v>
      </c>
      <c r="AF81" s="71">
        <v>-2.36E-4</v>
      </c>
      <c r="AG81" s="71">
        <v>-3.36E-4</v>
      </c>
      <c r="AH81" s="71">
        <v>-7.46E-4</v>
      </c>
      <c r="AI81" s="71">
        <v>-0.001033</v>
      </c>
    </row>
    <row r="82" ht="12.75" customHeight="1">
      <c r="A82" s="71">
        <v>-0.004044</v>
      </c>
      <c r="B82" s="71">
        <v>-0.002418</v>
      </c>
      <c r="C82" s="71">
        <v>-0.001771</v>
      </c>
      <c r="D82" s="71">
        <v>-0.001284</v>
      </c>
      <c r="E82" s="71">
        <v>-9.25E-4</v>
      </c>
      <c r="F82" s="71">
        <v>-5.77E-4</v>
      </c>
      <c r="G82" s="71">
        <v>-3.96E-4</v>
      </c>
      <c r="H82" s="71">
        <v>-4.44E-4</v>
      </c>
      <c r="I82" s="71">
        <v>-3.28E-4</v>
      </c>
      <c r="J82" s="71">
        <v>-2.86E-4</v>
      </c>
      <c r="K82" s="71">
        <v>-4.38E-4</v>
      </c>
      <c r="L82" s="71">
        <v>-3.47E-4</v>
      </c>
      <c r="M82" s="71">
        <v>-1.72E-4</v>
      </c>
      <c r="N82" s="71">
        <v>3.0E-5</v>
      </c>
      <c r="O82" s="71">
        <v>-2.0E-5</v>
      </c>
      <c r="P82" s="71">
        <v>-1.7E-5</v>
      </c>
      <c r="Q82" s="71">
        <v>1.7E-5</v>
      </c>
      <c r="R82" s="71">
        <v>-1.5E-5</v>
      </c>
      <c r="S82" s="71">
        <v>9.4E-5</v>
      </c>
      <c r="T82" s="71">
        <v>-1.09E-4</v>
      </c>
      <c r="U82" s="71">
        <v>-1.32E-4</v>
      </c>
      <c r="V82" s="71">
        <v>-2.51E-4</v>
      </c>
      <c r="W82" s="71">
        <v>-1.22E-4</v>
      </c>
      <c r="X82" s="71">
        <v>-4.0E-5</v>
      </c>
      <c r="Y82" s="71">
        <v>0.0</v>
      </c>
      <c r="Z82" s="71">
        <v>1.58E-4</v>
      </c>
      <c r="AA82" s="71">
        <v>1.1E-5</v>
      </c>
      <c r="AB82" s="71">
        <v>2.03E-4</v>
      </c>
      <c r="AC82" s="71">
        <v>1.12E-4</v>
      </c>
      <c r="AD82" s="71">
        <v>8.7E-5</v>
      </c>
      <c r="AE82" s="71">
        <v>-1.04E-4</v>
      </c>
      <c r="AF82" s="71">
        <v>-2.4E-4</v>
      </c>
      <c r="AG82" s="71">
        <v>-3.77E-4</v>
      </c>
      <c r="AH82" s="71">
        <v>-6.27E-4</v>
      </c>
      <c r="AI82" s="71">
        <v>-9.52E-4</v>
      </c>
    </row>
    <row r="83" ht="12.75" customHeight="1">
      <c r="A83" s="71">
        <v>-0.004636</v>
      </c>
      <c r="B83" s="71">
        <v>-0.0029</v>
      </c>
      <c r="C83" s="71">
        <v>-0.002088</v>
      </c>
      <c r="D83" s="71">
        <v>-0.001591</v>
      </c>
      <c r="E83" s="71">
        <v>-0.001158</v>
      </c>
      <c r="F83" s="71">
        <v>-7.36E-4</v>
      </c>
      <c r="G83" s="71">
        <v>-4.9E-4</v>
      </c>
      <c r="H83" s="71">
        <v>-3.53E-4</v>
      </c>
      <c r="I83" s="71">
        <v>-1.64E-4</v>
      </c>
      <c r="J83" s="71">
        <v>-1.33E-4</v>
      </c>
      <c r="K83" s="71">
        <v>-1.32E-4</v>
      </c>
      <c r="L83" s="71">
        <v>2.0E-5</v>
      </c>
      <c r="M83" s="71">
        <v>2.83E-4</v>
      </c>
      <c r="N83" s="71">
        <v>5.3E-4</v>
      </c>
      <c r="O83" s="71">
        <v>4.68E-4</v>
      </c>
      <c r="P83" s="71">
        <v>4.19E-4</v>
      </c>
      <c r="Q83" s="71">
        <v>3.61E-4</v>
      </c>
      <c r="R83" s="71">
        <v>2.19E-4</v>
      </c>
      <c r="S83" s="71">
        <v>1.25E-4</v>
      </c>
      <c r="T83" s="71">
        <v>-2.9E-5</v>
      </c>
      <c r="U83" s="71">
        <v>-1.76E-4</v>
      </c>
      <c r="V83" s="71">
        <v>-1.47E-4</v>
      </c>
      <c r="W83" s="71">
        <v>-1.9E-5</v>
      </c>
      <c r="X83" s="71">
        <v>6.0E-6</v>
      </c>
      <c r="Y83" s="71">
        <v>0.0</v>
      </c>
      <c r="Z83" s="71">
        <v>1.32E-4</v>
      </c>
      <c r="AA83" s="71">
        <v>1.32E-4</v>
      </c>
      <c r="AB83" s="71">
        <v>1.46E-4</v>
      </c>
      <c r="AC83" s="71">
        <v>1.69E-4</v>
      </c>
      <c r="AD83" s="71">
        <v>7.1E-5</v>
      </c>
      <c r="AE83" s="71">
        <v>-1.7E-5</v>
      </c>
      <c r="AF83" s="71">
        <v>-2.18E-4</v>
      </c>
      <c r="AG83" s="71">
        <v>-3.22E-4</v>
      </c>
      <c r="AH83" s="71">
        <v>-6.08E-4</v>
      </c>
      <c r="AI83" s="71">
        <v>-9.36E-4</v>
      </c>
    </row>
    <row r="84" ht="12.75" customHeight="1">
      <c r="A84" s="71">
        <v>-0.004332</v>
      </c>
      <c r="B84" s="71">
        <v>-0.002671</v>
      </c>
      <c r="C84" s="71">
        <v>-0.001915</v>
      </c>
      <c r="D84" s="71">
        <v>-0.001413</v>
      </c>
      <c r="E84" s="71">
        <v>-7.83E-4</v>
      </c>
      <c r="F84" s="71">
        <v>-3.87E-4</v>
      </c>
      <c r="G84" s="71">
        <v>-2.48E-4</v>
      </c>
      <c r="H84" s="71">
        <v>-1.6E-4</v>
      </c>
      <c r="I84" s="71">
        <v>-2.3E-5</v>
      </c>
      <c r="J84" s="71">
        <v>1.11E-4</v>
      </c>
      <c r="K84" s="71">
        <v>2.12E-4</v>
      </c>
      <c r="L84" s="71">
        <v>5.59E-4</v>
      </c>
      <c r="M84" s="71">
        <v>7.24E-4</v>
      </c>
      <c r="N84" s="71">
        <v>8.25E-4</v>
      </c>
      <c r="O84" s="71">
        <v>7.7E-4</v>
      </c>
      <c r="P84" s="71">
        <v>7.05E-4</v>
      </c>
      <c r="Q84" s="71">
        <v>6.63E-4</v>
      </c>
      <c r="R84" s="71">
        <v>3.5E-4</v>
      </c>
      <c r="S84" s="71">
        <v>3.06E-4</v>
      </c>
      <c r="T84" s="71">
        <v>1.2E-4</v>
      </c>
      <c r="U84" s="71">
        <v>-1.08E-4</v>
      </c>
      <c r="V84" s="71">
        <v>-4.4E-5</v>
      </c>
      <c r="W84" s="71">
        <v>4.0E-6</v>
      </c>
      <c r="X84" s="71">
        <v>2.8E-5</v>
      </c>
      <c r="Y84" s="71">
        <v>0.0</v>
      </c>
      <c r="Z84" s="71">
        <v>2.67E-4</v>
      </c>
      <c r="AA84" s="71">
        <v>2.03E-4</v>
      </c>
      <c r="AB84" s="71">
        <v>2.96E-4</v>
      </c>
      <c r="AC84" s="71">
        <v>2.79E-4</v>
      </c>
      <c r="AD84" s="71">
        <v>1.41E-4</v>
      </c>
      <c r="AE84" s="71">
        <v>2.4E-5</v>
      </c>
      <c r="AF84" s="71">
        <v>-5.9E-5</v>
      </c>
      <c r="AG84" s="71">
        <v>-1.84E-4</v>
      </c>
      <c r="AH84" s="71">
        <v>-4.96E-4</v>
      </c>
      <c r="AI84" s="71">
        <v>-5.77E-4</v>
      </c>
    </row>
    <row r="85" ht="12.75" customHeight="1">
      <c r="A85" s="71">
        <v>-0.004986</v>
      </c>
      <c r="B85" s="71">
        <v>-0.003378</v>
      </c>
      <c r="C85" s="71">
        <v>-0.00258</v>
      </c>
      <c r="D85" s="71">
        <v>-0.001858</v>
      </c>
      <c r="E85" s="71">
        <v>-0.001342</v>
      </c>
      <c r="F85" s="71">
        <v>-8.58E-4</v>
      </c>
      <c r="G85" s="71">
        <v>-5.17E-4</v>
      </c>
      <c r="H85" s="71">
        <v>-3.77E-4</v>
      </c>
      <c r="I85" s="71">
        <v>-1.5E-4</v>
      </c>
      <c r="J85" s="71">
        <v>-1.5E-5</v>
      </c>
      <c r="K85" s="71">
        <v>8.2E-5</v>
      </c>
      <c r="L85" s="71">
        <v>3.86E-4</v>
      </c>
      <c r="M85" s="71">
        <v>5.45E-4</v>
      </c>
      <c r="N85" s="71">
        <v>8.8E-4</v>
      </c>
      <c r="O85" s="71">
        <v>7.74E-4</v>
      </c>
      <c r="P85" s="71">
        <v>6.5E-4</v>
      </c>
      <c r="Q85" s="71">
        <v>6.27E-4</v>
      </c>
      <c r="R85" s="71">
        <v>3.71E-4</v>
      </c>
      <c r="S85" s="71">
        <v>2.9E-4</v>
      </c>
      <c r="T85" s="71">
        <v>4.0E-5</v>
      </c>
      <c r="U85" s="71">
        <v>-8.5E-5</v>
      </c>
      <c r="V85" s="71">
        <v>-2.7E-4</v>
      </c>
      <c r="W85" s="71">
        <v>-1.27E-4</v>
      </c>
      <c r="X85" s="71">
        <v>1.8E-5</v>
      </c>
      <c r="Y85" s="71">
        <v>0.0</v>
      </c>
      <c r="Z85" s="71">
        <v>6.9E-5</v>
      </c>
      <c r="AA85" s="71">
        <v>3.4E-5</v>
      </c>
      <c r="AB85" s="71">
        <v>2.27E-4</v>
      </c>
      <c r="AC85" s="71">
        <v>2.46E-4</v>
      </c>
      <c r="AD85" s="71">
        <v>1.34E-4</v>
      </c>
      <c r="AE85" s="71">
        <v>-3.8E-5</v>
      </c>
      <c r="AF85" s="71">
        <v>-1.35E-4</v>
      </c>
      <c r="AG85" s="71">
        <v>-2.21E-4</v>
      </c>
      <c r="AH85" s="71">
        <v>-3.99E-4</v>
      </c>
      <c r="AI85" s="71">
        <v>-6.46E-4</v>
      </c>
    </row>
    <row r="86" ht="12.75" customHeight="1">
      <c r="A86" s="71">
        <v>-0.005023</v>
      </c>
      <c r="B86" s="71">
        <v>-0.003336</v>
      </c>
      <c r="C86" s="71">
        <v>-0.002446</v>
      </c>
      <c r="D86" s="71">
        <v>-0.001843</v>
      </c>
      <c r="E86" s="71">
        <v>-0.001231</v>
      </c>
      <c r="F86" s="71">
        <v>-7.09E-4</v>
      </c>
      <c r="G86" s="71">
        <v>-4.51E-4</v>
      </c>
      <c r="H86" s="71">
        <v>-3.31E-4</v>
      </c>
      <c r="I86" s="71">
        <v>-1.2E-5</v>
      </c>
      <c r="J86" s="71">
        <v>1.29E-4</v>
      </c>
      <c r="K86" s="71">
        <v>2.08E-4</v>
      </c>
      <c r="L86" s="71">
        <v>5.7E-4</v>
      </c>
      <c r="M86" s="71">
        <v>8.95E-4</v>
      </c>
      <c r="N86" s="71">
        <v>0.00106</v>
      </c>
      <c r="O86" s="71">
        <v>9.77E-4</v>
      </c>
      <c r="P86" s="71">
        <v>9.34E-4</v>
      </c>
      <c r="Q86" s="71">
        <v>7.49E-4</v>
      </c>
      <c r="R86" s="71">
        <v>5.0E-4</v>
      </c>
      <c r="S86" s="71">
        <v>3.17E-4</v>
      </c>
      <c r="T86" s="71">
        <v>-5.7E-5</v>
      </c>
      <c r="U86" s="71">
        <v>-1.73E-4</v>
      </c>
      <c r="V86" s="71">
        <v>-2.16E-4</v>
      </c>
      <c r="W86" s="71">
        <v>4.4E-5</v>
      </c>
      <c r="X86" s="71">
        <v>-3.4E-5</v>
      </c>
      <c r="Y86" s="71">
        <v>0.0</v>
      </c>
      <c r="Z86" s="71">
        <v>1.69E-4</v>
      </c>
      <c r="AA86" s="71">
        <v>1.71E-4</v>
      </c>
      <c r="AB86" s="71">
        <v>3.12E-4</v>
      </c>
      <c r="AC86" s="71">
        <v>1.82E-4</v>
      </c>
      <c r="AD86" s="71">
        <v>6.3E-5</v>
      </c>
      <c r="AE86" s="71">
        <v>-3.6E-5</v>
      </c>
      <c r="AF86" s="71">
        <v>-1.66E-4</v>
      </c>
      <c r="AG86" s="71">
        <v>-1.22E-4</v>
      </c>
      <c r="AH86" s="71">
        <v>-4.16E-4</v>
      </c>
      <c r="AI86" s="71">
        <v>-6.91E-4</v>
      </c>
    </row>
    <row r="87" ht="12.75" customHeight="1">
      <c r="A87" s="71">
        <v>-0.005228</v>
      </c>
      <c r="B87" s="71">
        <v>-0.003543</v>
      </c>
      <c r="C87" s="71">
        <v>-0.00267</v>
      </c>
      <c r="D87" s="71">
        <v>-0.001944</v>
      </c>
      <c r="E87" s="71">
        <v>-0.001341</v>
      </c>
      <c r="F87" s="71">
        <v>-8.16E-4</v>
      </c>
      <c r="G87" s="71">
        <v>-6.12E-4</v>
      </c>
      <c r="H87" s="71">
        <v>-5.28E-4</v>
      </c>
      <c r="I87" s="71">
        <v>-3.24E-4</v>
      </c>
      <c r="J87" s="71">
        <v>-6.3E-5</v>
      </c>
      <c r="K87" s="71">
        <v>1.9E-5</v>
      </c>
      <c r="L87" s="71">
        <v>3.63E-4</v>
      </c>
      <c r="M87" s="71">
        <v>5.72E-4</v>
      </c>
      <c r="N87" s="71">
        <v>7.5E-4</v>
      </c>
      <c r="O87" s="71">
        <v>6.16E-4</v>
      </c>
      <c r="P87" s="71">
        <v>6.08E-4</v>
      </c>
      <c r="Q87" s="71">
        <v>6.18E-4</v>
      </c>
      <c r="R87" s="71">
        <v>3.18E-4</v>
      </c>
      <c r="S87" s="71">
        <v>2.71E-4</v>
      </c>
      <c r="T87" s="71">
        <v>4.0E-5</v>
      </c>
      <c r="U87" s="71">
        <v>-1.73E-4</v>
      </c>
      <c r="V87" s="71">
        <v>-1.56E-4</v>
      </c>
      <c r="W87" s="71">
        <v>-5.3E-5</v>
      </c>
      <c r="X87" s="71">
        <v>-4.2E-5</v>
      </c>
      <c r="Y87" s="71">
        <v>0.0</v>
      </c>
      <c r="Z87" s="71">
        <v>1.65E-4</v>
      </c>
      <c r="AA87" s="71">
        <v>1.67E-4</v>
      </c>
      <c r="AB87" s="71">
        <v>3.3E-4</v>
      </c>
      <c r="AC87" s="71">
        <v>3.25E-4</v>
      </c>
      <c r="AD87" s="71">
        <v>1.49E-4</v>
      </c>
      <c r="AE87" s="71">
        <v>7.5E-5</v>
      </c>
      <c r="AF87" s="71">
        <v>-4.2E-5</v>
      </c>
      <c r="AG87" s="71">
        <v>-9.0E-5</v>
      </c>
      <c r="AH87" s="71">
        <v>-3.78E-4</v>
      </c>
      <c r="AI87" s="71">
        <v>-4.78E-4</v>
      </c>
    </row>
    <row r="88" ht="12.75" customHeight="1">
      <c r="A88" s="71">
        <v>-0.005254</v>
      </c>
      <c r="B88" s="71">
        <v>-0.003681</v>
      </c>
      <c r="C88" s="71">
        <v>-0.002797</v>
      </c>
      <c r="D88" s="71">
        <v>-0.002121</v>
      </c>
      <c r="E88" s="71">
        <v>-0.001612</v>
      </c>
      <c r="F88" s="71">
        <v>-0.001159</v>
      </c>
      <c r="G88" s="71">
        <v>-8.03E-4</v>
      </c>
      <c r="H88" s="71">
        <v>-6.83E-4</v>
      </c>
      <c r="I88" s="71">
        <v>-3.87E-4</v>
      </c>
      <c r="J88" s="71">
        <v>-3.03E-4</v>
      </c>
      <c r="K88" s="71">
        <v>-2.18E-4</v>
      </c>
      <c r="L88" s="71">
        <v>-4.7E-5</v>
      </c>
      <c r="M88" s="71">
        <v>2.42E-4</v>
      </c>
      <c r="N88" s="71">
        <v>5.44E-4</v>
      </c>
      <c r="O88" s="71">
        <v>4.83E-4</v>
      </c>
      <c r="P88" s="71">
        <v>3.6E-4</v>
      </c>
      <c r="Q88" s="71">
        <v>2.08E-4</v>
      </c>
      <c r="R88" s="71">
        <v>2.55E-4</v>
      </c>
      <c r="S88" s="71">
        <v>1.43E-4</v>
      </c>
      <c r="T88" s="71">
        <v>-1.32E-4</v>
      </c>
      <c r="U88" s="71">
        <v>-1.32E-4</v>
      </c>
      <c r="V88" s="71">
        <v>-3.54E-4</v>
      </c>
      <c r="W88" s="71">
        <v>-1.41E-4</v>
      </c>
      <c r="X88" s="71">
        <v>3.0E-5</v>
      </c>
      <c r="Y88" s="71">
        <v>0.0</v>
      </c>
      <c r="Z88" s="71">
        <v>2.9E-5</v>
      </c>
      <c r="AA88" s="71">
        <v>3.3E-5</v>
      </c>
      <c r="AB88" s="71">
        <v>1.11E-4</v>
      </c>
      <c r="AC88" s="71">
        <v>1.55E-4</v>
      </c>
      <c r="AD88" s="71">
        <v>1.46E-4</v>
      </c>
      <c r="AE88" s="71">
        <v>-7.8E-5</v>
      </c>
      <c r="AF88" s="71">
        <v>-1.21E-4</v>
      </c>
      <c r="AG88" s="71">
        <v>-1.81E-4</v>
      </c>
      <c r="AH88" s="71">
        <v>-4.35E-4</v>
      </c>
      <c r="AI88" s="71">
        <v>-7.46E-4</v>
      </c>
    </row>
    <row r="89" ht="12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57"/>
    <col customWidth="1" min="24" max="24" width="9.71"/>
    <col customWidth="1" min="25" max="25" width="9.57"/>
    <col customWidth="1" min="26" max="35" width="10.14"/>
  </cols>
  <sheetData>
    <row r="1" ht="12.75" customHeight="1">
      <c r="A1" s="71">
        <v>-0.087528</v>
      </c>
      <c r="B1" s="71">
        <v>-0.086562</v>
      </c>
      <c r="C1" s="71">
        <v>-0.085295</v>
      </c>
      <c r="D1" s="71">
        <v>-0.082913</v>
      </c>
      <c r="E1" s="71">
        <v>-0.079871</v>
      </c>
      <c r="F1" s="71">
        <v>-0.076132</v>
      </c>
      <c r="G1" s="71">
        <v>-0.072702</v>
      </c>
      <c r="H1" s="71">
        <v>-0.070723</v>
      </c>
      <c r="I1" s="71">
        <v>-0.065174</v>
      </c>
      <c r="J1" s="71">
        <v>-0.061166</v>
      </c>
      <c r="K1" s="71">
        <v>-0.058128</v>
      </c>
      <c r="L1" s="71">
        <v>-0.054501</v>
      </c>
      <c r="M1" s="71">
        <v>-0.050623</v>
      </c>
      <c r="N1" s="71">
        <v>-0.046623</v>
      </c>
      <c r="O1" s="71">
        <v>-0.04156</v>
      </c>
      <c r="P1" s="71">
        <v>-0.037794</v>
      </c>
      <c r="Q1" s="71">
        <v>-0.03246</v>
      </c>
      <c r="R1" s="71">
        <v>-0.027343</v>
      </c>
      <c r="S1" s="71">
        <v>-0.025503</v>
      </c>
      <c r="T1" s="71">
        <v>-0.020314</v>
      </c>
      <c r="U1" s="71">
        <v>-0.017305</v>
      </c>
      <c r="V1" s="71">
        <v>-0.011382</v>
      </c>
      <c r="W1" s="71">
        <v>-0.009008</v>
      </c>
      <c r="X1" s="71">
        <v>-0.003408</v>
      </c>
      <c r="Y1" s="71">
        <v>0.0</v>
      </c>
      <c r="Z1" s="71">
        <v>0.003117</v>
      </c>
      <c r="AA1" s="71">
        <v>0.006508</v>
      </c>
      <c r="AB1" s="71">
        <v>0.011287</v>
      </c>
      <c r="AC1" s="71">
        <v>0.016007</v>
      </c>
      <c r="AD1" s="71">
        <v>0.01804</v>
      </c>
      <c r="AE1" s="71">
        <v>0.022426</v>
      </c>
      <c r="AF1" s="71">
        <v>0.027309</v>
      </c>
      <c r="AG1" s="71">
        <v>0.0299</v>
      </c>
      <c r="AH1" s="71">
        <v>0.032716</v>
      </c>
      <c r="AI1" s="71">
        <v>0.033688</v>
      </c>
    </row>
    <row r="2" ht="12.75" customHeight="1">
      <c r="A2" s="71">
        <v>-0.076688</v>
      </c>
      <c r="B2" s="71">
        <v>-0.074697</v>
      </c>
      <c r="C2" s="71">
        <v>-0.072644</v>
      </c>
      <c r="D2" s="71">
        <v>-0.070616</v>
      </c>
      <c r="E2" s="71">
        <v>-0.067794</v>
      </c>
      <c r="F2" s="71">
        <v>-0.064716</v>
      </c>
      <c r="G2" s="71">
        <v>-0.061605</v>
      </c>
      <c r="H2" s="71">
        <v>-0.059821</v>
      </c>
      <c r="I2" s="71">
        <v>-0.055293</v>
      </c>
      <c r="J2" s="71">
        <v>-0.052038</v>
      </c>
      <c r="K2" s="71">
        <v>-0.049845</v>
      </c>
      <c r="L2" s="71">
        <v>-0.046329</v>
      </c>
      <c r="M2" s="71">
        <v>-0.043271</v>
      </c>
      <c r="N2" s="71">
        <v>-0.03977</v>
      </c>
      <c r="O2" s="71">
        <v>-0.036165</v>
      </c>
      <c r="P2" s="71">
        <v>-0.032716</v>
      </c>
      <c r="Q2" s="71">
        <v>-0.028078</v>
      </c>
      <c r="R2" s="71">
        <v>-0.023726</v>
      </c>
      <c r="S2" s="71">
        <v>-0.022128</v>
      </c>
      <c r="T2" s="71">
        <v>-0.01824</v>
      </c>
      <c r="U2" s="71">
        <v>-0.014334</v>
      </c>
      <c r="V2" s="71">
        <v>-0.009968</v>
      </c>
      <c r="W2" s="71">
        <v>-0.007914</v>
      </c>
      <c r="X2" s="71">
        <v>-0.002742</v>
      </c>
      <c r="Y2" s="71">
        <v>0.0</v>
      </c>
      <c r="Z2" s="71">
        <v>0.001468</v>
      </c>
      <c r="AA2" s="71">
        <v>0.004026</v>
      </c>
      <c r="AB2" s="71">
        <v>0.008336</v>
      </c>
      <c r="AC2" s="71">
        <v>0.011651</v>
      </c>
      <c r="AD2" s="71">
        <v>0.01314</v>
      </c>
      <c r="AE2" s="71">
        <v>0.016687</v>
      </c>
      <c r="AF2" s="71">
        <v>0.020283</v>
      </c>
      <c r="AG2" s="71">
        <v>0.022335</v>
      </c>
      <c r="AH2" s="71">
        <v>0.02473</v>
      </c>
      <c r="AI2" s="71">
        <v>0.025154</v>
      </c>
    </row>
    <row r="3" ht="12.75" customHeight="1">
      <c r="A3" s="71">
        <v>-0.062667</v>
      </c>
      <c r="B3" s="71">
        <v>-0.060064</v>
      </c>
      <c r="C3" s="71">
        <v>-0.058321</v>
      </c>
      <c r="D3" s="71">
        <v>-0.056407</v>
      </c>
      <c r="E3" s="71">
        <v>-0.054054</v>
      </c>
      <c r="F3" s="71">
        <v>-0.051786</v>
      </c>
      <c r="G3" s="71">
        <v>-0.049374</v>
      </c>
      <c r="H3" s="71">
        <v>-0.047627</v>
      </c>
      <c r="I3" s="71">
        <v>-0.043614</v>
      </c>
      <c r="J3" s="71">
        <v>-0.041252</v>
      </c>
      <c r="K3" s="71">
        <v>-0.039548</v>
      </c>
      <c r="L3" s="71">
        <v>-0.037025</v>
      </c>
      <c r="M3" s="71">
        <v>-0.034345</v>
      </c>
      <c r="N3" s="71">
        <v>-0.031239</v>
      </c>
      <c r="O3" s="71">
        <v>-0.02831</v>
      </c>
      <c r="P3" s="71">
        <v>-0.025886</v>
      </c>
      <c r="Q3" s="71">
        <v>-0.022413</v>
      </c>
      <c r="R3" s="71">
        <v>-0.018717</v>
      </c>
      <c r="S3" s="71">
        <v>-0.017225</v>
      </c>
      <c r="T3" s="71">
        <v>-0.014325</v>
      </c>
      <c r="U3" s="71">
        <v>-0.011448</v>
      </c>
      <c r="V3" s="71">
        <v>-0.007832</v>
      </c>
      <c r="W3" s="71">
        <v>-0.006125</v>
      </c>
      <c r="X3" s="71">
        <v>-0.001946</v>
      </c>
      <c r="Y3" s="71">
        <v>0.0</v>
      </c>
      <c r="Z3" s="71">
        <v>0.001643</v>
      </c>
      <c r="AA3" s="71">
        <v>0.003578</v>
      </c>
      <c r="AB3" s="71">
        <v>0.006367</v>
      </c>
      <c r="AC3" s="71">
        <v>0.00889</v>
      </c>
      <c r="AD3" s="71">
        <v>0.009568</v>
      </c>
      <c r="AE3" s="71">
        <v>0.012405</v>
      </c>
      <c r="AF3" s="71">
        <v>0.015242</v>
      </c>
      <c r="AG3" s="71">
        <v>0.016001</v>
      </c>
      <c r="AH3" s="71">
        <v>0.018185</v>
      </c>
      <c r="AI3" s="71">
        <v>0.018484</v>
      </c>
    </row>
    <row r="4" ht="12.75" customHeight="1">
      <c r="A4" s="71">
        <v>-0.050473</v>
      </c>
      <c r="B4" s="71">
        <v>-0.047855</v>
      </c>
      <c r="C4" s="71">
        <v>-0.046402</v>
      </c>
      <c r="D4" s="71">
        <v>-0.044661</v>
      </c>
      <c r="E4" s="71">
        <v>-0.043074</v>
      </c>
      <c r="F4" s="71">
        <v>-0.040964</v>
      </c>
      <c r="G4" s="71">
        <v>-0.039116</v>
      </c>
      <c r="H4" s="71">
        <v>-0.038036</v>
      </c>
      <c r="I4" s="71">
        <v>-0.035364</v>
      </c>
      <c r="J4" s="71">
        <v>-0.033029</v>
      </c>
      <c r="K4" s="71">
        <v>-0.031734</v>
      </c>
      <c r="L4" s="71">
        <v>-0.028959</v>
      </c>
      <c r="M4" s="71">
        <v>-0.027463</v>
      </c>
      <c r="N4" s="71">
        <v>-0.025243</v>
      </c>
      <c r="O4" s="71">
        <v>-0.022976</v>
      </c>
      <c r="P4" s="71">
        <v>-0.020836</v>
      </c>
      <c r="Q4" s="71">
        <v>-0.017953</v>
      </c>
      <c r="R4" s="71">
        <v>-0.014451</v>
      </c>
      <c r="S4" s="71">
        <v>-0.014003</v>
      </c>
      <c r="T4" s="71">
        <v>-0.01144</v>
      </c>
      <c r="U4" s="71">
        <v>-0.009203</v>
      </c>
      <c r="V4" s="71">
        <v>-0.005775</v>
      </c>
      <c r="W4" s="71">
        <v>-0.004691</v>
      </c>
      <c r="X4" s="71">
        <v>-0.001659</v>
      </c>
      <c r="Y4" s="71">
        <v>0.0</v>
      </c>
      <c r="Z4" s="71">
        <v>8.48E-4</v>
      </c>
      <c r="AA4" s="71">
        <v>0.001713</v>
      </c>
      <c r="AB4" s="71">
        <v>0.003929</v>
      </c>
      <c r="AC4" s="71">
        <v>0.005507</v>
      </c>
      <c r="AD4" s="71">
        <v>0.005567</v>
      </c>
      <c r="AE4" s="71">
        <v>0.007527</v>
      </c>
      <c r="AF4" s="71">
        <v>0.009973</v>
      </c>
      <c r="AG4" s="71">
        <v>0.010669</v>
      </c>
      <c r="AH4" s="71">
        <v>0.011592</v>
      </c>
      <c r="AI4" s="71">
        <v>0.011938</v>
      </c>
    </row>
    <row r="5" ht="12.75" customHeight="1">
      <c r="A5" s="71">
        <v>-0.040951</v>
      </c>
      <c r="B5" s="71">
        <v>-0.03825</v>
      </c>
      <c r="C5" s="71">
        <v>-0.036773</v>
      </c>
      <c r="D5" s="71">
        <v>-0.035445</v>
      </c>
      <c r="E5" s="71">
        <v>-0.034135</v>
      </c>
      <c r="F5" s="71">
        <v>-0.032691</v>
      </c>
      <c r="G5" s="71">
        <v>-0.030999</v>
      </c>
      <c r="H5" s="71">
        <v>-0.030386</v>
      </c>
      <c r="I5" s="71">
        <v>-0.028036</v>
      </c>
      <c r="J5" s="71">
        <v>-0.026569</v>
      </c>
      <c r="K5" s="71">
        <v>-0.025358</v>
      </c>
      <c r="L5" s="71">
        <v>-0.023458</v>
      </c>
      <c r="M5" s="71">
        <v>-0.021832</v>
      </c>
      <c r="N5" s="71">
        <v>-0.019937</v>
      </c>
      <c r="O5" s="71">
        <v>-0.018393</v>
      </c>
      <c r="P5" s="71">
        <v>-0.016997</v>
      </c>
      <c r="Q5" s="71">
        <v>-0.014635</v>
      </c>
      <c r="R5" s="71">
        <v>-0.012258</v>
      </c>
      <c r="S5" s="71">
        <v>-0.011136</v>
      </c>
      <c r="T5" s="71">
        <v>-0.009163</v>
      </c>
      <c r="U5" s="71">
        <v>-0.007347</v>
      </c>
      <c r="V5" s="71">
        <v>-0.004887</v>
      </c>
      <c r="W5" s="71">
        <v>-0.003802</v>
      </c>
      <c r="X5" s="71">
        <v>-0.001327</v>
      </c>
      <c r="Y5" s="71">
        <v>0.0</v>
      </c>
      <c r="Z5" s="71">
        <v>4.8E-4</v>
      </c>
      <c r="AA5" s="71">
        <v>0.001281</v>
      </c>
      <c r="AB5" s="71">
        <v>0.002697</v>
      </c>
      <c r="AC5" s="71">
        <v>0.003111</v>
      </c>
      <c r="AD5" s="71">
        <v>0.003314</v>
      </c>
      <c r="AE5" s="71">
        <v>0.004428</v>
      </c>
      <c r="AF5" s="71">
        <v>0.006309</v>
      </c>
      <c r="AG5" s="71">
        <v>0.006153</v>
      </c>
      <c r="AH5" s="71">
        <v>0.006916</v>
      </c>
      <c r="AI5" s="71">
        <v>0.006886</v>
      </c>
    </row>
    <row r="6" ht="12.75" customHeight="1">
      <c r="A6" s="71">
        <v>-0.033568</v>
      </c>
      <c r="B6" s="71">
        <v>-0.030998</v>
      </c>
      <c r="C6" s="71">
        <v>-0.029943</v>
      </c>
      <c r="D6" s="71">
        <v>-0.028733</v>
      </c>
      <c r="E6" s="71">
        <v>-0.027777</v>
      </c>
      <c r="F6" s="71">
        <v>-0.026386</v>
      </c>
      <c r="G6" s="71">
        <v>-0.02526</v>
      </c>
      <c r="H6" s="71">
        <v>-0.024619</v>
      </c>
      <c r="I6" s="71">
        <v>-0.022667</v>
      </c>
      <c r="J6" s="71">
        <v>-0.02132</v>
      </c>
      <c r="K6" s="71">
        <v>-0.020278</v>
      </c>
      <c r="L6" s="71">
        <v>-0.019366</v>
      </c>
      <c r="M6" s="71">
        <v>-0.017666</v>
      </c>
      <c r="N6" s="71">
        <v>-0.01627</v>
      </c>
      <c r="O6" s="71">
        <v>-0.014902</v>
      </c>
      <c r="P6" s="71">
        <v>-0.013781</v>
      </c>
      <c r="Q6" s="71">
        <v>-0.011786</v>
      </c>
      <c r="R6" s="71">
        <v>-0.009493</v>
      </c>
      <c r="S6" s="71">
        <v>-0.008944</v>
      </c>
      <c r="T6" s="71">
        <v>-0.007273</v>
      </c>
      <c r="U6" s="71">
        <v>-0.005859</v>
      </c>
      <c r="V6" s="71">
        <v>-0.003575</v>
      </c>
      <c r="W6" s="71">
        <v>-0.0028770000000000002</v>
      </c>
      <c r="X6" s="71">
        <v>-8.14E-4</v>
      </c>
      <c r="Y6" s="71">
        <v>0.0</v>
      </c>
      <c r="Z6" s="71">
        <v>3.24E-4</v>
      </c>
      <c r="AA6" s="71">
        <v>7.17E-4</v>
      </c>
      <c r="AB6" s="71">
        <v>0.001827</v>
      </c>
      <c r="AC6" s="71">
        <v>0.002353</v>
      </c>
      <c r="AD6" s="71">
        <v>0.00184</v>
      </c>
      <c r="AE6" s="71">
        <v>0.002665</v>
      </c>
      <c r="AF6" s="71">
        <v>0.003724</v>
      </c>
      <c r="AG6" s="71">
        <v>0.004025</v>
      </c>
      <c r="AH6" s="71">
        <v>0.004142</v>
      </c>
      <c r="AI6" s="71">
        <v>0.003796</v>
      </c>
    </row>
    <row r="7" ht="12.75" customHeight="1">
      <c r="A7" s="71">
        <v>-0.029449</v>
      </c>
      <c r="B7" s="71">
        <v>-0.026979</v>
      </c>
      <c r="C7" s="71">
        <v>-0.026105</v>
      </c>
      <c r="D7" s="71">
        <v>-0.025064</v>
      </c>
      <c r="E7" s="71">
        <v>-0.024231</v>
      </c>
      <c r="F7" s="71">
        <v>-0.023085</v>
      </c>
      <c r="G7" s="71">
        <v>-0.022124</v>
      </c>
      <c r="H7" s="71">
        <v>-0.021726</v>
      </c>
      <c r="I7" s="71">
        <v>-0.019883</v>
      </c>
      <c r="J7" s="71">
        <v>-0.01896</v>
      </c>
      <c r="K7" s="71">
        <v>-0.017917</v>
      </c>
      <c r="L7" s="71">
        <v>-0.016961</v>
      </c>
      <c r="M7" s="71">
        <v>-0.015647</v>
      </c>
      <c r="N7" s="71">
        <v>-0.014279</v>
      </c>
      <c r="O7" s="71">
        <v>-0.013237</v>
      </c>
      <c r="P7" s="71">
        <v>-0.012467</v>
      </c>
      <c r="Q7" s="71">
        <v>-0.010275</v>
      </c>
      <c r="R7" s="71">
        <v>-0.008558</v>
      </c>
      <c r="S7" s="71">
        <v>-0.00778</v>
      </c>
      <c r="T7" s="71">
        <v>-0.006462</v>
      </c>
      <c r="U7" s="71">
        <v>-0.005183</v>
      </c>
      <c r="V7" s="71">
        <v>-0.003275</v>
      </c>
      <c r="W7" s="71">
        <v>-0.002482</v>
      </c>
      <c r="X7" s="71">
        <v>-6.56E-4</v>
      </c>
      <c r="Y7" s="71">
        <v>0.0</v>
      </c>
      <c r="Z7" s="71">
        <v>7.0E-6</v>
      </c>
      <c r="AA7" s="71">
        <v>3.82E-4</v>
      </c>
      <c r="AB7" s="71">
        <v>9.26E-4</v>
      </c>
      <c r="AC7" s="71">
        <v>0.0012</v>
      </c>
      <c r="AD7" s="71">
        <v>4.45E-4</v>
      </c>
      <c r="AE7" s="71">
        <v>0.001152</v>
      </c>
      <c r="AF7" s="71">
        <v>0.002176</v>
      </c>
      <c r="AG7" s="71">
        <v>0.001851</v>
      </c>
      <c r="AH7" s="71">
        <v>0.002297</v>
      </c>
      <c r="AI7" s="71">
        <v>0.002051</v>
      </c>
    </row>
    <row r="8" ht="12.75" customHeight="1">
      <c r="A8" s="71">
        <v>-0.026451</v>
      </c>
      <c r="B8" s="71">
        <v>-0.024334</v>
      </c>
      <c r="C8" s="71">
        <v>-0.02338</v>
      </c>
      <c r="D8" s="71">
        <v>-0.02261</v>
      </c>
      <c r="E8" s="71">
        <v>-0.021838</v>
      </c>
      <c r="F8" s="71">
        <v>-0.020761</v>
      </c>
      <c r="G8" s="71">
        <v>-0.020044</v>
      </c>
      <c r="H8" s="71">
        <v>-0.019554</v>
      </c>
      <c r="I8" s="71">
        <v>-0.017799</v>
      </c>
      <c r="J8" s="71">
        <v>-0.016968</v>
      </c>
      <c r="K8" s="71">
        <v>-0.016325</v>
      </c>
      <c r="L8" s="71">
        <v>-0.015158</v>
      </c>
      <c r="M8" s="71">
        <v>-0.014073</v>
      </c>
      <c r="N8" s="71">
        <v>-0.013023</v>
      </c>
      <c r="O8" s="71">
        <v>-0.012107</v>
      </c>
      <c r="P8" s="71">
        <v>-0.011312</v>
      </c>
      <c r="Q8" s="71">
        <v>-0.009636</v>
      </c>
      <c r="R8" s="71">
        <v>-0.008005</v>
      </c>
      <c r="S8" s="71">
        <v>-0.007586</v>
      </c>
      <c r="T8" s="71">
        <v>-0.006333</v>
      </c>
      <c r="U8" s="71">
        <v>-0.004708</v>
      </c>
      <c r="V8" s="71">
        <v>-0.00339</v>
      </c>
      <c r="W8" s="71">
        <v>-0.00259</v>
      </c>
      <c r="X8" s="71">
        <v>-5.58E-4</v>
      </c>
      <c r="Y8" s="71">
        <v>0.0</v>
      </c>
      <c r="Z8" s="71">
        <v>-2.16E-4</v>
      </c>
      <c r="AA8" s="71">
        <v>-4.5E-5</v>
      </c>
      <c r="AB8" s="71">
        <v>3.61E-4</v>
      </c>
      <c r="AC8" s="71">
        <v>5.52E-4</v>
      </c>
      <c r="AD8" s="71">
        <v>5.0E-6</v>
      </c>
      <c r="AE8" s="71">
        <v>4.13E-4</v>
      </c>
      <c r="AF8" s="71">
        <v>9.02E-4</v>
      </c>
      <c r="AG8" s="71">
        <v>8.91E-4</v>
      </c>
      <c r="AH8" s="71">
        <v>0.001156</v>
      </c>
      <c r="AI8" s="71">
        <v>8.76E-4</v>
      </c>
    </row>
    <row r="9" ht="12.75" customHeight="1">
      <c r="A9" s="71">
        <v>-0.02458</v>
      </c>
      <c r="B9" s="71">
        <v>-0.02242</v>
      </c>
      <c r="C9" s="71">
        <v>-0.021587</v>
      </c>
      <c r="D9" s="71">
        <v>-0.020792</v>
      </c>
      <c r="E9" s="71">
        <v>-0.020179</v>
      </c>
      <c r="F9" s="71">
        <v>-0.01931</v>
      </c>
      <c r="G9" s="71">
        <v>-0.018397</v>
      </c>
      <c r="H9" s="71">
        <v>-0.017778</v>
      </c>
      <c r="I9" s="71">
        <v>-0.016439</v>
      </c>
      <c r="J9" s="71">
        <v>-0.015488</v>
      </c>
      <c r="K9" s="71">
        <v>-0.014865</v>
      </c>
      <c r="L9" s="71">
        <v>-0.014115</v>
      </c>
      <c r="M9" s="71">
        <v>-0.01294</v>
      </c>
      <c r="N9" s="71">
        <v>-0.012043</v>
      </c>
      <c r="O9" s="71">
        <v>-0.011096</v>
      </c>
      <c r="P9" s="71">
        <v>-0.010334</v>
      </c>
      <c r="Q9" s="71">
        <v>-0.008626</v>
      </c>
      <c r="R9" s="71">
        <v>-0.007088</v>
      </c>
      <c r="S9" s="71">
        <v>-0.006718</v>
      </c>
      <c r="T9" s="71">
        <v>-0.005609</v>
      </c>
      <c r="U9" s="71">
        <v>-0.004507</v>
      </c>
      <c r="V9" s="71">
        <v>-0.002805</v>
      </c>
      <c r="W9" s="71">
        <v>-0.002322</v>
      </c>
      <c r="X9" s="71">
        <v>-5.22E-4</v>
      </c>
      <c r="Y9" s="71">
        <v>0.0</v>
      </c>
      <c r="Z9" s="71">
        <v>1.99E-4</v>
      </c>
      <c r="AA9" s="71">
        <v>7.3E-5</v>
      </c>
      <c r="AB9" s="71">
        <v>4.09E-4</v>
      </c>
      <c r="AC9" s="71">
        <v>5.18E-4</v>
      </c>
      <c r="AD9" s="71">
        <v>-3.91E-4</v>
      </c>
      <c r="AE9" s="71">
        <v>5.5E-5</v>
      </c>
      <c r="AF9" s="71">
        <v>6.61E-4</v>
      </c>
      <c r="AG9" s="71">
        <v>5.86E-4</v>
      </c>
      <c r="AH9" s="71">
        <v>6.67E-4</v>
      </c>
      <c r="AI9" s="71">
        <v>4.09E-4</v>
      </c>
    </row>
    <row r="10" ht="12.75" customHeight="1">
      <c r="A10" s="71">
        <v>-0.023085</v>
      </c>
      <c r="B10" s="71">
        <v>-0.021022</v>
      </c>
      <c r="C10" s="71">
        <v>-0.020168</v>
      </c>
      <c r="D10" s="71">
        <v>-0.019472</v>
      </c>
      <c r="E10" s="71">
        <v>-0.018825</v>
      </c>
      <c r="F10" s="71">
        <v>-0.018008</v>
      </c>
      <c r="G10" s="71">
        <v>-0.017116</v>
      </c>
      <c r="H10" s="71">
        <v>-0.016746</v>
      </c>
      <c r="I10" s="71">
        <v>-0.015414</v>
      </c>
      <c r="J10" s="71">
        <v>-0.014709</v>
      </c>
      <c r="K10" s="71">
        <v>-0.014045</v>
      </c>
      <c r="L10" s="71">
        <v>-0.013047</v>
      </c>
      <c r="M10" s="71">
        <v>-0.012185</v>
      </c>
      <c r="N10" s="71">
        <v>-0.011384</v>
      </c>
      <c r="O10" s="71">
        <v>-0.010456</v>
      </c>
      <c r="P10" s="71">
        <v>-0.009884</v>
      </c>
      <c r="Q10" s="71">
        <v>-0.008318</v>
      </c>
      <c r="R10" s="71">
        <v>-0.006814</v>
      </c>
      <c r="S10" s="71">
        <v>-0.006254</v>
      </c>
      <c r="T10" s="71">
        <v>-0.005262</v>
      </c>
      <c r="U10" s="71">
        <v>-0.00423</v>
      </c>
      <c r="V10" s="71">
        <v>-0.002744</v>
      </c>
      <c r="W10" s="71">
        <v>-0.001879</v>
      </c>
      <c r="X10" s="71">
        <v>-3.0E-4</v>
      </c>
      <c r="Y10" s="71">
        <v>0.0</v>
      </c>
      <c r="Z10" s="71">
        <v>-1.52E-4</v>
      </c>
      <c r="AA10" s="71">
        <v>3.8E-5</v>
      </c>
      <c r="AB10" s="71">
        <v>1.9E-4</v>
      </c>
      <c r="AC10" s="71">
        <v>2.9E-5</v>
      </c>
      <c r="AD10" s="71">
        <v>-3.24E-4</v>
      </c>
      <c r="AE10" s="71">
        <v>-1.76E-4</v>
      </c>
      <c r="AF10" s="71">
        <v>4.62E-4</v>
      </c>
      <c r="AG10" s="71">
        <v>1.71E-4</v>
      </c>
      <c r="AH10" s="71">
        <v>4.52E-4</v>
      </c>
      <c r="AI10" s="71">
        <v>9.2E-5</v>
      </c>
    </row>
    <row r="11" ht="12.75" customHeight="1">
      <c r="A11" s="71">
        <v>-0.021699</v>
      </c>
      <c r="B11" s="71">
        <v>-0.019758</v>
      </c>
      <c r="C11" s="71">
        <v>-0.018907</v>
      </c>
      <c r="D11" s="71">
        <v>-0.018308</v>
      </c>
      <c r="E11" s="71">
        <v>-0.017761</v>
      </c>
      <c r="F11" s="71">
        <v>-0.016991</v>
      </c>
      <c r="G11" s="71">
        <v>-0.016033</v>
      </c>
      <c r="H11" s="71">
        <v>-0.015736</v>
      </c>
      <c r="I11" s="71">
        <v>-0.014336</v>
      </c>
      <c r="J11" s="71">
        <v>-0.01377</v>
      </c>
      <c r="K11" s="71">
        <v>-0.013033</v>
      </c>
      <c r="L11" s="71">
        <v>-0.012601</v>
      </c>
      <c r="M11" s="71">
        <v>-0.011451</v>
      </c>
      <c r="N11" s="71">
        <v>-0.01062</v>
      </c>
      <c r="O11" s="71">
        <v>-0.009835</v>
      </c>
      <c r="P11" s="71">
        <v>-0.009343</v>
      </c>
      <c r="Q11" s="71">
        <v>-0.007792</v>
      </c>
      <c r="R11" s="71">
        <v>-0.006501</v>
      </c>
      <c r="S11" s="71">
        <v>-0.005857</v>
      </c>
      <c r="T11" s="71">
        <v>-0.004809</v>
      </c>
      <c r="U11" s="71">
        <v>-0.00394</v>
      </c>
      <c r="V11" s="71">
        <v>-0.002584</v>
      </c>
      <c r="W11" s="71">
        <v>-0.002036</v>
      </c>
      <c r="X11" s="71">
        <v>-6.86E-4</v>
      </c>
      <c r="Y11" s="71">
        <v>0.0</v>
      </c>
      <c r="Z11" s="71">
        <v>-1.99E-4</v>
      </c>
      <c r="AA11" s="71">
        <v>-2.61E-4</v>
      </c>
      <c r="AB11" s="71">
        <v>-9.4E-5</v>
      </c>
      <c r="AC11" s="71">
        <v>-1.61E-4</v>
      </c>
      <c r="AD11" s="71">
        <v>-6.41E-4</v>
      </c>
      <c r="AE11" s="71">
        <v>-5.35E-4</v>
      </c>
      <c r="AF11" s="71">
        <v>-7.1E-5</v>
      </c>
      <c r="AG11" s="71">
        <v>-2.09E-4</v>
      </c>
      <c r="AH11" s="71">
        <v>-1.25E-4</v>
      </c>
      <c r="AI11" s="71">
        <v>-1.31E-4</v>
      </c>
    </row>
    <row r="12" ht="12.75" customHeight="1">
      <c r="A12" s="71">
        <v>-0.020353</v>
      </c>
      <c r="B12" s="71">
        <v>-0.018427</v>
      </c>
      <c r="C12" s="71">
        <v>-0.017649</v>
      </c>
      <c r="D12" s="71">
        <v>-0.017017</v>
      </c>
      <c r="E12" s="71">
        <v>-0.016387</v>
      </c>
      <c r="F12" s="71">
        <v>-0.015597</v>
      </c>
      <c r="G12" s="71">
        <v>-0.014938</v>
      </c>
      <c r="H12" s="71">
        <v>-0.014545</v>
      </c>
      <c r="I12" s="71">
        <v>-0.013491</v>
      </c>
      <c r="J12" s="71">
        <v>-0.012903</v>
      </c>
      <c r="K12" s="71">
        <v>-0.012283</v>
      </c>
      <c r="L12" s="71">
        <v>-0.011558</v>
      </c>
      <c r="M12" s="71">
        <v>-0.010665</v>
      </c>
      <c r="N12" s="71">
        <v>-0.009975</v>
      </c>
      <c r="O12" s="71">
        <v>-0.009275</v>
      </c>
      <c r="P12" s="71">
        <v>-0.008572</v>
      </c>
      <c r="Q12" s="71">
        <v>-0.007247</v>
      </c>
      <c r="R12" s="71">
        <v>-0.005878</v>
      </c>
      <c r="S12" s="71">
        <v>-0.005367</v>
      </c>
      <c r="T12" s="71">
        <v>-0.004203</v>
      </c>
      <c r="U12" s="71">
        <v>-0.003389</v>
      </c>
      <c r="V12" s="71">
        <v>-0.002232</v>
      </c>
      <c r="W12" s="71">
        <v>-0.00162</v>
      </c>
      <c r="X12" s="71">
        <v>-4.14E-4</v>
      </c>
      <c r="Y12" s="71">
        <v>0.0</v>
      </c>
      <c r="Z12" s="71">
        <v>-4.1E-5</v>
      </c>
      <c r="AA12" s="71">
        <v>-1.62E-4</v>
      </c>
      <c r="AB12" s="71">
        <v>8.2E-5</v>
      </c>
      <c r="AC12" s="71">
        <v>-3.8E-5</v>
      </c>
      <c r="AD12" s="71">
        <v>-5.93E-4</v>
      </c>
      <c r="AE12" s="71">
        <v>-4.84E-4</v>
      </c>
      <c r="AF12" s="71">
        <v>-7.0E-5</v>
      </c>
      <c r="AG12" s="71">
        <v>-2.42E-4</v>
      </c>
      <c r="AH12" s="71">
        <v>-1.43E-4</v>
      </c>
      <c r="AI12" s="71">
        <v>-3.36E-4</v>
      </c>
    </row>
    <row r="13" ht="12.75" customHeight="1">
      <c r="A13" s="71">
        <v>-0.019376</v>
      </c>
      <c r="B13" s="71">
        <v>-0.01752</v>
      </c>
      <c r="C13" s="71">
        <v>-0.016755</v>
      </c>
      <c r="D13" s="71">
        <v>-0.016199</v>
      </c>
      <c r="E13" s="71">
        <v>-0.015765</v>
      </c>
      <c r="F13" s="71">
        <v>-0.014894</v>
      </c>
      <c r="G13" s="71">
        <v>-0.014149</v>
      </c>
      <c r="H13" s="71">
        <v>-0.01374</v>
      </c>
      <c r="I13" s="71">
        <v>-0.012798</v>
      </c>
      <c r="J13" s="71">
        <v>-0.012255</v>
      </c>
      <c r="K13" s="71">
        <v>-0.011647</v>
      </c>
      <c r="L13" s="71">
        <v>-0.01101</v>
      </c>
      <c r="M13" s="71">
        <v>-0.010216</v>
      </c>
      <c r="N13" s="71">
        <v>-0.009541</v>
      </c>
      <c r="O13" s="71">
        <v>-0.008564</v>
      </c>
      <c r="P13" s="71">
        <v>-0.008059</v>
      </c>
      <c r="Q13" s="71">
        <v>-0.006836</v>
      </c>
      <c r="R13" s="71">
        <v>-0.005746</v>
      </c>
      <c r="S13" s="71">
        <v>-0.005094</v>
      </c>
      <c r="T13" s="71">
        <v>-0.004009</v>
      </c>
      <c r="U13" s="71">
        <v>-0.003173</v>
      </c>
      <c r="V13" s="71">
        <v>-0.001953</v>
      </c>
      <c r="W13" s="71">
        <v>-0.001394</v>
      </c>
      <c r="X13" s="71">
        <v>-1.39E-4</v>
      </c>
      <c r="Y13" s="71">
        <v>0.0</v>
      </c>
      <c r="Z13" s="71">
        <v>-4.4E-5</v>
      </c>
      <c r="AA13" s="71">
        <v>0.0</v>
      </c>
      <c r="AB13" s="71">
        <v>6.7E-5</v>
      </c>
      <c r="AC13" s="71">
        <v>-1.9E-4</v>
      </c>
      <c r="AD13" s="71">
        <v>-7.31E-4</v>
      </c>
      <c r="AE13" s="71">
        <v>-4.01E-4</v>
      </c>
      <c r="AF13" s="71">
        <v>-1.5E-4</v>
      </c>
      <c r="AG13" s="71">
        <v>-3.31E-4</v>
      </c>
      <c r="AH13" s="71">
        <v>-2.84E-4</v>
      </c>
      <c r="AI13" s="71">
        <v>-3.78E-4</v>
      </c>
    </row>
    <row r="14" ht="12.75" customHeight="1">
      <c r="A14" s="71">
        <v>-0.018658</v>
      </c>
      <c r="B14" s="71">
        <v>-0.01686</v>
      </c>
      <c r="C14" s="71">
        <v>-0.016133</v>
      </c>
      <c r="D14" s="71">
        <v>-0.015549</v>
      </c>
      <c r="E14" s="71">
        <v>-0.015116</v>
      </c>
      <c r="F14" s="71">
        <v>-0.014403</v>
      </c>
      <c r="G14" s="71">
        <v>-0.013703</v>
      </c>
      <c r="H14" s="71">
        <v>-0.013314</v>
      </c>
      <c r="I14" s="71">
        <v>-0.012435</v>
      </c>
      <c r="J14" s="71">
        <v>-0.011682</v>
      </c>
      <c r="K14" s="71">
        <v>-0.011246</v>
      </c>
      <c r="L14" s="71">
        <v>-0.010614</v>
      </c>
      <c r="M14" s="71">
        <v>-0.009821</v>
      </c>
      <c r="N14" s="71">
        <v>-0.009015</v>
      </c>
      <c r="O14" s="71">
        <v>-0.008328</v>
      </c>
      <c r="P14" s="71">
        <v>-0.007689</v>
      </c>
      <c r="Q14" s="71">
        <v>-0.006665</v>
      </c>
      <c r="R14" s="71">
        <v>-0.005327</v>
      </c>
      <c r="S14" s="71">
        <v>-0.004836</v>
      </c>
      <c r="T14" s="71">
        <v>-0.003739</v>
      </c>
      <c r="U14" s="71">
        <v>-0.003146</v>
      </c>
      <c r="V14" s="71">
        <v>-0.001849</v>
      </c>
      <c r="W14" s="71">
        <v>-0.001238</v>
      </c>
      <c r="X14" s="71">
        <v>-3.0E-4</v>
      </c>
      <c r="Y14" s="71">
        <v>0.0</v>
      </c>
      <c r="Z14" s="71">
        <v>-6.5E-5</v>
      </c>
      <c r="AA14" s="71">
        <v>-1.75E-4</v>
      </c>
      <c r="AB14" s="71">
        <v>-6.5E-5</v>
      </c>
      <c r="AC14" s="71">
        <v>-2.83E-4</v>
      </c>
      <c r="AD14" s="71">
        <v>-7.63E-4</v>
      </c>
      <c r="AE14" s="71">
        <v>-6.38E-4</v>
      </c>
      <c r="AF14" s="71">
        <v>-3.74E-4</v>
      </c>
      <c r="AG14" s="71">
        <v>-5.43E-4</v>
      </c>
      <c r="AH14" s="71">
        <v>-4.42E-4</v>
      </c>
      <c r="AI14" s="71">
        <v>-6.33E-4</v>
      </c>
    </row>
    <row r="15" ht="12.75" customHeight="1">
      <c r="A15" s="71">
        <v>-0.01791</v>
      </c>
      <c r="B15" s="71">
        <v>-0.016197</v>
      </c>
      <c r="C15" s="71">
        <v>-0.015489</v>
      </c>
      <c r="D15" s="71">
        <v>-0.014971</v>
      </c>
      <c r="E15" s="71">
        <v>-0.014472</v>
      </c>
      <c r="F15" s="71">
        <v>-0.013834</v>
      </c>
      <c r="G15" s="71">
        <v>-0.013032</v>
      </c>
      <c r="H15" s="71">
        <v>-0.012717</v>
      </c>
      <c r="I15" s="71">
        <v>-0.011981</v>
      </c>
      <c r="J15" s="71">
        <v>-0.011288</v>
      </c>
      <c r="K15" s="71">
        <v>-0.010874</v>
      </c>
      <c r="L15" s="71">
        <v>-0.010116</v>
      </c>
      <c r="M15" s="71">
        <v>-0.00934</v>
      </c>
      <c r="N15" s="71">
        <v>-0.008589</v>
      </c>
      <c r="O15" s="71">
        <v>-0.008021</v>
      </c>
      <c r="P15" s="71">
        <v>-0.007373</v>
      </c>
      <c r="Q15" s="71">
        <v>-0.006278</v>
      </c>
      <c r="R15" s="71">
        <v>-0.005119</v>
      </c>
      <c r="S15" s="71">
        <v>-0.004607</v>
      </c>
      <c r="T15" s="71">
        <v>-0.003489</v>
      </c>
      <c r="U15" s="71">
        <v>-0.00282</v>
      </c>
      <c r="V15" s="71">
        <v>-0.001657</v>
      </c>
      <c r="W15" s="71">
        <v>-0.001297</v>
      </c>
      <c r="X15" s="71">
        <v>-3.16E-4</v>
      </c>
      <c r="Y15" s="71">
        <v>0.0</v>
      </c>
      <c r="Z15" s="71">
        <v>-1.0E-4</v>
      </c>
      <c r="AA15" s="71">
        <v>-2.66E-4</v>
      </c>
      <c r="AB15" s="71">
        <v>-2.62E-4</v>
      </c>
      <c r="AC15" s="71">
        <v>-3.36E-4</v>
      </c>
      <c r="AD15" s="71">
        <v>-8.32E-4</v>
      </c>
      <c r="AE15" s="71">
        <v>-7.13E-4</v>
      </c>
      <c r="AF15" s="71">
        <v>-3.89E-4</v>
      </c>
      <c r="AG15" s="71">
        <v>-6.34E-4</v>
      </c>
      <c r="AH15" s="71">
        <v>-4.31E-4</v>
      </c>
      <c r="AI15" s="71">
        <v>-7.13E-4</v>
      </c>
    </row>
    <row r="16" ht="12.75" customHeight="1">
      <c r="A16" s="71">
        <v>-0.017207</v>
      </c>
      <c r="B16" s="71">
        <v>-0.015602</v>
      </c>
      <c r="C16" s="71">
        <v>-0.014898</v>
      </c>
      <c r="D16" s="71">
        <v>-0.014429</v>
      </c>
      <c r="E16" s="71">
        <v>-0.014012</v>
      </c>
      <c r="F16" s="71">
        <v>-0.013254</v>
      </c>
      <c r="G16" s="71">
        <v>-0.012609</v>
      </c>
      <c r="H16" s="71">
        <v>-0.012274</v>
      </c>
      <c r="I16" s="71">
        <v>-0.011523</v>
      </c>
      <c r="J16" s="71">
        <v>-0.010896</v>
      </c>
      <c r="K16" s="71">
        <v>-0.010406</v>
      </c>
      <c r="L16" s="71">
        <v>-0.009766</v>
      </c>
      <c r="M16" s="71">
        <v>-0.008987</v>
      </c>
      <c r="N16" s="71">
        <v>-0.008201</v>
      </c>
      <c r="O16" s="71">
        <v>-0.007768</v>
      </c>
      <c r="P16" s="71">
        <v>-0.007119</v>
      </c>
      <c r="Q16" s="71">
        <v>-0.00591</v>
      </c>
      <c r="R16" s="71">
        <v>-0.004916</v>
      </c>
      <c r="S16" s="71">
        <v>-0.004446</v>
      </c>
      <c r="T16" s="71">
        <v>-0.003413</v>
      </c>
      <c r="U16" s="71">
        <v>-0.002642</v>
      </c>
      <c r="V16" s="71">
        <v>-0.00163</v>
      </c>
      <c r="W16" s="71">
        <v>-0.001087</v>
      </c>
      <c r="X16" s="71">
        <v>-1.61E-4</v>
      </c>
      <c r="Y16" s="71">
        <v>0.0</v>
      </c>
      <c r="Z16" s="71">
        <v>-1.41E-4</v>
      </c>
      <c r="AA16" s="71">
        <v>-3.34E-4</v>
      </c>
      <c r="AB16" s="71">
        <v>-2.93E-4</v>
      </c>
      <c r="AC16" s="71">
        <v>-6.07E-4</v>
      </c>
      <c r="AD16" s="71">
        <v>-9.43E-4</v>
      </c>
      <c r="AE16" s="71">
        <v>-8.98E-4</v>
      </c>
      <c r="AF16" s="71">
        <v>-6.14E-4</v>
      </c>
      <c r="AG16" s="71">
        <v>-6.77E-4</v>
      </c>
      <c r="AH16" s="71">
        <v>-5.99E-4</v>
      </c>
      <c r="AI16" s="71">
        <v>-8.13E-4</v>
      </c>
    </row>
    <row r="17" ht="12.75" customHeight="1">
      <c r="A17" s="71">
        <v>-0.016527</v>
      </c>
      <c r="B17" s="71">
        <v>-0.014904</v>
      </c>
      <c r="C17" s="71">
        <v>-0.014248</v>
      </c>
      <c r="D17" s="71">
        <v>-0.01379</v>
      </c>
      <c r="E17" s="71">
        <v>-0.013458</v>
      </c>
      <c r="F17" s="71">
        <v>-0.012703</v>
      </c>
      <c r="G17" s="71">
        <v>-0.012128</v>
      </c>
      <c r="H17" s="71">
        <v>-0.011741</v>
      </c>
      <c r="I17" s="71">
        <v>-0.011009</v>
      </c>
      <c r="J17" s="71">
        <v>-0.010413</v>
      </c>
      <c r="K17" s="71">
        <v>-0.009858</v>
      </c>
      <c r="L17" s="71">
        <v>-0.00937</v>
      </c>
      <c r="M17" s="71">
        <v>-0.008554</v>
      </c>
      <c r="N17" s="71">
        <v>-0.007839</v>
      </c>
      <c r="O17" s="71">
        <v>-0.00732</v>
      </c>
      <c r="P17" s="71">
        <v>-0.006672</v>
      </c>
      <c r="Q17" s="71">
        <v>-0.005665</v>
      </c>
      <c r="R17" s="71">
        <v>-0.004567</v>
      </c>
      <c r="S17" s="71">
        <v>-0.004032</v>
      </c>
      <c r="T17" s="71">
        <v>-0.003045</v>
      </c>
      <c r="U17" s="71">
        <v>-0.0024</v>
      </c>
      <c r="V17" s="71">
        <v>-0.001389</v>
      </c>
      <c r="W17" s="71">
        <v>-9.93E-4</v>
      </c>
      <c r="X17" s="71">
        <v>-1.31E-4</v>
      </c>
      <c r="Y17" s="71">
        <v>0.0</v>
      </c>
      <c r="Z17" s="71">
        <v>-1.15E-4</v>
      </c>
      <c r="AA17" s="71">
        <v>-2.26E-4</v>
      </c>
      <c r="AB17" s="71">
        <v>-2.89E-4</v>
      </c>
      <c r="AC17" s="71">
        <v>-5.28E-4</v>
      </c>
      <c r="AD17" s="71">
        <v>-8.8E-4</v>
      </c>
      <c r="AE17" s="71">
        <v>-8.46E-4</v>
      </c>
      <c r="AF17" s="71">
        <v>-6.88E-4</v>
      </c>
      <c r="AG17" s="71">
        <v>-6.92E-4</v>
      </c>
      <c r="AH17" s="71">
        <v>-7.11E-4</v>
      </c>
      <c r="AI17" s="71">
        <v>-8.02E-4</v>
      </c>
    </row>
    <row r="18" ht="12.75" customHeight="1">
      <c r="A18" s="71">
        <v>-0.016006</v>
      </c>
      <c r="B18" s="71">
        <v>-0.014449</v>
      </c>
      <c r="C18" s="71">
        <v>-0.013801</v>
      </c>
      <c r="D18" s="71">
        <v>-0.0133</v>
      </c>
      <c r="E18" s="71">
        <v>-0.012968</v>
      </c>
      <c r="F18" s="71">
        <v>-0.012285</v>
      </c>
      <c r="G18" s="71">
        <v>-0.011663</v>
      </c>
      <c r="H18" s="71">
        <v>-0.011279</v>
      </c>
      <c r="I18" s="71">
        <v>-0.010641</v>
      </c>
      <c r="J18" s="71">
        <v>-0.010014</v>
      </c>
      <c r="K18" s="71">
        <v>-0.009583</v>
      </c>
      <c r="L18" s="71">
        <v>-0.009016</v>
      </c>
      <c r="M18" s="71">
        <v>-0.008309</v>
      </c>
      <c r="N18" s="71">
        <v>-0.007648</v>
      </c>
      <c r="O18" s="71">
        <v>-0.007141</v>
      </c>
      <c r="P18" s="71">
        <v>-0.006446</v>
      </c>
      <c r="Q18" s="71">
        <v>-0.005419</v>
      </c>
      <c r="R18" s="71">
        <v>-0.004432</v>
      </c>
      <c r="S18" s="71">
        <v>-0.003942</v>
      </c>
      <c r="T18" s="71">
        <v>-0.002928</v>
      </c>
      <c r="U18" s="71">
        <v>-0.00233</v>
      </c>
      <c r="V18" s="71">
        <v>-0.001317</v>
      </c>
      <c r="W18" s="71">
        <v>-9.51E-4</v>
      </c>
      <c r="X18" s="71">
        <v>-1.24E-4</v>
      </c>
      <c r="Y18" s="71">
        <v>0.0</v>
      </c>
      <c r="Z18" s="71">
        <v>-1.01E-4</v>
      </c>
      <c r="AA18" s="71">
        <v>-3.59E-4</v>
      </c>
      <c r="AB18" s="71">
        <v>-2.84E-4</v>
      </c>
      <c r="AC18" s="71">
        <v>-5.78E-4</v>
      </c>
      <c r="AD18" s="71">
        <v>-8.31E-4</v>
      </c>
      <c r="AE18" s="71">
        <v>-8.79E-4</v>
      </c>
      <c r="AF18" s="71">
        <v>-6.75E-4</v>
      </c>
      <c r="AG18" s="71">
        <v>-7.79E-4</v>
      </c>
      <c r="AH18" s="71">
        <v>-6.37E-4</v>
      </c>
      <c r="AI18" s="71">
        <v>-7.57E-4</v>
      </c>
    </row>
    <row r="19" ht="12.75" customHeight="1">
      <c r="A19" s="71">
        <v>-0.015345</v>
      </c>
      <c r="B19" s="71">
        <v>-0.013895</v>
      </c>
      <c r="C19" s="71">
        <v>-0.013246</v>
      </c>
      <c r="D19" s="71">
        <v>-0.012786</v>
      </c>
      <c r="E19" s="71">
        <v>-0.012512</v>
      </c>
      <c r="F19" s="71">
        <v>-0.011832</v>
      </c>
      <c r="G19" s="71">
        <v>-0.011152</v>
      </c>
      <c r="H19" s="71">
        <v>-0.010844</v>
      </c>
      <c r="I19" s="71">
        <v>-0.01023</v>
      </c>
      <c r="J19" s="71">
        <v>-0.009601</v>
      </c>
      <c r="K19" s="71">
        <v>-0.009184</v>
      </c>
      <c r="L19" s="71">
        <v>-0.0087</v>
      </c>
      <c r="M19" s="71">
        <v>-0.007955</v>
      </c>
      <c r="N19" s="71">
        <v>-0.007211</v>
      </c>
      <c r="O19" s="71">
        <v>-0.006726</v>
      </c>
      <c r="P19" s="71">
        <v>-0.006183</v>
      </c>
      <c r="Q19" s="71">
        <v>-0.00507</v>
      </c>
      <c r="R19" s="71">
        <v>-0.004219</v>
      </c>
      <c r="S19" s="71">
        <v>-0.003668</v>
      </c>
      <c r="T19" s="71">
        <v>-0.002789</v>
      </c>
      <c r="U19" s="71">
        <v>-0.002101</v>
      </c>
      <c r="V19" s="71">
        <v>-0.001153</v>
      </c>
      <c r="W19" s="71">
        <v>-7.55E-4</v>
      </c>
      <c r="X19" s="71">
        <v>-1.4E-5</v>
      </c>
      <c r="Y19" s="71">
        <v>0.0</v>
      </c>
      <c r="Z19" s="71">
        <v>-1.25E-4</v>
      </c>
      <c r="AA19" s="71">
        <v>-3.81E-4</v>
      </c>
      <c r="AB19" s="71">
        <v>-3.89E-4</v>
      </c>
      <c r="AC19" s="71">
        <v>-5.57E-4</v>
      </c>
      <c r="AD19" s="71">
        <v>-9.4E-4</v>
      </c>
      <c r="AE19" s="71">
        <v>-9.15E-4</v>
      </c>
      <c r="AF19" s="71">
        <v>-7.05E-4</v>
      </c>
      <c r="AG19" s="71">
        <v>-8.45E-4</v>
      </c>
      <c r="AH19" s="71">
        <v>-6.7E-4</v>
      </c>
      <c r="AI19" s="71">
        <v>-8.44E-4</v>
      </c>
    </row>
    <row r="20" ht="12.75" customHeight="1">
      <c r="A20" s="71">
        <v>-0.015084</v>
      </c>
      <c r="B20" s="71">
        <v>-0.013657</v>
      </c>
      <c r="C20" s="71">
        <v>-0.013003</v>
      </c>
      <c r="D20" s="71">
        <v>-0.012625</v>
      </c>
      <c r="E20" s="71">
        <v>-0.012299</v>
      </c>
      <c r="F20" s="71">
        <v>-0.011581</v>
      </c>
      <c r="G20" s="71">
        <v>-0.011015</v>
      </c>
      <c r="H20" s="71">
        <v>-0.010632</v>
      </c>
      <c r="I20" s="71">
        <v>-0.010044</v>
      </c>
      <c r="J20" s="71">
        <v>-0.009539</v>
      </c>
      <c r="K20" s="71">
        <v>-0.009077</v>
      </c>
      <c r="L20" s="71">
        <v>-0.008494</v>
      </c>
      <c r="M20" s="71">
        <v>-0.007797</v>
      </c>
      <c r="N20" s="71">
        <v>-0.007124</v>
      </c>
      <c r="O20" s="71">
        <v>-0.006612</v>
      </c>
      <c r="P20" s="71">
        <v>-0.006045</v>
      </c>
      <c r="Q20" s="71">
        <v>-0.005079</v>
      </c>
      <c r="R20" s="71">
        <v>-0.004146</v>
      </c>
      <c r="S20" s="71">
        <v>-0.003521</v>
      </c>
      <c r="T20" s="71">
        <v>-0.00274</v>
      </c>
      <c r="U20" s="71">
        <v>-0.002051</v>
      </c>
      <c r="V20" s="71">
        <v>-0.001179</v>
      </c>
      <c r="W20" s="71">
        <v>-7.63E-4</v>
      </c>
      <c r="X20" s="71">
        <v>-1.63E-4</v>
      </c>
      <c r="Y20" s="71">
        <v>0.0</v>
      </c>
      <c r="Z20" s="71">
        <v>-2.17E-4</v>
      </c>
      <c r="AA20" s="71">
        <v>-4.14E-4</v>
      </c>
      <c r="AB20" s="71">
        <v>-4.79E-4</v>
      </c>
      <c r="AC20" s="71">
        <v>-6.72E-4</v>
      </c>
      <c r="AD20" s="71">
        <v>-0.001056</v>
      </c>
      <c r="AE20" s="71">
        <v>-9.54E-4</v>
      </c>
      <c r="AF20" s="71">
        <v>-8.21E-4</v>
      </c>
      <c r="AG20" s="71">
        <v>-8.77E-4</v>
      </c>
      <c r="AH20" s="71">
        <v>-7.9E-4</v>
      </c>
      <c r="AI20" s="71">
        <v>-8.29E-4</v>
      </c>
    </row>
    <row r="21" ht="12.75" customHeight="1">
      <c r="A21" s="71">
        <v>-0.014711</v>
      </c>
      <c r="B21" s="71">
        <v>-0.013276</v>
      </c>
      <c r="C21" s="71">
        <v>-0.012677</v>
      </c>
      <c r="D21" s="71">
        <v>-0.012248</v>
      </c>
      <c r="E21" s="71">
        <v>-0.011995</v>
      </c>
      <c r="F21" s="71">
        <v>-0.011346</v>
      </c>
      <c r="G21" s="71">
        <v>-0.010681</v>
      </c>
      <c r="H21" s="71">
        <v>-0.010393</v>
      </c>
      <c r="I21" s="71">
        <v>-0.009788</v>
      </c>
      <c r="J21" s="71">
        <v>-0.009215</v>
      </c>
      <c r="K21" s="71">
        <v>-0.008826</v>
      </c>
      <c r="L21" s="71">
        <v>-0.00826</v>
      </c>
      <c r="M21" s="71">
        <v>-0.007505</v>
      </c>
      <c r="N21" s="71">
        <v>-0.006929</v>
      </c>
      <c r="O21" s="71">
        <v>-0.006382</v>
      </c>
      <c r="P21" s="71">
        <v>-0.0057540000000000004</v>
      </c>
      <c r="Q21" s="71">
        <v>-0.004868</v>
      </c>
      <c r="R21" s="71">
        <v>-0.003986</v>
      </c>
      <c r="S21" s="71">
        <v>-0.003379</v>
      </c>
      <c r="T21" s="71">
        <v>-0.00252</v>
      </c>
      <c r="U21" s="71">
        <v>-0.001906</v>
      </c>
      <c r="V21" s="71">
        <v>-0.001081</v>
      </c>
      <c r="W21" s="71">
        <v>-7.15E-4</v>
      </c>
      <c r="X21" s="71">
        <v>-1.21E-4</v>
      </c>
      <c r="Y21" s="71">
        <v>0.0</v>
      </c>
      <c r="Z21" s="71">
        <v>-1.31E-4</v>
      </c>
      <c r="AA21" s="71">
        <v>-3.81E-4</v>
      </c>
      <c r="AB21" s="71">
        <v>-4.14E-4</v>
      </c>
      <c r="AC21" s="71">
        <v>-6.35E-4</v>
      </c>
      <c r="AD21" s="71">
        <v>-9.5E-4</v>
      </c>
      <c r="AE21" s="71">
        <v>-9.65E-4</v>
      </c>
      <c r="AF21" s="71">
        <v>-8.02E-4</v>
      </c>
      <c r="AG21" s="71">
        <v>-8.43E-4</v>
      </c>
      <c r="AH21" s="71">
        <v>-7.14E-4</v>
      </c>
      <c r="AI21" s="71">
        <v>-8.1E-4</v>
      </c>
    </row>
    <row r="22" ht="12.75" customHeight="1">
      <c r="A22" s="71">
        <v>-0.014283</v>
      </c>
      <c r="B22" s="71">
        <v>-0.01296</v>
      </c>
      <c r="C22" s="71">
        <v>-0.012333</v>
      </c>
      <c r="D22" s="71">
        <v>-0.011937</v>
      </c>
      <c r="E22" s="71">
        <v>-0.011659</v>
      </c>
      <c r="F22" s="71">
        <v>-0.011005</v>
      </c>
      <c r="G22" s="71">
        <v>-0.010433</v>
      </c>
      <c r="H22" s="71">
        <v>-0.010094</v>
      </c>
      <c r="I22" s="71">
        <v>-0.009471</v>
      </c>
      <c r="J22" s="71">
        <v>-0.008973</v>
      </c>
      <c r="K22" s="71">
        <v>-0.008528</v>
      </c>
      <c r="L22" s="71">
        <v>-0.008083</v>
      </c>
      <c r="M22" s="71">
        <v>-0.007298</v>
      </c>
      <c r="N22" s="71">
        <v>-0.00673</v>
      </c>
      <c r="O22" s="71">
        <v>-0.006217</v>
      </c>
      <c r="P22" s="71">
        <v>-0.005606</v>
      </c>
      <c r="Q22" s="71">
        <v>-0.004715</v>
      </c>
      <c r="R22" s="71">
        <v>-0.003836</v>
      </c>
      <c r="S22" s="71">
        <v>-0.003158</v>
      </c>
      <c r="T22" s="71">
        <v>-0.00243</v>
      </c>
      <c r="U22" s="71">
        <v>-0.001844</v>
      </c>
      <c r="V22" s="71">
        <v>-9.43E-4</v>
      </c>
      <c r="W22" s="71">
        <v>-6.52E-4</v>
      </c>
      <c r="X22" s="71">
        <v>-3.9E-5</v>
      </c>
      <c r="Y22" s="71">
        <v>0.0</v>
      </c>
      <c r="Z22" s="71">
        <v>-1.79E-4</v>
      </c>
      <c r="AA22" s="71">
        <v>-3.11E-4</v>
      </c>
      <c r="AB22" s="71">
        <v>-4.76E-4</v>
      </c>
      <c r="AC22" s="71">
        <v>-7.47E-4</v>
      </c>
      <c r="AD22" s="71">
        <v>-9.43E-4</v>
      </c>
      <c r="AE22" s="71">
        <v>-8.53E-4</v>
      </c>
      <c r="AF22" s="71">
        <v>-7.53E-4</v>
      </c>
      <c r="AG22" s="71">
        <v>-8.03E-4</v>
      </c>
      <c r="AH22" s="71">
        <v>-6.36E-4</v>
      </c>
      <c r="AI22" s="71">
        <v>-8.83E-4</v>
      </c>
    </row>
    <row r="23" ht="12.75" customHeight="1">
      <c r="A23" s="71">
        <v>-0.014085</v>
      </c>
      <c r="B23" s="71">
        <v>-0.01276</v>
      </c>
      <c r="C23" s="71">
        <v>-0.012128</v>
      </c>
      <c r="D23" s="71">
        <v>-0.011743</v>
      </c>
      <c r="E23" s="71">
        <v>-0.011539</v>
      </c>
      <c r="F23" s="71">
        <v>-0.010811</v>
      </c>
      <c r="G23" s="71">
        <v>-0.010271</v>
      </c>
      <c r="H23" s="71">
        <v>-0.009855</v>
      </c>
      <c r="I23" s="71">
        <v>-0.009342</v>
      </c>
      <c r="J23" s="71">
        <v>-0.008827</v>
      </c>
      <c r="K23" s="71">
        <v>-0.0084</v>
      </c>
      <c r="L23" s="71">
        <v>-0.007842</v>
      </c>
      <c r="M23" s="71">
        <v>-0.00715</v>
      </c>
      <c r="N23" s="71">
        <v>-0.006661</v>
      </c>
      <c r="O23" s="71">
        <v>-0.006164</v>
      </c>
      <c r="P23" s="71">
        <v>-0.005471</v>
      </c>
      <c r="Q23" s="71">
        <v>-0.004555</v>
      </c>
      <c r="R23" s="71">
        <v>-0.003745</v>
      </c>
      <c r="S23" s="71">
        <v>-0.003158</v>
      </c>
      <c r="T23" s="71">
        <v>-0.002292</v>
      </c>
      <c r="U23" s="71">
        <v>-0.001787</v>
      </c>
      <c r="V23" s="71">
        <v>-9.61E-4</v>
      </c>
      <c r="W23" s="71">
        <v>-5.9E-4</v>
      </c>
      <c r="X23" s="71">
        <v>-1.19E-4</v>
      </c>
      <c r="Y23" s="71">
        <v>0.0</v>
      </c>
      <c r="Z23" s="71">
        <v>-1.33E-4</v>
      </c>
      <c r="AA23" s="71">
        <v>-3.39E-4</v>
      </c>
      <c r="AB23" s="71">
        <v>-4.06E-4</v>
      </c>
      <c r="AC23" s="71">
        <v>-6.44E-4</v>
      </c>
      <c r="AD23" s="71">
        <v>-9.52E-4</v>
      </c>
      <c r="AE23" s="71">
        <v>-8.94E-4</v>
      </c>
      <c r="AF23" s="71">
        <v>-7.46E-4</v>
      </c>
      <c r="AG23" s="71">
        <v>-8.14E-4</v>
      </c>
      <c r="AH23" s="71">
        <v>-7.1E-4</v>
      </c>
      <c r="AI23" s="71">
        <v>-7.57E-4</v>
      </c>
    </row>
    <row r="24" ht="12.75" customHeight="1">
      <c r="A24" s="71">
        <v>-0.013793</v>
      </c>
      <c r="B24" s="71">
        <v>-0.012548</v>
      </c>
      <c r="C24" s="71">
        <v>-0.011922</v>
      </c>
      <c r="D24" s="71">
        <v>-0.011518</v>
      </c>
      <c r="E24" s="71">
        <v>-0.011283</v>
      </c>
      <c r="F24" s="71">
        <v>-0.010613</v>
      </c>
      <c r="G24" s="71">
        <v>-0.010069</v>
      </c>
      <c r="H24" s="71">
        <v>-0.009635</v>
      </c>
      <c r="I24" s="71">
        <v>-0.009139</v>
      </c>
      <c r="J24" s="71">
        <v>-0.008633</v>
      </c>
      <c r="K24" s="71">
        <v>-0.008261</v>
      </c>
      <c r="L24" s="71">
        <v>-0.007642</v>
      </c>
      <c r="M24" s="71">
        <v>-0.00699</v>
      </c>
      <c r="N24" s="71">
        <v>-0.006481</v>
      </c>
      <c r="O24" s="71">
        <v>-0.00598</v>
      </c>
      <c r="P24" s="71">
        <v>-0.005319</v>
      </c>
      <c r="Q24" s="71">
        <v>-0.004512</v>
      </c>
      <c r="R24" s="71">
        <v>-0.003649</v>
      </c>
      <c r="S24" s="71">
        <v>-0.003015</v>
      </c>
      <c r="T24" s="71">
        <v>-0.002169</v>
      </c>
      <c r="U24" s="71">
        <v>-0.001701</v>
      </c>
      <c r="V24" s="71">
        <v>-9.01E-4</v>
      </c>
      <c r="W24" s="71">
        <v>-5.45E-4</v>
      </c>
      <c r="X24" s="71">
        <v>-5.6E-5</v>
      </c>
      <c r="Y24" s="71">
        <v>0.0</v>
      </c>
      <c r="Z24" s="71">
        <v>-1.61E-4</v>
      </c>
      <c r="AA24" s="71">
        <v>-3.21E-4</v>
      </c>
      <c r="AB24" s="71">
        <v>-4.17E-4</v>
      </c>
      <c r="AC24" s="71">
        <v>-6.24E-4</v>
      </c>
      <c r="AD24" s="71">
        <v>-8.73E-4</v>
      </c>
      <c r="AE24" s="71">
        <v>-9.07E-4</v>
      </c>
      <c r="AF24" s="71">
        <v>-7.23E-4</v>
      </c>
      <c r="AG24" s="71">
        <v>-7.57E-4</v>
      </c>
      <c r="AH24" s="71">
        <v>-6.34E-4</v>
      </c>
      <c r="AI24" s="71">
        <v>-6.77E-4</v>
      </c>
    </row>
    <row r="25" ht="12.75" customHeight="1">
      <c r="A25" s="71">
        <v>-0.013485</v>
      </c>
      <c r="B25" s="71">
        <v>-0.012285</v>
      </c>
      <c r="C25" s="71">
        <v>-0.011663</v>
      </c>
      <c r="D25" s="71">
        <v>-0.011335</v>
      </c>
      <c r="E25" s="71">
        <v>-0.011086</v>
      </c>
      <c r="F25" s="71">
        <v>-0.010381</v>
      </c>
      <c r="G25" s="71">
        <v>-0.009861</v>
      </c>
      <c r="H25" s="71">
        <v>-0.009475</v>
      </c>
      <c r="I25" s="71">
        <v>-0.008951</v>
      </c>
      <c r="J25" s="71">
        <v>-0.008492</v>
      </c>
      <c r="K25" s="71">
        <v>-0.008051</v>
      </c>
      <c r="L25" s="71">
        <v>-0.007512</v>
      </c>
      <c r="M25" s="71">
        <v>-0.00689</v>
      </c>
      <c r="N25" s="71">
        <v>-0.006296</v>
      </c>
      <c r="O25" s="71">
        <v>-0.005797</v>
      </c>
      <c r="P25" s="71">
        <v>-0.005172</v>
      </c>
      <c r="Q25" s="71">
        <v>-0.004357</v>
      </c>
      <c r="R25" s="71">
        <v>-0.003521</v>
      </c>
      <c r="S25" s="71">
        <v>-0.002926</v>
      </c>
      <c r="T25" s="71">
        <v>-0.002171</v>
      </c>
      <c r="U25" s="71">
        <v>-0.001585</v>
      </c>
      <c r="V25" s="71">
        <v>-8.38E-4</v>
      </c>
      <c r="W25" s="71">
        <v>-4.96E-4</v>
      </c>
      <c r="X25" s="71">
        <v>-6.0E-6</v>
      </c>
      <c r="Y25" s="71">
        <v>0.0</v>
      </c>
      <c r="Z25" s="71">
        <v>-1.57E-4</v>
      </c>
      <c r="AA25" s="71">
        <v>-3.83E-4</v>
      </c>
      <c r="AB25" s="71">
        <v>-4.74E-4</v>
      </c>
      <c r="AC25" s="71">
        <v>-5.8E-4</v>
      </c>
      <c r="AD25" s="71">
        <v>-8.66E-4</v>
      </c>
      <c r="AE25" s="71">
        <v>-8.17E-4</v>
      </c>
      <c r="AF25" s="71">
        <v>-7.01E-4</v>
      </c>
      <c r="AG25" s="71">
        <v>-6.99E-4</v>
      </c>
      <c r="AH25" s="71">
        <v>-5.9E-4</v>
      </c>
      <c r="AI25" s="71">
        <v>-6.78E-4</v>
      </c>
    </row>
    <row r="26" ht="12.75" customHeight="1">
      <c r="A26" s="71">
        <v>-0.013447</v>
      </c>
      <c r="B26" s="71">
        <v>-0.012265</v>
      </c>
      <c r="C26" s="71">
        <v>-0.011652</v>
      </c>
      <c r="D26" s="71">
        <v>-0.011245</v>
      </c>
      <c r="E26" s="71">
        <v>-0.010974</v>
      </c>
      <c r="F26" s="71">
        <v>-0.010301</v>
      </c>
      <c r="G26" s="71">
        <v>-0.009762</v>
      </c>
      <c r="H26" s="71">
        <v>-0.009391</v>
      </c>
      <c r="I26" s="71">
        <v>-0.008951</v>
      </c>
      <c r="J26" s="71">
        <v>-0.008439</v>
      </c>
      <c r="K26" s="71">
        <v>-0.007973</v>
      </c>
      <c r="L26" s="71">
        <v>-0.007469</v>
      </c>
      <c r="M26" s="71">
        <v>-0.006818</v>
      </c>
      <c r="N26" s="71">
        <v>-0.006236</v>
      </c>
      <c r="O26" s="71">
        <v>-0.005737</v>
      </c>
      <c r="P26" s="71">
        <v>-0.005066</v>
      </c>
      <c r="Q26" s="71">
        <v>-0.004256</v>
      </c>
      <c r="R26" s="71">
        <v>-0.003503</v>
      </c>
      <c r="S26" s="71">
        <v>-0.002834</v>
      </c>
      <c r="T26" s="71">
        <v>-0.00214</v>
      </c>
      <c r="U26" s="71">
        <v>-0.001544</v>
      </c>
      <c r="V26" s="71">
        <v>-7.64E-4</v>
      </c>
      <c r="W26" s="71">
        <v>-4.49E-4</v>
      </c>
      <c r="X26" s="71">
        <v>-3.6E-5</v>
      </c>
      <c r="Y26" s="71">
        <v>0.0</v>
      </c>
      <c r="Z26" s="71">
        <v>-1.55E-4</v>
      </c>
      <c r="AA26" s="71">
        <v>-3.5E-4</v>
      </c>
      <c r="AB26" s="71">
        <v>-4.24E-4</v>
      </c>
      <c r="AC26" s="71">
        <v>-5.86E-4</v>
      </c>
      <c r="AD26" s="71">
        <v>-8.62E-4</v>
      </c>
      <c r="AE26" s="71">
        <v>-7.78E-4</v>
      </c>
      <c r="AF26" s="71">
        <v>-6.47E-4</v>
      </c>
      <c r="AG26" s="71">
        <v>-6.61E-4</v>
      </c>
      <c r="AH26" s="71">
        <v>-5.76E-4</v>
      </c>
      <c r="AI26" s="71">
        <v>-5.72E-4</v>
      </c>
    </row>
    <row r="27" ht="12.75" customHeight="1">
      <c r="A27" s="71">
        <v>-0.013352</v>
      </c>
      <c r="B27" s="71">
        <v>-0.012194</v>
      </c>
      <c r="C27" s="71">
        <v>-0.011624</v>
      </c>
      <c r="D27" s="71">
        <v>-0.011197</v>
      </c>
      <c r="E27" s="71">
        <v>-0.010997</v>
      </c>
      <c r="F27" s="71">
        <v>-0.010254</v>
      </c>
      <c r="G27" s="71">
        <v>-0.009718</v>
      </c>
      <c r="H27" s="71">
        <v>-0.009379</v>
      </c>
      <c r="I27" s="71">
        <v>-0.008872</v>
      </c>
      <c r="J27" s="71">
        <v>-0.008367</v>
      </c>
      <c r="K27" s="71">
        <v>-0.007984</v>
      </c>
      <c r="L27" s="71">
        <v>-0.007389</v>
      </c>
      <c r="M27" s="71">
        <v>-0.006761</v>
      </c>
      <c r="N27" s="71">
        <v>-0.006226</v>
      </c>
      <c r="O27" s="71">
        <v>-0.005691</v>
      </c>
      <c r="P27" s="71">
        <v>-0.00504</v>
      </c>
      <c r="Q27" s="71">
        <v>-0.004268</v>
      </c>
      <c r="R27" s="71">
        <v>-0.003478</v>
      </c>
      <c r="S27" s="71">
        <v>-0.002779</v>
      </c>
      <c r="T27" s="71">
        <v>-0.002074</v>
      </c>
      <c r="U27" s="71">
        <v>-0.00151</v>
      </c>
      <c r="V27" s="71">
        <v>-8.04E-4</v>
      </c>
      <c r="W27" s="71">
        <v>-4.95E-4</v>
      </c>
      <c r="X27" s="71">
        <v>-5.2E-5</v>
      </c>
      <c r="Y27" s="71">
        <v>0.0</v>
      </c>
      <c r="Z27" s="71">
        <v>-1.73E-4</v>
      </c>
      <c r="AA27" s="71">
        <v>-3.29E-4</v>
      </c>
      <c r="AB27" s="71">
        <v>-4.07E-4</v>
      </c>
      <c r="AC27" s="71">
        <v>-5.44E-4</v>
      </c>
      <c r="AD27" s="71">
        <v>-7.42E-4</v>
      </c>
      <c r="AE27" s="71">
        <v>-7.48E-4</v>
      </c>
      <c r="AF27" s="71">
        <v>-6.19E-4</v>
      </c>
      <c r="AG27" s="71">
        <v>-6.17E-4</v>
      </c>
      <c r="AH27" s="71">
        <v>-5.03E-4</v>
      </c>
      <c r="AI27" s="71">
        <v>-5.27E-4</v>
      </c>
    </row>
    <row r="28" ht="12.75" customHeight="1">
      <c r="A28" s="71">
        <v>-0.013424</v>
      </c>
      <c r="B28" s="71">
        <v>-0.012264</v>
      </c>
      <c r="C28" s="71">
        <v>-0.011642</v>
      </c>
      <c r="D28" s="71">
        <v>-0.011257</v>
      </c>
      <c r="E28" s="71">
        <v>-0.010957</v>
      </c>
      <c r="F28" s="71">
        <v>-0.010274</v>
      </c>
      <c r="G28" s="71">
        <v>-0.0097</v>
      </c>
      <c r="H28" s="71">
        <v>-0.009386</v>
      </c>
      <c r="I28" s="71">
        <v>-0.008808</v>
      </c>
      <c r="J28" s="71">
        <v>-0.008373</v>
      </c>
      <c r="K28" s="71">
        <v>-0.007882</v>
      </c>
      <c r="L28" s="71">
        <v>-0.007341</v>
      </c>
      <c r="M28" s="71">
        <v>-0.006712</v>
      </c>
      <c r="N28" s="71">
        <v>-0.006143</v>
      </c>
      <c r="O28" s="71">
        <v>-0.005608</v>
      </c>
      <c r="P28" s="71">
        <v>-0.004914</v>
      </c>
      <c r="Q28" s="71">
        <v>-0.004183</v>
      </c>
      <c r="R28" s="71">
        <v>-0.003357</v>
      </c>
      <c r="S28" s="71">
        <v>-0.00274</v>
      </c>
      <c r="T28" s="71">
        <v>-0.001989</v>
      </c>
      <c r="U28" s="71">
        <v>-0.001431</v>
      </c>
      <c r="V28" s="71">
        <v>-7.19E-4</v>
      </c>
      <c r="W28" s="71">
        <v>-4.19E-4</v>
      </c>
      <c r="X28" s="71">
        <v>-4.0E-5</v>
      </c>
      <c r="Y28" s="71">
        <v>0.0</v>
      </c>
      <c r="Z28" s="71">
        <v>-1.29E-4</v>
      </c>
      <c r="AA28" s="71">
        <v>-2.59E-4</v>
      </c>
      <c r="AB28" s="71">
        <v>-3.39E-4</v>
      </c>
      <c r="AC28" s="71">
        <v>-4.79E-4</v>
      </c>
      <c r="AD28" s="71">
        <v>-6.88E-4</v>
      </c>
      <c r="AE28" s="71">
        <v>-5.6E-4</v>
      </c>
      <c r="AF28" s="71">
        <v>-4.35E-4</v>
      </c>
      <c r="AG28" s="71">
        <v>-4.37E-4</v>
      </c>
      <c r="AH28" s="71">
        <v>-3.31E-4</v>
      </c>
      <c r="AI28" s="71">
        <v>-3.83E-4</v>
      </c>
    </row>
    <row r="29" ht="12.75" customHeight="1">
      <c r="A29" s="71">
        <v>-0.013378</v>
      </c>
      <c r="B29" s="71">
        <v>-0.012234</v>
      </c>
      <c r="C29" s="71">
        <v>-0.011636</v>
      </c>
      <c r="D29" s="71">
        <v>-0.011218</v>
      </c>
      <c r="E29" s="71">
        <v>-0.010963</v>
      </c>
      <c r="F29" s="71">
        <v>-0.010264</v>
      </c>
      <c r="G29" s="71">
        <v>-0.009691</v>
      </c>
      <c r="H29" s="71">
        <v>-0.00933</v>
      </c>
      <c r="I29" s="71">
        <v>-0.008871</v>
      </c>
      <c r="J29" s="71">
        <v>-0.00835</v>
      </c>
      <c r="K29" s="71">
        <v>-0.007925</v>
      </c>
      <c r="L29" s="71">
        <v>-0.007353</v>
      </c>
      <c r="M29" s="71">
        <v>-0.006723</v>
      </c>
      <c r="N29" s="71">
        <v>-0.006172</v>
      </c>
      <c r="O29" s="71">
        <v>-0.005591</v>
      </c>
      <c r="P29" s="71">
        <v>-0.004904</v>
      </c>
      <c r="Q29" s="71">
        <v>-0.004184</v>
      </c>
      <c r="R29" s="71">
        <v>-0.003399</v>
      </c>
      <c r="S29" s="71">
        <v>-0.002709</v>
      </c>
      <c r="T29" s="71">
        <v>-0.002067</v>
      </c>
      <c r="U29" s="71">
        <v>-0.001536</v>
      </c>
      <c r="V29" s="71">
        <v>-7.74E-4</v>
      </c>
      <c r="W29" s="71">
        <v>-4.39E-4</v>
      </c>
      <c r="X29" s="71">
        <v>-5.3E-5</v>
      </c>
      <c r="Y29" s="71">
        <v>0.0</v>
      </c>
      <c r="Z29" s="71">
        <v>-1.34E-4</v>
      </c>
      <c r="AA29" s="71">
        <v>-2.74E-4</v>
      </c>
      <c r="AB29" s="71">
        <v>-3.1E-4</v>
      </c>
      <c r="AC29" s="71">
        <v>-4.79E-4</v>
      </c>
      <c r="AD29" s="71">
        <v>-6.18E-4</v>
      </c>
      <c r="AE29" s="71">
        <v>-5.4E-4</v>
      </c>
      <c r="AF29" s="71">
        <v>-4.38E-4</v>
      </c>
      <c r="AG29" s="71">
        <v>-3.9E-4</v>
      </c>
      <c r="AH29" s="71">
        <v>-3.25E-4</v>
      </c>
      <c r="AI29" s="71">
        <v>-3.64E-4</v>
      </c>
    </row>
    <row r="30" ht="12.75" customHeight="1">
      <c r="A30" s="71">
        <v>-0.013437</v>
      </c>
      <c r="B30" s="71">
        <v>-0.01232</v>
      </c>
      <c r="C30" s="71">
        <v>-0.011711</v>
      </c>
      <c r="D30" s="71">
        <v>-0.011314</v>
      </c>
      <c r="E30" s="71">
        <v>-0.011052</v>
      </c>
      <c r="F30" s="71">
        <v>-0.010318</v>
      </c>
      <c r="G30" s="71">
        <v>-0.009757</v>
      </c>
      <c r="H30" s="71">
        <v>-0.009371</v>
      </c>
      <c r="I30" s="71">
        <v>-0.008893</v>
      </c>
      <c r="J30" s="71">
        <v>-0.008361</v>
      </c>
      <c r="K30" s="71">
        <v>-0.007907</v>
      </c>
      <c r="L30" s="71">
        <v>-0.007371</v>
      </c>
      <c r="M30" s="71">
        <v>-0.006761</v>
      </c>
      <c r="N30" s="71">
        <v>-0.00612</v>
      </c>
      <c r="O30" s="71">
        <v>-0.005585</v>
      </c>
      <c r="P30" s="71">
        <v>-0.004933</v>
      </c>
      <c r="Q30" s="71">
        <v>-0.004167</v>
      </c>
      <c r="R30" s="71">
        <v>-0.003423</v>
      </c>
      <c r="S30" s="71">
        <v>-0.002736</v>
      </c>
      <c r="T30" s="71">
        <v>-0.002056</v>
      </c>
      <c r="U30" s="71">
        <v>-0.001458</v>
      </c>
      <c r="V30" s="71">
        <v>-7.91E-4</v>
      </c>
      <c r="W30" s="71">
        <v>-4.41E-4</v>
      </c>
      <c r="X30" s="71">
        <v>-1.7E-5</v>
      </c>
      <c r="Y30" s="71">
        <v>0.0</v>
      </c>
      <c r="Z30" s="71">
        <v>-8.5E-5</v>
      </c>
      <c r="AA30" s="71">
        <v>-2.29E-4</v>
      </c>
      <c r="AB30" s="71">
        <v>-3.0E-4</v>
      </c>
      <c r="AC30" s="71">
        <v>-4.22E-4</v>
      </c>
      <c r="AD30" s="71">
        <v>-5.29E-4</v>
      </c>
      <c r="AE30" s="71">
        <v>-4.86E-4</v>
      </c>
      <c r="AF30" s="71">
        <v>-3.18E-4</v>
      </c>
      <c r="AG30" s="71">
        <v>-2.79E-4</v>
      </c>
      <c r="AH30" s="71">
        <v>-1.9E-4</v>
      </c>
      <c r="AI30" s="71">
        <v>-2.1E-4</v>
      </c>
    </row>
    <row r="31" ht="12.75" customHeight="1">
      <c r="A31" s="71">
        <v>-0.01358</v>
      </c>
      <c r="B31" s="71">
        <v>-0.01246</v>
      </c>
      <c r="C31" s="71">
        <v>-0.011822</v>
      </c>
      <c r="D31" s="71">
        <v>-0.011409</v>
      </c>
      <c r="E31" s="71">
        <v>-0.011112</v>
      </c>
      <c r="F31" s="71">
        <v>-0.010415</v>
      </c>
      <c r="G31" s="71">
        <v>-0.009825</v>
      </c>
      <c r="H31" s="71">
        <v>-0.009495</v>
      </c>
      <c r="I31" s="71">
        <v>-0.008921</v>
      </c>
      <c r="J31" s="71">
        <v>-0.008439</v>
      </c>
      <c r="K31" s="71">
        <v>-0.008011</v>
      </c>
      <c r="L31" s="71">
        <v>-0.00744</v>
      </c>
      <c r="M31" s="71">
        <v>-0.006833</v>
      </c>
      <c r="N31" s="71">
        <v>-0.006245</v>
      </c>
      <c r="O31" s="71">
        <v>-0.005627</v>
      </c>
      <c r="P31" s="71">
        <v>-0.004945</v>
      </c>
      <c r="Q31" s="71">
        <v>-0.004206</v>
      </c>
      <c r="R31" s="71">
        <v>-0.003422</v>
      </c>
      <c r="S31" s="71">
        <v>-0.002752</v>
      </c>
      <c r="T31" s="71">
        <v>-0.002107</v>
      </c>
      <c r="U31" s="71">
        <v>-0.001452</v>
      </c>
      <c r="V31" s="71">
        <v>-7.95E-4</v>
      </c>
      <c r="W31" s="71">
        <v>-4.21E-4</v>
      </c>
      <c r="X31" s="71">
        <v>-3.6E-5</v>
      </c>
      <c r="Y31" s="71">
        <v>0.0</v>
      </c>
      <c r="Z31" s="71">
        <v>-9.9E-5</v>
      </c>
      <c r="AA31" s="71">
        <v>-2.18E-4</v>
      </c>
      <c r="AB31" s="71">
        <v>-2.21E-4</v>
      </c>
      <c r="AC31" s="71">
        <v>-3.4E-4</v>
      </c>
      <c r="AD31" s="71">
        <v>-4.23E-4</v>
      </c>
      <c r="AE31" s="71">
        <v>-4.12E-4</v>
      </c>
      <c r="AF31" s="71">
        <v>-2.35E-4</v>
      </c>
      <c r="AG31" s="71">
        <v>-1.59E-4</v>
      </c>
      <c r="AH31" s="71">
        <v>-1.1E-4</v>
      </c>
      <c r="AI31" s="71">
        <v>-1.03E-4</v>
      </c>
    </row>
    <row r="32" ht="12.75" customHeight="1">
      <c r="A32" s="71">
        <v>-0.013743</v>
      </c>
      <c r="B32" s="71">
        <v>-0.012591</v>
      </c>
      <c r="C32" s="71">
        <v>-0.011951</v>
      </c>
      <c r="D32" s="71">
        <v>-0.011497</v>
      </c>
      <c r="E32" s="71">
        <v>-0.01123</v>
      </c>
      <c r="F32" s="71">
        <v>-0.01054</v>
      </c>
      <c r="G32" s="71">
        <v>-0.009959</v>
      </c>
      <c r="H32" s="71">
        <v>-0.00956</v>
      </c>
      <c r="I32" s="71">
        <v>-0.009065</v>
      </c>
      <c r="J32" s="71">
        <v>-0.008512</v>
      </c>
      <c r="K32" s="71">
        <v>-0.00808</v>
      </c>
      <c r="L32" s="71">
        <v>-0.007523</v>
      </c>
      <c r="M32" s="71">
        <v>-0.006908</v>
      </c>
      <c r="N32" s="71">
        <v>-0.006307</v>
      </c>
      <c r="O32" s="71">
        <v>-0.005704</v>
      </c>
      <c r="P32" s="71">
        <v>-0.005084</v>
      </c>
      <c r="Q32" s="71">
        <v>-0.004296</v>
      </c>
      <c r="R32" s="71">
        <v>-0.003558</v>
      </c>
      <c r="S32" s="71">
        <v>-0.002756</v>
      </c>
      <c r="T32" s="71">
        <v>-0.002121</v>
      </c>
      <c r="U32" s="71">
        <v>-0.001546</v>
      </c>
      <c r="V32" s="71">
        <v>-8.5E-4</v>
      </c>
      <c r="W32" s="71">
        <v>-5.06E-4</v>
      </c>
      <c r="X32" s="71">
        <v>-7.8E-5</v>
      </c>
      <c r="Y32" s="71">
        <v>0.0</v>
      </c>
      <c r="Z32" s="71">
        <v>-7.8E-5</v>
      </c>
      <c r="AA32" s="71">
        <v>-1.64E-4</v>
      </c>
      <c r="AB32" s="71">
        <v>-2.02E-4</v>
      </c>
      <c r="AC32" s="71">
        <v>-3.1E-4</v>
      </c>
      <c r="AD32" s="71">
        <v>-3.75E-4</v>
      </c>
      <c r="AE32" s="71">
        <v>-3.25E-4</v>
      </c>
      <c r="AF32" s="71">
        <v>-1.58E-4</v>
      </c>
      <c r="AG32" s="71">
        <v>-1.34E-4</v>
      </c>
      <c r="AH32" s="71">
        <v>-2.5E-5</v>
      </c>
      <c r="AI32" s="71">
        <v>0.0</v>
      </c>
    </row>
    <row r="33" ht="12.75" customHeight="1">
      <c r="A33" s="71">
        <v>-0.01391</v>
      </c>
      <c r="B33" s="71">
        <v>-0.012691</v>
      </c>
      <c r="C33" s="71">
        <v>-0.012036</v>
      </c>
      <c r="D33" s="71">
        <v>-0.011609</v>
      </c>
      <c r="E33" s="71">
        <v>-0.011317</v>
      </c>
      <c r="F33" s="71">
        <v>-0.010602</v>
      </c>
      <c r="G33" s="71">
        <v>-0.010013</v>
      </c>
      <c r="H33" s="71">
        <v>-0.009624</v>
      </c>
      <c r="I33" s="71">
        <v>-0.009089</v>
      </c>
      <c r="J33" s="71">
        <v>-0.008647</v>
      </c>
      <c r="K33" s="71">
        <v>-0.008156</v>
      </c>
      <c r="L33" s="71">
        <v>-0.007562</v>
      </c>
      <c r="M33" s="71">
        <v>-0.006947</v>
      </c>
      <c r="N33" s="71">
        <v>-0.006338</v>
      </c>
      <c r="O33" s="71">
        <v>-0.005747</v>
      </c>
      <c r="P33" s="71">
        <v>-0.00508</v>
      </c>
      <c r="Q33" s="71">
        <v>-0.004302</v>
      </c>
      <c r="R33" s="71">
        <v>-0.003498</v>
      </c>
      <c r="S33" s="71">
        <v>-0.002811</v>
      </c>
      <c r="T33" s="71">
        <v>-0.002129</v>
      </c>
      <c r="U33" s="71">
        <v>-0.001515</v>
      </c>
      <c r="V33" s="71">
        <v>-8.46E-4</v>
      </c>
      <c r="W33" s="71">
        <v>-4.62E-4</v>
      </c>
      <c r="X33" s="71">
        <v>-5.6E-5</v>
      </c>
      <c r="Y33" s="71">
        <v>0.0</v>
      </c>
      <c r="Z33" s="71">
        <v>-3.0E-5</v>
      </c>
      <c r="AA33" s="71">
        <v>-1.06E-4</v>
      </c>
      <c r="AB33" s="71">
        <v>-1.52E-4</v>
      </c>
      <c r="AC33" s="71">
        <v>-1.88E-4</v>
      </c>
      <c r="AD33" s="71">
        <v>-3.16E-4</v>
      </c>
      <c r="AE33" s="71">
        <v>-2.4E-4</v>
      </c>
      <c r="AF33" s="71">
        <v>-7.9E-5</v>
      </c>
      <c r="AG33" s="71">
        <v>1.5E-5</v>
      </c>
      <c r="AH33" s="71">
        <v>9.0E-5</v>
      </c>
      <c r="AI33" s="71">
        <v>8.3E-5</v>
      </c>
    </row>
    <row r="34" ht="12.75" customHeight="1">
      <c r="A34" s="71">
        <v>-0.014282</v>
      </c>
      <c r="B34" s="71">
        <v>-0.012974</v>
      </c>
      <c r="C34" s="71">
        <v>-0.012248</v>
      </c>
      <c r="D34" s="71">
        <v>-0.011802</v>
      </c>
      <c r="E34" s="71">
        <v>-0.011483</v>
      </c>
      <c r="F34" s="71">
        <v>-0.010765</v>
      </c>
      <c r="G34" s="71">
        <v>-0.010213</v>
      </c>
      <c r="H34" s="71">
        <v>-0.009796</v>
      </c>
      <c r="I34" s="71">
        <v>-0.009272</v>
      </c>
      <c r="J34" s="71">
        <v>-0.008799</v>
      </c>
      <c r="K34" s="71">
        <v>-0.008301</v>
      </c>
      <c r="L34" s="71">
        <v>-0.007708</v>
      </c>
      <c r="M34" s="71">
        <v>-0.007094</v>
      </c>
      <c r="N34" s="71">
        <v>-0.006535</v>
      </c>
      <c r="O34" s="71">
        <v>-0.005902</v>
      </c>
      <c r="P34" s="71">
        <v>-0.005138</v>
      </c>
      <c r="Q34" s="71">
        <v>-0.004454</v>
      </c>
      <c r="R34" s="71">
        <v>-0.003628</v>
      </c>
      <c r="S34" s="71">
        <v>-0.002873</v>
      </c>
      <c r="T34" s="71">
        <v>-0.002205</v>
      </c>
      <c r="U34" s="71">
        <v>-0.001626</v>
      </c>
      <c r="V34" s="71">
        <v>-9.15E-4</v>
      </c>
      <c r="W34" s="71">
        <v>-4.87E-4</v>
      </c>
      <c r="X34" s="71">
        <v>-1.01E-4</v>
      </c>
      <c r="Y34" s="71">
        <v>0.0</v>
      </c>
      <c r="Z34" s="71">
        <v>-3.9E-5</v>
      </c>
      <c r="AA34" s="71">
        <v>-6.3E-5</v>
      </c>
      <c r="AB34" s="71">
        <v>-8.8E-5</v>
      </c>
      <c r="AC34" s="71">
        <v>-1.95E-4</v>
      </c>
      <c r="AD34" s="71">
        <v>-1.9E-4</v>
      </c>
      <c r="AE34" s="71">
        <v>-1.42E-4</v>
      </c>
      <c r="AF34" s="71">
        <v>2.1E-5</v>
      </c>
      <c r="AG34" s="71">
        <v>8.7E-5</v>
      </c>
      <c r="AH34" s="71">
        <v>1.57E-4</v>
      </c>
      <c r="AI34" s="71">
        <v>1.84E-4</v>
      </c>
    </row>
    <row r="35" ht="12.75" customHeight="1">
      <c r="A35" s="71">
        <v>-0.014681</v>
      </c>
      <c r="B35" s="71">
        <v>-0.01323</v>
      </c>
      <c r="C35" s="71">
        <v>-0.012462</v>
      </c>
      <c r="D35" s="71">
        <v>-0.011993</v>
      </c>
      <c r="E35" s="71">
        <v>-0.011677</v>
      </c>
      <c r="F35" s="71">
        <v>-0.01098</v>
      </c>
      <c r="G35" s="71">
        <v>-0.010382</v>
      </c>
      <c r="H35" s="71">
        <v>-0.009966</v>
      </c>
      <c r="I35" s="71">
        <v>-0.009451</v>
      </c>
      <c r="J35" s="71">
        <v>-0.008949</v>
      </c>
      <c r="K35" s="71">
        <v>-0.008464</v>
      </c>
      <c r="L35" s="71">
        <v>-0.007865</v>
      </c>
      <c r="M35" s="71">
        <v>-0.007245</v>
      </c>
      <c r="N35" s="71">
        <v>-0.006631</v>
      </c>
      <c r="O35" s="71">
        <v>-0.006002</v>
      </c>
      <c r="P35" s="71">
        <v>-0.005284</v>
      </c>
      <c r="Q35" s="71">
        <v>-0.004571</v>
      </c>
      <c r="R35" s="71">
        <v>-0.003741</v>
      </c>
      <c r="S35" s="71">
        <v>-0.002961</v>
      </c>
      <c r="T35" s="71">
        <v>-0.002315</v>
      </c>
      <c r="U35" s="71">
        <v>-0.001699</v>
      </c>
      <c r="V35" s="71">
        <v>-9.83E-4</v>
      </c>
      <c r="W35" s="71">
        <v>-5.75E-4</v>
      </c>
      <c r="X35" s="71">
        <v>-1.44E-4</v>
      </c>
      <c r="Y35" s="71">
        <v>0.0</v>
      </c>
      <c r="Z35" s="71">
        <v>-4.9E-5</v>
      </c>
      <c r="AA35" s="71">
        <v>-6.8E-5</v>
      </c>
      <c r="AB35" s="71">
        <v>-7.2E-5</v>
      </c>
      <c r="AC35" s="71">
        <v>-1.29E-4</v>
      </c>
      <c r="AD35" s="71">
        <v>-1.75E-4</v>
      </c>
      <c r="AE35" s="71">
        <v>-1.13E-4</v>
      </c>
      <c r="AF35" s="71">
        <v>8.1E-5</v>
      </c>
      <c r="AG35" s="71">
        <v>9.7E-5</v>
      </c>
      <c r="AH35" s="71">
        <v>2.18E-4</v>
      </c>
      <c r="AI35" s="71">
        <v>2.58E-4</v>
      </c>
    </row>
    <row r="36" ht="12.75" customHeight="1">
      <c r="A36" s="71">
        <v>-0.014912</v>
      </c>
      <c r="B36" s="71">
        <v>-0.013347</v>
      </c>
      <c r="C36" s="71">
        <v>-0.012549</v>
      </c>
      <c r="D36" s="71">
        <v>-0.012062</v>
      </c>
      <c r="E36" s="71">
        <v>-0.011753</v>
      </c>
      <c r="F36" s="71">
        <v>-0.011024</v>
      </c>
      <c r="G36" s="71">
        <v>-0.01043</v>
      </c>
      <c r="H36" s="71">
        <v>-0.009998</v>
      </c>
      <c r="I36" s="71">
        <v>-0.009472</v>
      </c>
      <c r="J36" s="71">
        <v>-0.008997</v>
      </c>
      <c r="K36" s="71">
        <v>-0.008524</v>
      </c>
      <c r="L36" s="71">
        <v>-0.007943</v>
      </c>
      <c r="M36" s="71">
        <v>-0.007291</v>
      </c>
      <c r="N36" s="71">
        <v>-0.006694</v>
      </c>
      <c r="O36" s="71">
        <v>-0.006058</v>
      </c>
      <c r="P36" s="71">
        <v>-0.005344</v>
      </c>
      <c r="Q36" s="71">
        <v>-0.004626</v>
      </c>
      <c r="R36" s="71">
        <v>-0.003749</v>
      </c>
      <c r="S36" s="71">
        <v>-0.003018</v>
      </c>
      <c r="T36" s="71">
        <v>-0.002346</v>
      </c>
      <c r="U36" s="71">
        <v>-0.001705</v>
      </c>
      <c r="V36" s="71">
        <v>-0.001014</v>
      </c>
      <c r="W36" s="71">
        <v>-5.71E-4</v>
      </c>
      <c r="X36" s="71">
        <v>-1.45E-4</v>
      </c>
      <c r="Y36" s="71">
        <v>0.0</v>
      </c>
      <c r="Z36" s="71">
        <v>1.7E-5</v>
      </c>
      <c r="AA36" s="71">
        <v>7.0E-6</v>
      </c>
      <c r="AB36" s="71">
        <v>2.6E-5</v>
      </c>
      <c r="AC36" s="71">
        <v>5.0E-6</v>
      </c>
      <c r="AD36" s="71">
        <v>-5.3E-5</v>
      </c>
      <c r="AE36" s="71">
        <v>-1.7E-5</v>
      </c>
      <c r="AF36" s="71">
        <v>1.7E-4</v>
      </c>
      <c r="AG36" s="71">
        <v>2.1E-4</v>
      </c>
      <c r="AH36" s="71">
        <v>3.16E-4</v>
      </c>
      <c r="AI36" s="71">
        <v>3.42E-4</v>
      </c>
    </row>
    <row r="37" ht="12.75" customHeight="1">
      <c r="A37" s="71">
        <v>-0.015105</v>
      </c>
      <c r="B37" s="71">
        <v>-0.013442</v>
      </c>
      <c r="C37" s="71">
        <v>-0.012593</v>
      </c>
      <c r="D37" s="71">
        <v>-0.01212</v>
      </c>
      <c r="E37" s="71">
        <v>-0.011769</v>
      </c>
      <c r="F37" s="71">
        <v>-0.011064</v>
      </c>
      <c r="G37" s="71">
        <v>-0.010468</v>
      </c>
      <c r="H37" s="71">
        <v>-0.010049</v>
      </c>
      <c r="I37" s="71">
        <v>-0.009553</v>
      </c>
      <c r="J37" s="71">
        <v>-0.009082</v>
      </c>
      <c r="K37" s="71">
        <v>-0.008547</v>
      </c>
      <c r="L37" s="71">
        <v>-0.007974</v>
      </c>
      <c r="M37" s="71">
        <v>-0.007354</v>
      </c>
      <c r="N37" s="71">
        <v>-0.006778</v>
      </c>
      <c r="O37" s="71">
        <v>-0.006093</v>
      </c>
      <c r="P37" s="71">
        <v>-0.0054</v>
      </c>
      <c r="Q37" s="71">
        <v>-0.004633</v>
      </c>
      <c r="R37" s="71">
        <v>-0.003809</v>
      </c>
      <c r="S37" s="71">
        <v>-0.003081</v>
      </c>
      <c r="T37" s="71">
        <v>-0.00241</v>
      </c>
      <c r="U37" s="71">
        <v>-0.001804</v>
      </c>
      <c r="V37" s="71">
        <v>-0.001081</v>
      </c>
      <c r="W37" s="71">
        <v>-6.42E-4</v>
      </c>
      <c r="X37" s="71">
        <v>-2.01E-4</v>
      </c>
      <c r="Y37" s="71">
        <v>0.0</v>
      </c>
      <c r="Z37" s="71">
        <v>3.7E-5</v>
      </c>
      <c r="AA37" s="71">
        <v>3.0E-5</v>
      </c>
      <c r="AB37" s="71">
        <v>7.0E-5</v>
      </c>
      <c r="AC37" s="71">
        <v>-3.1E-5</v>
      </c>
      <c r="AD37" s="71">
        <v>-5.7E-5</v>
      </c>
      <c r="AE37" s="71">
        <v>1.9E-5</v>
      </c>
      <c r="AF37" s="71">
        <v>1.42E-4</v>
      </c>
      <c r="AG37" s="71">
        <v>1.99E-4</v>
      </c>
      <c r="AH37" s="71">
        <v>2.87E-4</v>
      </c>
      <c r="AI37" s="71">
        <v>3.31E-4</v>
      </c>
    </row>
    <row r="38" ht="12.75" customHeight="1">
      <c r="A38" s="71">
        <v>-0.014966</v>
      </c>
      <c r="B38" s="71">
        <v>-0.013286</v>
      </c>
      <c r="C38" s="71">
        <v>-0.012416</v>
      </c>
      <c r="D38" s="71">
        <v>-0.011946</v>
      </c>
      <c r="E38" s="71">
        <v>-0.01162</v>
      </c>
      <c r="F38" s="71">
        <v>-0.010954</v>
      </c>
      <c r="G38" s="71">
        <v>-0.010364</v>
      </c>
      <c r="H38" s="71">
        <v>-0.009958</v>
      </c>
      <c r="I38" s="71">
        <v>-0.009428</v>
      </c>
      <c r="J38" s="71">
        <v>-0.008962</v>
      </c>
      <c r="K38" s="71">
        <v>-0.008447</v>
      </c>
      <c r="L38" s="71">
        <v>-0.007855</v>
      </c>
      <c r="M38" s="71">
        <v>-0.007279</v>
      </c>
      <c r="N38" s="71">
        <v>-0.006666</v>
      </c>
      <c r="O38" s="71">
        <v>-0.006053</v>
      </c>
      <c r="P38" s="71">
        <v>-0.00537</v>
      </c>
      <c r="Q38" s="71">
        <v>-0.004593</v>
      </c>
      <c r="R38" s="71">
        <v>-0.003779</v>
      </c>
      <c r="S38" s="71">
        <v>-0.003064</v>
      </c>
      <c r="T38" s="71">
        <v>-0.002398</v>
      </c>
      <c r="U38" s="71">
        <v>-0.00177</v>
      </c>
      <c r="V38" s="71">
        <v>-0.001112</v>
      </c>
      <c r="W38" s="71">
        <v>-6.27E-4</v>
      </c>
      <c r="X38" s="71">
        <v>-1.96E-4</v>
      </c>
      <c r="Y38" s="71">
        <v>0.0</v>
      </c>
      <c r="Z38" s="71">
        <v>5.4E-5</v>
      </c>
      <c r="AA38" s="71">
        <v>9.1E-5</v>
      </c>
      <c r="AB38" s="71">
        <v>9.1E-5</v>
      </c>
      <c r="AC38" s="71">
        <v>5.9E-5</v>
      </c>
      <c r="AD38" s="71">
        <v>-3.2E-5</v>
      </c>
      <c r="AE38" s="71">
        <v>4.0E-5</v>
      </c>
      <c r="AF38" s="71">
        <v>1.73E-4</v>
      </c>
      <c r="AG38" s="71">
        <v>1.85E-4</v>
      </c>
      <c r="AH38" s="71">
        <v>3.16E-4</v>
      </c>
      <c r="AI38" s="71">
        <v>3.45E-4</v>
      </c>
    </row>
    <row r="39" ht="12.75" customHeight="1">
      <c r="A39" s="71">
        <v>-0.0147</v>
      </c>
      <c r="B39" s="71">
        <v>-0.012991</v>
      </c>
      <c r="C39" s="71">
        <v>-0.012165</v>
      </c>
      <c r="D39" s="71">
        <v>-0.011712</v>
      </c>
      <c r="E39" s="71">
        <v>-0.011412</v>
      </c>
      <c r="F39" s="71">
        <v>-0.010703</v>
      </c>
      <c r="G39" s="71">
        <v>-0.010164</v>
      </c>
      <c r="H39" s="71">
        <v>-0.009773</v>
      </c>
      <c r="I39" s="71">
        <v>-0.009289</v>
      </c>
      <c r="J39" s="71">
        <v>-0.008825</v>
      </c>
      <c r="K39" s="71">
        <v>-0.008311</v>
      </c>
      <c r="L39" s="71">
        <v>-0.007732</v>
      </c>
      <c r="M39" s="71">
        <v>-0.007157</v>
      </c>
      <c r="N39" s="71">
        <v>-0.006572</v>
      </c>
      <c r="O39" s="71">
        <v>-0.005929</v>
      </c>
      <c r="P39" s="71">
        <v>-0.005236</v>
      </c>
      <c r="Q39" s="71">
        <v>-0.004554</v>
      </c>
      <c r="R39" s="71">
        <v>-0.003706</v>
      </c>
      <c r="S39" s="71">
        <v>-0.003032</v>
      </c>
      <c r="T39" s="71">
        <v>-0.002349</v>
      </c>
      <c r="U39" s="71">
        <v>-0.001749</v>
      </c>
      <c r="V39" s="71">
        <v>-0.001134</v>
      </c>
      <c r="W39" s="71">
        <v>-6.66E-4</v>
      </c>
      <c r="X39" s="71">
        <v>-2.08E-4</v>
      </c>
      <c r="Y39" s="71">
        <v>0.0</v>
      </c>
      <c r="Z39" s="71">
        <v>7.0E-5</v>
      </c>
      <c r="AA39" s="71">
        <v>9.7E-5</v>
      </c>
      <c r="AB39" s="71">
        <v>1.25E-4</v>
      </c>
      <c r="AC39" s="71">
        <v>6.5E-5</v>
      </c>
      <c r="AD39" s="71">
        <v>-1.0E-6</v>
      </c>
      <c r="AE39" s="71">
        <v>2.7E-5</v>
      </c>
      <c r="AF39" s="71">
        <v>1.42E-4</v>
      </c>
      <c r="AG39" s="71">
        <v>1.57E-4</v>
      </c>
      <c r="AH39" s="71">
        <v>2.43E-4</v>
      </c>
      <c r="AI39" s="71">
        <v>2.74E-4</v>
      </c>
    </row>
    <row r="40" ht="12.75" customHeight="1">
      <c r="A40" s="71">
        <v>-0.014262</v>
      </c>
      <c r="B40" s="71">
        <v>-0.0126</v>
      </c>
      <c r="C40" s="71">
        <v>-0.011789</v>
      </c>
      <c r="D40" s="71">
        <v>-0.011339</v>
      </c>
      <c r="E40" s="71">
        <v>-0.011054</v>
      </c>
      <c r="F40" s="71">
        <v>-0.010395</v>
      </c>
      <c r="G40" s="71">
        <v>-0.009843</v>
      </c>
      <c r="H40" s="71">
        <v>-0.009436</v>
      </c>
      <c r="I40" s="71">
        <v>-0.009014</v>
      </c>
      <c r="J40" s="71">
        <v>-0.008548</v>
      </c>
      <c r="K40" s="71">
        <v>-0.008063</v>
      </c>
      <c r="L40" s="71">
        <v>-0.007539</v>
      </c>
      <c r="M40" s="71">
        <v>-0.006934</v>
      </c>
      <c r="N40" s="71">
        <v>-0.00638</v>
      </c>
      <c r="O40" s="71">
        <v>-0.005764</v>
      </c>
      <c r="P40" s="71">
        <v>-0.005121</v>
      </c>
      <c r="Q40" s="71">
        <v>-0.004424</v>
      </c>
      <c r="R40" s="71">
        <v>-0.003651</v>
      </c>
      <c r="S40" s="71">
        <v>-0.002914</v>
      </c>
      <c r="T40" s="71">
        <v>-0.002324</v>
      </c>
      <c r="U40" s="71">
        <v>-0.001754</v>
      </c>
      <c r="V40" s="71">
        <v>-0.001128</v>
      </c>
      <c r="W40" s="71">
        <v>-6.75E-4</v>
      </c>
      <c r="X40" s="71">
        <v>-2.32E-4</v>
      </c>
      <c r="Y40" s="71">
        <v>0.0</v>
      </c>
      <c r="Z40" s="71">
        <v>4.9E-5</v>
      </c>
      <c r="AA40" s="71">
        <v>8.2E-5</v>
      </c>
      <c r="AB40" s="71">
        <v>7.2E-5</v>
      </c>
      <c r="AC40" s="71">
        <v>1.0E-5</v>
      </c>
      <c r="AD40" s="71">
        <v>-6.7E-5</v>
      </c>
      <c r="AE40" s="71">
        <v>-7.7E-5</v>
      </c>
      <c r="AF40" s="71">
        <v>3.2E-5</v>
      </c>
      <c r="AG40" s="71">
        <v>5.6E-5</v>
      </c>
      <c r="AH40" s="71">
        <v>1.29E-4</v>
      </c>
      <c r="AI40" s="71">
        <v>1.28E-4</v>
      </c>
    </row>
    <row r="41" ht="12.75" customHeight="1">
      <c r="A41" s="71">
        <v>-0.013725</v>
      </c>
      <c r="B41" s="71">
        <v>-0.01211</v>
      </c>
      <c r="C41" s="71">
        <v>-0.011326</v>
      </c>
      <c r="D41" s="71">
        <v>-0.010879</v>
      </c>
      <c r="E41" s="71">
        <v>-0.010618</v>
      </c>
      <c r="F41" s="71">
        <v>-0.009974</v>
      </c>
      <c r="G41" s="71">
        <v>-0.009477</v>
      </c>
      <c r="H41" s="71">
        <v>-0.009085</v>
      </c>
      <c r="I41" s="71">
        <v>-0.008618</v>
      </c>
      <c r="J41" s="71">
        <v>-0.008189</v>
      </c>
      <c r="K41" s="71">
        <v>-0.007753</v>
      </c>
      <c r="L41" s="71">
        <v>-0.007222</v>
      </c>
      <c r="M41" s="71">
        <v>-0.006635</v>
      </c>
      <c r="N41" s="71">
        <v>-0.006066</v>
      </c>
      <c r="O41" s="71">
        <v>-0.005534</v>
      </c>
      <c r="P41" s="71">
        <v>-0.00489</v>
      </c>
      <c r="Q41" s="71">
        <v>-0.004189</v>
      </c>
      <c r="R41" s="71">
        <v>-0.003472</v>
      </c>
      <c r="S41" s="71">
        <v>-0.002807</v>
      </c>
      <c r="T41" s="71">
        <v>-0.002203</v>
      </c>
      <c r="U41" s="71">
        <v>-0.001688</v>
      </c>
      <c r="V41" s="71">
        <v>-0.001115</v>
      </c>
      <c r="W41" s="71">
        <v>-6.65E-4</v>
      </c>
      <c r="X41" s="71">
        <v>-2.07E-4</v>
      </c>
      <c r="Y41" s="71">
        <v>0.0</v>
      </c>
      <c r="Z41" s="71">
        <v>5.1E-5</v>
      </c>
      <c r="AA41" s="71">
        <v>8.0E-5</v>
      </c>
      <c r="AB41" s="71">
        <v>5.2E-5</v>
      </c>
      <c r="AC41" s="71">
        <v>-1.1E-5</v>
      </c>
      <c r="AD41" s="71">
        <v>-1.6E-4</v>
      </c>
      <c r="AE41" s="71">
        <v>-1.57E-4</v>
      </c>
      <c r="AF41" s="71">
        <v>-1.01E-4</v>
      </c>
      <c r="AG41" s="71">
        <v>-7.5E-5</v>
      </c>
      <c r="AH41" s="71">
        <v>-3.9E-5</v>
      </c>
      <c r="AI41" s="71">
        <v>-2.3E-5</v>
      </c>
    </row>
    <row r="42" ht="12.75" customHeight="1">
      <c r="A42" s="71">
        <v>-0.013109</v>
      </c>
      <c r="B42" s="71">
        <v>-0.011561</v>
      </c>
      <c r="C42" s="71">
        <v>-0.010809</v>
      </c>
      <c r="D42" s="71">
        <v>-0.010412</v>
      </c>
      <c r="E42" s="71">
        <v>-0.01016</v>
      </c>
      <c r="F42" s="71">
        <v>-0.009551</v>
      </c>
      <c r="G42" s="71">
        <v>-0.009032</v>
      </c>
      <c r="H42" s="71">
        <v>-0.008675</v>
      </c>
      <c r="I42" s="71">
        <v>-0.008259</v>
      </c>
      <c r="J42" s="71">
        <v>-0.007864</v>
      </c>
      <c r="K42" s="71">
        <v>-0.007385</v>
      </c>
      <c r="L42" s="71">
        <v>-0.006896</v>
      </c>
      <c r="M42" s="71">
        <v>-0.006327</v>
      </c>
      <c r="N42" s="71">
        <v>-0.005797</v>
      </c>
      <c r="O42" s="71">
        <v>-0.005232</v>
      </c>
      <c r="P42" s="71">
        <v>-0.00466</v>
      </c>
      <c r="Q42" s="71">
        <v>-0.003993</v>
      </c>
      <c r="R42" s="71">
        <v>-0.003258</v>
      </c>
      <c r="S42" s="71">
        <v>-0.002648</v>
      </c>
      <c r="T42" s="71">
        <v>-0.002089</v>
      </c>
      <c r="U42" s="71">
        <v>-0.00159</v>
      </c>
      <c r="V42" s="71">
        <v>-0.001061</v>
      </c>
      <c r="W42" s="71">
        <v>-6.17E-4</v>
      </c>
      <c r="X42" s="71">
        <v>-1.81E-4</v>
      </c>
      <c r="Y42" s="71">
        <v>0.0</v>
      </c>
      <c r="Z42" s="71">
        <v>4.9E-5</v>
      </c>
      <c r="AA42" s="71">
        <v>5.8E-5</v>
      </c>
      <c r="AB42" s="71">
        <v>2.5E-5</v>
      </c>
      <c r="AC42" s="71">
        <v>-1.01E-4</v>
      </c>
      <c r="AD42" s="71">
        <v>-2.37E-4</v>
      </c>
      <c r="AE42" s="71">
        <v>-2.67E-4</v>
      </c>
      <c r="AF42" s="71">
        <v>-2.1E-4</v>
      </c>
      <c r="AG42" s="71">
        <v>-1.92E-4</v>
      </c>
      <c r="AH42" s="71">
        <v>-1.41E-4</v>
      </c>
      <c r="AI42" s="71">
        <v>-2.01E-4</v>
      </c>
    </row>
    <row r="43" ht="12.75" customHeight="1">
      <c r="A43" s="71">
        <v>-0.012473</v>
      </c>
      <c r="B43" s="71">
        <v>-0.010998</v>
      </c>
      <c r="C43" s="71">
        <v>-0.010284</v>
      </c>
      <c r="D43" s="71">
        <v>-0.009876</v>
      </c>
      <c r="E43" s="71">
        <v>-0.009658</v>
      </c>
      <c r="F43" s="71">
        <v>-0.009073</v>
      </c>
      <c r="G43" s="71">
        <v>-0.008585</v>
      </c>
      <c r="H43" s="71">
        <v>-0.008244</v>
      </c>
      <c r="I43" s="71">
        <v>-0.007817</v>
      </c>
      <c r="J43" s="71">
        <v>-0.007434</v>
      </c>
      <c r="K43" s="71">
        <v>-0.007007</v>
      </c>
      <c r="L43" s="71">
        <v>-0.006559</v>
      </c>
      <c r="M43" s="71">
        <v>-0.006009</v>
      </c>
      <c r="N43" s="71">
        <v>-0.005458</v>
      </c>
      <c r="O43" s="71">
        <v>-0.004947</v>
      </c>
      <c r="P43" s="71">
        <v>-0.00439</v>
      </c>
      <c r="Q43" s="71">
        <v>-0.003803</v>
      </c>
      <c r="R43" s="71">
        <v>-0.003116</v>
      </c>
      <c r="S43" s="71">
        <v>-0.002487</v>
      </c>
      <c r="T43" s="71">
        <v>-0.001928</v>
      </c>
      <c r="U43" s="71">
        <v>-0.001474</v>
      </c>
      <c r="V43" s="71">
        <v>-9.96E-4</v>
      </c>
      <c r="W43" s="71">
        <v>-5.69E-4</v>
      </c>
      <c r="X43" s="71">
        <v>-1.48E-4</v>
      </c>
      <c r="Y43" s="71">
        <v>0.0</v>
      </c>
      <c r="Z43" s="71">
        <v>7.1E-5</v>
      </c>
      <c r="AA43" s="71">
        <v>1.8E-5</v>
      </c>
      <c r="AB43" s="71">
        <v>-3.7E-5</v>
      </c>
      <c r="AC43" s="71">
        <v>-1.72E-4</v>
      </c>
      <c r="AD43" s="71">
        <v>-3.17E-4</v>
      </c>
      <c r="AE43" s="71">
        <v>-3.91E-4</v>
      </c>
      <c r="AF43" s="71">
        <v>-3.14E-4</v>
      </c>
      <c r="AG43" s="71">
        <v>-2.98E-4</v>
      </c>
      <c r="AH43" s="71">
        <v>-3.02E-4</v>
      </c>
      <c r="AI43" s="71">
        <v>-3.0E-4</v>
      </c>
    </row>
    <row r="44" ht="12.75" customHeight="1">
      <c r="A44" s="71">
        <v>-0.01193</v>
      </c>
      <c r="B44" s="71">
        <v>-0.01054</v>
      </c>
      <c r="C44" s="71">
        <v>-0.009842</v>
      </c>
      <c r="D44" s="71">
        <v>-0.009463</v>
      </c>
      <c r="E44" s="71">
        <v>-0.009269</v>
      </c>
      <c r="F44" s="71">
        <v>-0.008688</v>
      </c>
      <c r="G44" s="71">
        <v>-0.008243</v>
      </c>
      <c r="H44" s="71">
        <v>-0.007886</v>
      </c>
      <c r="I44" s="71">
        <v>-0.007454</v>
      </c>
      <c r="J44" s="71">
        <v>-0.007124</v>
      </c>
      <c r="K44" s="71">
        <v>-0.006717</v>
      </c>
      <c r="L44" s="71">
        <v>-0.006223</v>
      </c>
      <c r="M44" s="71">
        <v>-0.00572</v>
      </c>
      <c r="N44" s="71">
        <v>-0.005217</v>
      </c>
      <c r="O44" s="71">
        <v>-0.004688</v>
      </c>
      <c r="P44" s="71">
        <v>-0.004216</v>
      </c>
      <c r="Q44" s="71">
        <v>-0.003569</v>
      </c>
      <c r="R44" s="71">
        <v>-0.002916</v>
      </c>
      <c r="S44" s="71">
        <v>-0.002331</v>
      </c>
      <c r="T44" s="71">
        <v>-0.001809</v>
      </c>
      <c r="U44" s="71">
        <v>-0.001376</v>
      </c>
      <c r="V44" s="71">
        <v>-8.81E-4</v>
      </c>
      <c r="W44" s="71">
        <v>-5.27E-4</v>
      </c>
      <c r="X44" s="71">
        <v>-1.41E-4</v>
      </c>
      <c r="Y44" s="71">
        <v>0.0</v>
      </c>
      <c r="Z44" s="71">
        <v>-6.0E-6</v>
      </c>
      <c r="AA44" s="71">
        <v>-4.1E-5</v>
      </c>
      <c r="AB44" s="71">
        <v>-1.13E-4</v>
      </c>
      <c r="AC44" s="71">
        <v>-2.88E-4</v>
      </c>
      <c r="AD44" s="71">
        <v>-4.14E-4</v>
      </c>
      <c r="AE44" s="71">
        <v>-5.02E-4</v>
      </c>
      <c r="AF44" s="71">
        <v>-4.56E-4</v>
      </c>
      <c r="AG44" s="71">
        <v>-4.77E-4</v>
      </c>
      <c r="AH44" s="71">
        <v>-4.58E-4</v>
      </c>
      <c r="AI44" s="71">
        <v>-4.66E-4</v>
      </c>
    </row>
    <row r="45" ht="12.75" customHeight="1">
      <c r="A45" s="71">
        <v>-0.011349</v>
      </c>
      <c r="B45" s="71">
        <v>-0.010186</v>
      </c>
      <c r="C45" s="71">
        <v>-0.009517</v>
      </c>
      <c r="D45" s="71">
        <v>-0.009122</v>
      </c>
      <c r="E45" s="71">
        <v>-0.008854</v>
      </c>
      <c r="F45" s="71">
        <v>-0.008267</v>
      </c>
      <c r="G45" s="71">
        <v>-0.00779</v>
      </c>
      <c r="H45" s="71">
        <v>-0.007427</v>
      </c>
      <c r="I45" s="71">
        <v>-0.006969</v>
      </c>
      <c r="J45" s="71">
        <v>-0.006642</v>
      </c>
      <c r="K45" s="71">
        <v>-0.006235</v>
      </c>
      <c r="L45" s="71">
        <v>-0.005755</v>
      </c>
      <c r="M45" s="71">
        <v>-0.005222</v>
      </c>
      <c r="N45" s="71">
        <v>-0.004779</v>
      </c>
      <c r="O45" s="71">
        <v>-0.004349</v>
      </c>
      <c r="P45" s="71">
        <v>-0.003859</v>
      </c>
      <c r="Q45" s="71">
        <v>-0.003375</v>
      </c>
      <c r="R45" s="71">
        <v>-0.002756</v>
      </c>
      <c r="S45" s="71">
        <v>-0.002227</v>
      </c>
      <c r="T45" s="71">
        <v>-0.001697</v>
      </c>
      <c r="U45" s="71">
        <v>-0.001216</v>
      </c>
      <c r="V45" s="71">
        <v>-7.41E-4</v>
      </c>
      <c r="W45" s="71">
        <v>-4.56E-4</v>
      </c>
      <c r="X45" s="71">
        <v>-1.04E-4</v>
      </c>
      <c r="Y45" s="71">
        <v>0.0</v>
      </c>
      <c r="Z45" s="71">
        <v>-1.42E-4</v>
      </c>
      <c r="AA45" s="71">
        <v>-2.46E-4</v>
      </c>
      <c r="AB45" s="71">
        <v>-3.11E-4</v>
      </c>
      <c r="AC45" s="71">
        <v>-5.14E-4</v>
      </c>
      <c r="AD45" s="71">
        <v>-6.94E-4</v>
      </c>
      <c r="AE45" s="71">
        <v>-7.83E-4</v>
      </c>
      <c r="AF45" s="71">
        <v>-7.19E-4</v>
      </c>
      <c r="AG45" s="71">
        <v>-7.26E-4</v>
      </c>
      <c r="AH45" s="71">
        <v>-6.84E-4</v>
      </c>
      <c r="AI45" s="71">
        <v>-7.09E-4</v>
      </c>
    </row>
    <row r="46" ht="12.75" customHeight="1">
      <c r="A46" s="71">
        <v>-0.010893</v>
      </c>
      <c r="B46" s="71">
        <v>-0.009745</v>
      </c>
      <c r="C46" s="71">
        <v>-0.009083</v>
      </c>
      <c r="D46" s="71">
        <v>-0.008696</v>
      </c>
      <c r="E46" s="71">
        <v>-0.008434</v>
      </c>
      <c r="F46" s="71">
        <v>-0.00786</v>
      </c>
      <c r="G46" s="71">
        <v>-0.007405</v>
      </c>
      <c r="H46" s="71">
        <v>-0.007077</v>
      </c>
      <c r="I46" s="71">
        <v>-0.006663</v>
      </c>
      <c r="J46" s="71">
        <v>-0.006347</v>
      </c>
      <c r="K46" s="71">
        <v>-0.005933</v>
      </c>
      <c r="L46" s="71">
        <v>-0.005489</v>
      </c>
      <c r="M46" s="71">
        <v>-0.004987</v>
      </c>
      <c r="N46" s="71">
        <v>-0.004555</v>
      </c>
      <c r="O46" s="71">
        <v>-0.004152</v>
      </c>
      <c r="P46" s="71">
        <v>-0.003709</v>
      </c>
      <c r="Q46" s="71">
        <v>-0.003195</v>
      </c>
      <c r="R46" s="71">
        <v>-0.002624</v>
      </c>
      <c r="S46" s="71">
        <v>-0.002107</v>
      </c>
      <c r="T46" s="71">
        <v>-0.001557</v>
      </c>
      <c r="U46" s="71">
        <v>-0.00112</v>
      </c>
      <c r="V46" s="71">
        <v>-7.07E-4</v>
      </c>
      <c r="W46" s="71">
        <v>-3.93E-4</v>
      </c>
      <c r="X46" s="71">
        <v>-6.4E-5</v>
      </c>
      <c r="Y46" s="71">
        <v>0.0</v>
      </c>
      <c r="Z46" s="71">
        <v>-1.21E-4</v>
      </c>
      <c r="AA46" s="71">
        <v>-2.29E-4</v>
      </c>
      <c r="AB46" s="71">
        <v>-3.52E-4</v>
      </c>
      <c r="AC46" s="71">
        <v>-5.45E-4</v>
      </c>
      <c r="AD46" s="71">
        <v>-7.08E-4</v>
      </c>
      <c r="AE46" s="71">
        <v>-8.22E-4</v>
      </c>
      <c r="AF46" s="71">
        <v>-7.98E-4</v>
      </c>
      <c r="AG46" s="71">
        <v>-8.12E-4</v>
      </c>
      <c r="AH46" s="71">
        <v>-7.8E-4</v>
      </c>
      <c r="AI46" s="71">
        <v>-7.85E-4</v>
      </c>
    </row>
    <row r="47" ht="12.75" customHeight="1">
      <c r="A47" s="71">
        <v>-0.010513</v>
      </c>
      <c r="B47" s="71">
        <v>-0.009439</v>
      </c>
      <c r="C47" s="71">
        <v>-0.008834</v>
      </c>
      <c r="D47" s="71">
        <v>-0.008454</v>
      </c>
      <c r="E47" s="71">
        <v>-0.008211</v>
      </c>
      <c r="F47" s="71">
        <v>-0.007615</v>
      </c>
      <c r="G47" s="71">
        <v>-0.007178</v>
      </c>
      <c r="H47" s="71">
        <v>-0.006817</v>
      </c>
      <c r="I47" s="71">
        <v>-0.006462</v>
      </c>
      <c r="J47" s="71">
        <v>-0.006129</v>
      </c>
      <c r="K47" s="71">
        <v>-0.005776</v>
      </c>
      <c r="L47" s="71">
        <v>-0.005344</v>
      </c>
      <c r="M47" s="71">
        <v>-0.004857</v>
      </c>
      <c r="N47" s="71">
        <v>-0.00443</v>
      </c>
      <c r="O47" s="71">
        <v>-0.004014</v>
      </c>
      <c r="P47" s="71">
        <v>-0.003603</v>
      </c>
      <c r="Q47" s="71">
        <v>-0.003101</v>
      </c>
      <c r="R47" s="71">
        <v>-0.00255</v>
      </c>
      <c r="S47" s="71">
        <v>-0.002021</v>
      </c>
      <c r="T47" s="71">
        <v>-0.001533</v>
      </c>
      <c r="U47" s="71">
        <v>-0.001124</v>
      </c>
      <c r="V47" s="71">
        <v>-6.76E-4</v>
      </c>
      <c r="W47" s="71">
        <v>-4.32E-4</v>
      </c>
      <c r="X47" s="71">
        <v>-7.6E-5</v>
      </c>
      <c r="Y47" s="71">
        <v>0.0</v>
      </c>
      <c r="Z47" s="71">
        <v>-1.33E-4</v>
      </c>
      <c r="AA47" s="71">
        <v>-2.85E-4</v>
      </c>
      <c r="AB47" s="71">
        <v>-4.02E-4</v>
      </c>
      <c r="AC47" s="71">
        <v>-6.15E-4</v>
      </c>
      <c r="AD47" s="71">
        <v>-8.28E-4</v>
      </c>
      <c r="AE47" s="71">
        <v>-9.62E-4</v>
      </c>
      <c r="AF47" s="71">
        <v>-9.48E-4</v>
      </c>
      <c r="AG47" s="71">
        <v>-9.62E-4</v>
      </c>
      <c r="AH47" s="71">
        <v>-9.4E-4</v>
      </c>
      <c r="AI47" s="71">
        <v>-9.75E-4</v>
      </c>
    </row>
    <row r="48" ht="12.75" customHeight="1">
      <c r="A48" s="71">
        <v>-0.010031</v>
      </c>
      <c r="B48" s="71">
        <v>-0.009021</v>
      </c>
      <c r="C48" s="71">
        <v>-0.008431</v>
      </c>
      <c r="D48" s="71">
        <v>-0.008071</v>
      </c>
      <c r="E48" s="71">
        <v>-0.007827</v>
      </c>
      <c r="F48" s="71">
        <v>-0.007285</v>
      </c>
      <c r="G48" s="71">
        <v>-0.006871</v>
      </c>
      <c r="H48" s="71">
        <v>-0.006554</v>
      </c>
      <c r="I48" s="71">
        <v>-0.006161</v>
      </c>
      <c r="J48" s="71">
        <v>-0.005876</v>
      </c>
      <c r="K48" s="71">
        <v>-0.005495</v>
      </c>
      <c r="L48" s="71">
        <v>-0.005088</v>
      </c>
      <c r="M48" s="71">
        <v>-0.004617</v>
      </c>
      <c r="N48" s="71">
        <v>-0.00422</v>
      </c>
      <c r="O48" s="71">
        <v>-0.003869</v>
      </c>
      <c r="P48" s="71">
        <v>-0.003418</v>
      </c>
      <c r="Q48" s="71">
        <v>-0.002932</v>
      </c>
      <c r="R48" s="71">
        <v>-0.002431</v>
      </c>
      <c r="S48" s="71">
        <v>-0.001912</v>
      </c>
      <c r="T48" s="71">
        <v>-0.001452</v>
      </c>
      <c r="U48" s="71">
        <v>-0.001084</v>
      </c>
      <c r="V48" s="71">
        <v>-6.21E-4</v>
      </c>
      <c r="W48" s="71">
        <v>-3.66E-4</v>
      </c>
      <c r="X48" s="71">
        <v>-3.7E-5</v>
      </c>
      <c r="Y48" s="71">
        <v>0.0</v>
      </c>
      <c r="Z48" s="71">
        <v>-8.1E-5</v>
      </c>
      <c r="AA48" s="71">
        <v>-2.07E-4</v>
      </c>
      <c r="AB48" s="71">
        <v>-3.59E-4</v>
      </c>
      <c r="AC48" s="71">
        <v>-6.08E-4</v>
      </c>
      <c r="AD48" s="71">
        <v>-8.37E-4</v>
      </c>
      <c r="AE48" s="71">
        <v>-9.74E-4</v>
      </c>
      <c r="AF48" s="71">
        <v>-9.46E-4</v>
      </c>
      <c r="AG48" s="71">
        <v>-9.54E-4</v>
      </c>
      <c r="AH48" s="71">
        <v>-9.48E-4</v>
      </c>
      <c r="AI48" s="71">
        <v>-9.75E-4</v>
      </c>
    </row>
    <row r="49" ht="12.75" customHeight="1">
      <c r="A49" s="71">
        <v>-0.00974</v>
      </c>
      <c r="B49" s="71">
        <v>-0.008743</v>
      </c>
      <c r="C49" s="71">
        <v>-0.008161</v>
      </c>
      <c r="D49" s="71">
        <v>-0.007822</v>
      </c>
      <c r="E49" s="71">
        <v>-0.007601</v>
      </c>
      <c r="F49" s="71">
        <v>-0.007071</v>
      </c>
      <c r="G49" s="71">
        <v>-0.006664</v>
      </c>
      <c r="H49" s="71">
        <v>-0.006325</v>
      </c>
      <c r="I49" s="71">
        <v>-0.006003</v>
      </c>
      <c r="J49" s="71">
        <v>-0.005687</v>
      </c>
      <c r="K49" s="71">
        <v>-0.005294</v>
      </c>
      <c r="L49" s="71">
        <v>-0.004935</v>
      </c>
      <c r="M49" s="71">
        <v>-0.004472</v>
      </c>
      <c r="N49" s="71">
        <v>-0.004098</v>
      </c>
      <c r="O49" s="71">
        <v>-0.003729</v>
      </c>
      <c r="P49" s="71">
        <v>-0.003304</v>
      </c>
      <c r="Q49" s="71">
        <v>-0.002864</v>
      </c>
      <c r="R49" s="71">
        <v>-0.00233</v>
      </c>
      <c r="S49" s="71">
        <v>-0.001873</v>
      </c>
      <c r="T49" s="71">
        <v>-0.00138</v>
      </c>
      <c r="U49" s="71">
        <v>-0.001024</v>
      </c>
      <c r="V49" s="71">
        <v>-6.14E-4</v>
      </c>
      <c r="W49" s="71">
        <v>-4.01E-4</v>
      </c>
      <c r="X49" s="71">
        <v>-5.4E-5</v>
      </c>
      <c r="Y49" s="71">
        <v>0.0</v>
      </c>
      <c r="Z49" s="71">
        <v>-1.25E-4</v>
      </c>
      <c r="AA49" s="71">
        <v>-2.54E-4</v>
      </c>
      <c r="AB49" s="71">
        <v>-4.03E-4</v>
      </c>
      <c r="AC49" s="71">
        <v>-6.57E-4</v>
      </c>
      <c r="AD49" s="71">
        <v>-8.69E-4</v>
      </c>
      <c r="AE49" s="71">
        <v>-9.63E-4</v>
      </c>
      <c r="AF49" s="71">
        <v>-9.56E-4</v>
      </c>
      <c r="AG49" s="71">
        <v>-0.001015</v>
      </c>
      <c r="AH49" s="71">
        <v>-9.79E-4</v>
      </c>
      <c r="AI49" s="71">
        <v>-0.001012</v>
      </c>
    </row>
    <row r="50" ht="12.75" customHeight="1">
      <c r="A50" s="71">
        <v>-0.009503</v>
      </c>
      <c r="B50" s="71">
        <v>-0.008554</v>
      </c>
      <c r="C50" s="71">
        <v>-0.007994</v>
      </c>
      <c r="D50" s="71">
        <v>-0.007638</v>
      </c>
      <c r="E50" s="71">
        <v>-0.007425</v>
      </c>
      <c r="F50" s="71">
        <v>-0.006922</v>
      </c>
      <c r="G50" s="71">
        <v>-0.006477</v>
      </c>
      <c r="H50" s="71">
        <v>-0.0062</v>
      </c>
      <c r="I50" s="71">
        <v>-0.005851</v>
      </c>
      <c r="J50" s="71">
        <v>-0.00556</v>
      </c>
      <c r="K50" s="71">
        <v>-0.005184</v>
      </c>
      <c r="L50" s="71">
        <v>-0.004829</v>
      </c>
      <c r="M50" s="71">
        <v>-0.004367</v>
      </c>
      <c r="N50" s="71">
        <v>-0.003966</v>
      </c>
      <c r="O50" s="71">
        <v>-0.003634</v>
      </c>
      <c r="P50" s="71">
        <v>-0.003251</v>
      </c>
      <c r="Q50" s="71">
        <v>-0.002777</v>
      </c>
      <c r="R50" s="71">
        <v>-0.002273</v>
      </c>
      <c r="S50" s="71">
        <v>-0.001831</v>
      </c>
      <c r="T50" s="71">
        <v>-0.001394</v>
      </c>
      <c r="U50" s="71">
        <v>-0.001012</v>
      </c>
      <c r="V50" s="71">
        <v>-6.06E-4</v>
      </c>
      <c r="W50" s="71">
        <v>-3.74E-4</v>
      </c>
      <c r="X50" s="71">
        <v>-4.5E-5</v>
      </c>
      <c r="Y50" s="71">
        <v>0.0</v>
      </c>
      <c r="Z50" s="71">
        <v>-1.02E-4</v>
      </c>
      <c r="AA50" s="71">
        <v>-2.65E-4</v>
      </c>
      <c r="AB50" s="71">
        <v>-4.06E-4</v>
      </c>
      <c r="AC50" s="71">
        <v>-6.24E-4</v>
      </c>
      <c r="AD50" s="71">
        <v>-8.55E-4</v>
      </c>
      <c r="AE50" s="71">
        <v>-9.83E-4</v>
      </c>
      <c r="AF50" s="71">
        <v>-9.78E-4</v>
      </c>
      <c r="AG50" s="71">
        <v>-0.001006</v>
      </c>
      <c r="AH50" s="71">
        <v>-9.88E-4</v>
      </c>
      <c r="AI50" s="71">
        <v>-0.001038</v>
      </c>
    </row>
    <row r="51" ht="12.75" customHeight="1">
      <c r="A51" s="71">
        <v>-0.009474</v>
      </c>
      <c r="B51" s="71">
        <v>-0.008527</v>
      </c>
      <c r="C51" s="71">
        <v>-0.007957</v>
      </c>
      <c r="D51" s="71">
        <v>-0.00763</v>
      </c>
      <c r="E51" s="71">
        <v>-0.007386</v>
      </c>
      <c r="F51" s="71">
        <v>-0.006869</v>
      </c>
      <c r="G51" s="71">
        <v>-0.006467</v>
      </c>
      <c r="H51" s="71">
        <v>-0.006136</v>
      </c>
      <c r="I51" s="71">
        <v>-0.005819</v>
      </c>
      <c r="J51" s="71">
        <v>-0.005507</v>
      </c>
      <c r="K51" s="71">
        <v>-0.005162</v>
      </c>
      <c r="L51" s="71">
        <v>-0.004796</v>
      </c>
      <c r="M51" s="71">
        <v>-0.004306</v>
      </c>
      <c r="N51" s="71">
        <v>-0.00396</v>
      </c>
      <c r="O51" s="71">
        <v>-0.003649</v>
      </c>
      <c r="P51" s="71">
        <v>-0.003218</v>
      </c>
      <c r="Q51" s="71">
        <v>-0.002785</v>
      </c>
      <c r="R51" s="71">
        <v>-0.002261</v>
      </c>
      <c r="S51" s="71">
        <v>-0.001837</v>
      </c>
      <c r="T51" s="71">
        <v>-0.001406</v>
      </c>
      <c r="U51" s="71">
        <v>-0.001031</v>
      </c>
      <c r="V51" s="71">
        <v>-6.45E-4</v>
      </c>
      <c r="W51" s="71">
        <v>-4.26E-4</v>
      </c>
      <c r="X51" s="71">
        <v>-6.8E-5</v>
      </c>
      <c r="Y51" s="71">
        <v>0.0</v>
      </c>
      <c r="Z51" s="71">
        <v>-1.14E-4</v>
      </c>
      <c r="AA51" s="71">
        <v>-2.44E-4</v>
      </c>
      <c r="AB51" s="71">
        <v>-3.5E-4</v>
      </c>
      <c r="AC51" s="71">
        <v>-5.69E-4</v>
      </c>
      <c r="AD51" s="71">
        <v>-7.9E-4</v>
      </c>
      <c r="AE51" s="71">
        <v>-9.12E-4</v>
      </c>
      <c r="AF51" s="71">
        <v>-9.17E-4</v>
      </c>
      <c r="AG51" s="71">
        <v>-8.89E-4</v>
      </c>
      <c r="AH51" s="71">
        <v>-8.99E-4</v>
      </c>
      <c r="AI51" s="71">
        <v>-9.11E-4</v>
      </c>
    </row>
    <row r="52" ht="12.75" customHeight="1">
      <c r="A52" s="71">
        <v>-0.0095</v>
      </c>
      <c r="B52" s="71">
        <v>-0.008561</v>
      </c>
      <c r="C52" s="71">
        <v>-0.008005</v>
      </c>
      <c r="D52" s="71">
        <v>-0.007673</v>
      </c>
      <c r="E52" s="71">
        <v>-0.007441</v>
      </c>
      <c r="F52" s="71">
        <v>-0.00693</v>
      </c>
      <c r="G52" s="71">
        <v>-0.006522</v>
      </c>
      <c r="H52" s="71">
        <v>-0.006213</v>
      </c>
      <c r="I52" s="71">
        <v>-0.005897</v>
      </c>
      <c r="J52" s="71">
        <v>-0.005571</v>
      </c>
      <c r="K52" s="71">
        <v>-0.005221</v>
      </c>
      <c r="L52" s="71">
        <v>-0.004844</v>
      </c>
      <c r="M52" s="71">
        <v>-0.004397</v>
      </c>
      <c r="N52" s="71">
        <v>-0.004003</v>
      </c>
      <c r="O52" s="71">
        <v>-0.003699</v>
      </c>
      <c r="P52" s="71">
        <v>-0.003283</v>
      </c>
      <c r="Q52" s="71">
        <v>-0.002807</v>
      </c>
      <c r="R52" s="71">
        <v>-0.002323</v>
      </c>
      <c r="S52" s="71">
        <v>-0.001876</v>
      </c>
      <c r="T52" s="71">
        <v>-0.001412</v>
      </c>
      <c r="U52" s="71">
        <v>-0.001052</v>
      </c>
      <c r="V52" s="71">
        <v>-6.83E-4</v>
      </c>
      <c r="W52" s="71">
        <v>-4.44E-4</v>
      </c>
      <c r="X52" s="71">
        <v>-9.7E-5</v>
      </c>
      <c r="Y52" s="71">
        <v>0.0</v>
      </c>
      <c r="Z52" s="71">
        <v>-1.37E-4</v>
      </c>
      <c r="AA52" s="71">
        <v>-2.14E-4</v>
      </c>
      <c r="AB52" s="71">
        <v>-3.2E-4</v>
      </c>
      <c r="AC52" s="71">
        <v>-5.46E-4</v>
      </c>
      <c r="AD52" s="71">
        <v>-7.55E-4</v>
      </c>
      <c r="AE52" s="71">
        <v>-8.13E-4</v>
      </c>
      <c r="AF52" s="71">
        <v>-8.43E-4</v>
      </c>
      <c r="AG52" s="71">
        <v>-8.44E-4</v>
      </c>
      <c r="AH52" s="71">
        <v>-8.24E-4</v>
      </c>
      <c r="AI52" s="71">
        <v>-8.39E-4</v>
      </c>
    </row>
    <row r="53" ht="12.75" customHeight="1">
      <c r="A53" s="71">
        <v>-0.00974</v>
      </c>
      <c r="B53" s="71">
        <v>-0.008784</v>
      </c>
      <c r="C53" s="71">
        <v>-0.008217</v>
      </c>
      <c r="D53" s="71">
        <v>-0.007868</v>
      </c>
      <c r="E53" s="71">
        <v>-0.007646</v>
      </c>
      <c r="F53" s="71">
        <v>-0.007096</v>
      </c>
      <c r="G53" s="71">
        <v>-0.006672</v>
      </c>
      <c r="H53" s="71">
        <v>-0.006365</v>
      </c>
      <c r="I53" s="71">
        <v>-0.006064</v>
      </c>
      <c r="J53" s="71">
        <v>-0.005712</v>
      </c>
      <c r="K53" s="71">
        <v>-0.005369</v>
      </c>
      <c r="L53" s="71">
        <v>-0.004996</v>
      </c>
      <c r="M53" s="71">
        <v>-0.004504</v>
      </c>
      <c r="N53" s="71">
        <v>-0.004115</v>
      </c>
      <c r="O53" s="71">
        <v>-0.003782</v>
      </c>
      <c r="P53" s="71">
        <v>-0.003409</v>
      </c>
      <c r="Q53" s="71">
        <v>-0.002901</v>
      </c>
      <c r="R53" s="71">
        <v>-0.002408</v>
      </c>
      <c r="S53" s="71">
        <v>-0.001936</v>
      </c>
      <c r="T53" s="71">
        <v>-0.001491</v>
      </c>
      <c r="U53" s="71">
        <v>-0.001138</v>
      </c>
      <c r="V53" s="71">
        <v>-7.23E-4</v>
      </c>
      <c r="W53" s="71">
        <v>-4.72E-4</v>
      </c>
      <c r="X53" s="71">
        <v>-1.11E-4</v>
      </c>
      <c r="Y53" s="71">
        <v>0.0</v>
      </c>
      <c r="Z53" s="71">
        <v>-9.7E-5</v>
      </c>
      <c r="AA53" s="71">
        <v>-1.81E-4</v>
      </c>
      <c r="AB53" s="71">
        <v>-2.65E-4</v>
      </c>
      <c r="AC53" s="71">
        <v>-4.44E-4</v>
      </c>
      <c r="AD53" s="71">
        <v>-6.2E-4</v>
      </c>
      <c r="AE53" s="71">
        <v>-7.03E-4</v>
      </c>
      <c r="AF53" s="71">
        <v>-6.87E-4</v>
      </c>
      <c r="AG53" s="71">
        <v>-6.51E-4</v>
      </c>
      <c r="AH53" s="71">
        <v>-6.42E-4</v>
      </c>
      <c r="AI53" s="71">
        <v>-6.86E-4</v>
      </c>
    </row>
    <row r="54" ht="12.75" customHeight="1">
      <c r="A54" s="71">
        <v>-0.009832</v>
      </c>
      <c r="B54" s="71">
        <v>-0.008879</v>
      </c>
      <c r="C54" s="71">
        <v>-0.008308</v>
      </c>
      <c r="D54" s="71">
        <v>-0.007958</v>
      </c>
      <c r="E54" s="71">
        <v>-0.007691</v>
      </c>
      <c r="F54" s="71">
        <v>-0.007186</v>
      </c>
      <c r="G54" s="71">
        <v>-0.006774</v>
      </c>
      <c r="H54" s="71">
        <v>-0.006451</v>
      </c>
      <c r="I54" s="71">
        <v>-0.006101</v>
      </c>
      <c r="J54" s="71">
        <v>-0.005776</v>
      </c>
      <c r="K54" s="71">
        <v>-0.005418</v>
      </c>
      <c r="L54" s="71">
        <v>-0.005056</v>
      </c>
      <c r="M54" s="71">
        <v>-0.004573</v>
      </c>
      <c r="N54" s="71">
        <v>-0.004183</v>
      </c>
      <c r="O54" s="71">
        <v>-0.00386</v>
      </c>
      <c r="P54" s="71">
        <v>-0.003451</v>
      </c>
      <c r="Q54" s="71">
        <v>-0.002968</v>
      </c>
      <c r="R54" s="71">
        <v>-0.002453</v>
      </c>
      <c r="S54" s="71">
        <v>-0.001988</v>
      </c>
      <c r="T54" s="71">
        <v>-0.001513</v>
      </c>
      <c r="U54" s="71">
        <v>-0.001153</v>
      </c>
      <c r="V54" s="71">
        <v>-7.56E-4</v>
      </c>
      <c r="W54" s="71">
        <v>-4.77E-4</v>
      </c>
      <c r="X54" s="71">
        <v>-1.2E-4</v>
      </c>
      <c r="Y54" s="71">
        <v>0.0</v>
      </c>
      <c r="Z54" s="71">
        <v>-8.0E-5</v>
      </c>
      <c r="AA54" s="71">
        <v>-1.22E-4</v>
      </c>
      <c r="AB54" s="71">
        <v>-1.82E-4</v>
      </c>
      <c r="AC54" s="71">
        <v>-3.45E-4</v>
      </c>
      <c r="AD54" s="71">
        <v>-5.22E-4</v>
      </c>
      <c r="AE54" s="71">
        <v>-5.67E-4</v>
      </c>
      <c r="AF54" s="71">
        <v>-5.46E-4</v>
      </c>
      <c r="AG54" s="71">
        <v>-5.44E-4</v>
      </c>
      <c r="AH54" s="71">
        <v>-5.29E-4</v>
      </c>
      <c r="AI54" s="71">
        <v>-5.2E-4</v>
      </c>
    </row>
    <row r="55" ht="12.75" customHeight="1">
      <c r="A55" s="71">
        <v>-0.009945</v>
      </c>
      <c r="B55" s="71">
        <v>-0.009007</v>
      </c>
      <c r="C55" s="71">
        <v>-0.008434</v>
      </c>
      <c r="D55" s="71">
        <v>-0.008049</v>
      </c>
      <c r="E55" s="71">
        <v>-0.007809</v>
      </c>
      <c r="F55" s="71">
        <v>-0.007269</v>
      </c>
      <c r="G55" s="71">
        <v>-0.006825</v>
      </c>
      <c r="H55" s="71">
        <v>-0.006535</v>
      </c>
      <c r="I55" s="71">
        <v>-0.006194</v>
      </c>
      <c r="J55" s="71">
        <v>-0.005815</v>
      </c>
      <c r="K55" s="71">
        <v>-0.005483</v>
      </c>
      <c r="L55" s="71">
        <v>-0.005075</v>
      </c>
      <c r="M55" s="71">
        <v>-0.00461</v>
      </c>
      <c r="N55" s="71">
        <v>-0.004194</v>
      </c>
      <c r="O55" s="71">
        <v>-0.003897</v>
      </c>
      <c r="P55" s="71">
        <v>-0.003431</v>
      </c>
      <c r="Q55" s="71">
        <v>-0.002965</v>
      </c>
      <c r="R55" s="71">
        <v>-0.002469</v>
      </c>
      <c r="S55" s="71">
        <v>-0.001992</v>
      </c>
      <c r="T55" s="71">
        <v>-0.001502</v>
      </c>
      <c r="U55" s="71">
        <v>-0.001151</v>
      </c>
      <c r="V55" s="71">
        <v>-7.47E-4</v>
      </c>
      <c r="W55" s="71">
        <v>-4.5E-4</v>
      </c>
      <c r="X55" s="71">
        <v>-1.31E-4</v>
      </c>
      <c r="Y55" s="71">
        <v>0.0</v>
      </c>
      <c r="Z55" s="71">
        <v>-5.2E-5</v>
      </c>
      <c r="AA55" s="71">
        <v>-1.12E-4</v>
      </c>
      <c r="AB55" s="71">
        <v>-1.69E-4</v>
      </c>
      <c r="AC55" s="71">
        <v>-3.16E-4</v>
      </c>
      <c r="AD55" s="71">
        <v>-4.84E-4</v>
      </c>
      <c r="AE55" s="71">
        <v>-5.44E-4</v>
      </c>
      <c r="AF55" s="71">
        <v>-4.83E-4</v>
      </c>
      <c r="AG55" s="71">
        <v>-4.86E-4</v>
      </c>
      <c r="AH55" s="71">
        <v>-4.77E-4</v>
      </c>
      <c r="AI55" s="71">
        <v>-4.45E-4</v>
      </c>
    </row>
    <row r="56" ht="12.75" customHeight="1">
      <c r="A56" s="71">
        <v>-0.010177</v>
      </c>
      <c r="B56" s="71">
        <v>-0.009146</v>
      </c>
      <c r="C56" s="71">
        <v>-0.008539</v>
      </c>
      <c r="D56" s="71">
        <v>-0.008176</v>
      </c>
      <c r="E56" s="71">
        <v>-0.007906</v>
      </c>
      <c r="F56" s="71">
        <v>-0.007382</v>
      </c>
      <c r="G56" s="71">
        <v>-0.006931</v>
      </c>
      <c r="H56" s="71">
        <v>-0.006604</v>
      </c>
      <c r="I56" s="71">
        <v>-0.006243</v>
      </c>
      <c r="J56" s="71">
        <v>-0.005898</v>
      </c>
      <c r="K56" s="71">
        <v>-0.005571</v>
      </c>
      <c r="L56" s="71">
        <v>-0.005153</v>
      </c>
      <c r="M56" s="71">
        <v>-0.004692</v>
      </c>
      <c r="N56" s="71">
        <v>-0.004295</v>
      </c>
      <c r="O56" s="71">
        <v>-0.003961</v>
      </c>
      <c r="P56" s="71">
        <v>-0.003525</v>
      </c>
      <c r="Q56" s="71">
        <v>-0.003002</v>
      </c>
      <c r="R56" s="71">
        <v>-0.002502</v>
      </c>
      <c r="S56" s="71">
        <v>-0.002023</v>
      </c>
      <c r="T56" s="71">
        <v>-0.001524</v>
      </c>
      <c r="U56" s="71">
        <v>-0.001138</v>
      </c>
      <c r="V56" s="71">
        <v>-7.35E-4</v>
      </c>
      <c r="W56" s="71">
        <v>-4.67E-4</v>
      </c>
      <c r="X56" s="71">
        <v>-9.8E-5</v>
      </c>
      <c r="Y56" s="71">
        <v>0.0</v>
      </c>
      <c r="Z56" s="71">
        <v>-7.1E-5</v>
      </c>
      <c r="AA56" s="71">
        <v>-8.8E-5</v>
      </c>
      <c r="AB56" s="71">
        <v>-1.63E-4</v>
      </c>
      <c r="AC56" s="71">
        <v>-2.96E-4</v>
      </c>
      <c r="AD56" s="71">
        <v>-4.23E-4</v>
      </c>
      <c r="AE56" s="71">
        <v>-4.93E-4</v>
      </c>
      <c r="AF56" s="71">
        <v>-4.27E-4</v>
      </c>
      <c r="AG56" s="71">
        <v>-3.95E-4</v>
      </c>
      <c r="AH56" s="71">
        <v>-3.77E-4</v>
      </c>
      <c r="AI56" s="71">
        <v>-3.64E-4</v>
      </c>
    </row>
    <row r="57" ht="12.75" customHeight="1">
      <c r="A57" s="71">
        <v>-0.010525</v>
      </c>
      <c r="B57" s="71">
        <v>-0.009494</v>
      </c>
      <c r="C57" s="71">
        <v>-0.008853</v>
      </c>
      <c r="D57" s="71">
        <v>-0.008448</v>
      </c>
      <c r="E57" s="71">
        <v>-0.008163</v>
      </c>
      <c r="F57" s="71">
        <v>-0.007608</v>
      </c>
      <c r="G57" s="71">
        <v>-0.007183</v>
      </c>
      <c r="H57" s="71">
        <v>-0.006832</v>
      </c>
      <c r="I57" s="71">
        <v>-0.006449</v>
      </c>
      <c r="J57" s="71">
        <v>-0.006126</v>
      </c>
      <c r="K57" s="71">
        <v>-0.005748</v>
      </c>
      <c r="L57" s="71">
        <v>-0.005305</v>
      </c>
      <c r="M57" s="71">
        <v>-0.00481</v>
      </c>
      <c r="N57" s="71">
        <v>-0.004414</v>
      </c>
      <c r="O57" s="71">
        <v>-0.004067</v>
      </c>
      <c r="P57" s="71">
        <v>-0.003602</v>
      </c>
      <c r="Q57" s="71">
        <v>-0.003093</v>
      </c>
      <c r="R57" s="71">
        <v>-0.002568</v>
      </c>
      <c r="S57" s="71">
        <v>-0.002108</v>
      </c>
      <c r="T57" s="71">
        <v>-0.001577</v>
      </c>
      <c r="U57" s="71">
        <v>-0.001195</v>
      </c>
      <c r="V57" s="71">
        <v>-7.83E-4</v>
      </c>
      <c r="W57" s="71">
        <v>-5.1E-4</v>
      </c>
      <c r="X57" s="71">
        <v>-1.08E-4</v>
      </c>
      <c r="Y57" s="71">
        <v>0.0</v>
      </c>
      <c r="Z57" s="71">
        <v>-3.5E-5</v>
      </c>
      <c r="AA57" s="71">
        <v>-7.5E-5</v>
      </c>
      <c r="AB57" s="71">
        <v>-5.9E-5</v>
      </c>
      <c r="AC57" s="71">
        <v>-2.21E-4</v>
      </c>
      <c r="AD57" s="71">
        <v>-3.33E-4</v>
      </c>
      <c r="AE57" s="71">
        <v>-3.63E-4</v>
      </c>
      <c r="AF57" s="71">
        <v>-2.95E-4</v>
      </c>
      <c r="AG57" s="71">
        <v>-2.7E-4</v>
      </c>
      <c r="AH57" s="71">
        <v>-2.2E-4</v>
      </c>
      <c r="AI57" s="71">
        <v>-2.21E-4</v>
      </c>
    </row>
    <row r="58" ht="12.75" customHeight="1">
      <c r="A58" s="71">
        <v>-0.010813</v>
      </c>
      <c r="B58" s="71">
        <v>-0.00976</v>
      </c>
      <c r="C58" s="71">
        <v>-0.009107</v>
      </c>
      <c r="D58" s="71">
        <v>-0.008684</v>
      </c>
      <c r="E58" s="71">
        <v>-0.008404</v>
      </c>
      <c r="F58" s="71">
        <v>-0.007809</v>
      </c>
      <c r="G58" s="71">
        <v>-0.007353</v>
      </c>
      <c r="H58" s="71">
        <v>-0.006974</v>
      </c>
      <c r="I58" s="71">
        <v>-0.00665</v>
      </c>
      <c r="J58" s="71">
        <v>-0.006241</v>
      </c>
      <c r="K58" s="71">
        <v>-0.005892</v>
      </c>
      <c r="L58" s="71">
        <v>-0.005449</v>
      </c>
      <c r="M58" s="71">
        <v>-0.004937</v>
      </c>
      <c r="N58" s="71">
        <v>-0.004536</v>
      </c>
      <c r="O58" s="71">
        <v>-0.004142</v>
      </c>
      <c r="P58" s="71">
        <v>-0.003702</v>
      </c>
      <c r="Q58" s="71">
        <v>-0.003192</v>
      </c>
      <c r="R58" s="71">
        <v>-0.002666</v>
      </c>
      <c r="S58" s="71">
        <v>-0.00213</v>
      </c>
      <c r="T58" s="71">
        <v>-0.001609</v>
      </c>
      <c r="U58" s="71">
        <v>-0.001251</v>
      </c>
      <c r="V58" s="71">
        <v>-7.92E-4</v>
      </c>
      <c r="W58" s="71">
        <v>-5.11E-4</v>
      </c>
      <c r="X58" s="71">
        <v>-1.43E-4</v>
      </c>
      <c r="Y58" s="71">
        <v>0.0</v>
      </c>
      <c r="Z58" s="71">
        <v>-4.6E-5</v>
      </c>
      <c r="AA58" s="71">
        <v>-6.1E-5</v>
      </c>
      <c r="AB58" s="71">
        <v>-9.1E-5</v>
      </c>
      <c r="AC58" s="71">
        <v>-2.04E-4</v>
      </c>
      <c r="AD58" s="71">
        <v>-2.96E-4</v>
      </c>
      <c r="AE58" s="71">
        <v>-3.39E-4</v>
      </c>
      <c r="AF58" s="71">
        <v>-2.51E-4</v>
      </c>
      <c r="AG58" s="71">
        <v>-2.38E-4</v>
      </c>
      <c r="AH58" s="71">
        <v>-1.66E-4</v>
      </c>
      <c r="AI58" s="71">
        <v>-1.96E-4</v>
      </c>
    </row>
    <row r="59" ht="12.75" customHeight="1">
      <c r="A59" s="71">
        <v>-0.011054</v>
      </c>
      <c r="B59" s="71">
        <v>-0.00996</v>
      </c>
      <c r="C59" s="71">
        <v>-0.009295</v>
      </c>
      <c r="D59" s="71">
        <v>-0.008852</v>
      </c>
      <c r="E59" s="71">
        <v>-0.008511</v>
      </c>
      <c r="F59" s="71">
        <v>-0.007952</v>
      </c>
      <c r="G59" s="71">
        <v>-0.007497</v>
      </c>
      <c r="H59" s="71">
        <v>-0.007096</v>
      </c>
      <c r="I59" s="71">
        <v>-0.00675</v>
      </c>
      <c r="J59" s="71">
        <v>-0.006371</v>
      </c>
      <c r="K59" s="71">
        <v>-0.005972</v>
      </c>
      <c r="L59" s="71">
        <v>-0.005525</v>
      </c>
      <c r="M59" s="71">
        <v>-0.005018</v>
      </c>
      <c r="N59" s="71">
        <v>-0.004592</v>
      </c>
      <c r="O59" s="71">
        <v>-0.00423</v>
      </c>
      <c r="P59" s="71">
        <v>-0.003735</v>
      </c>
      <c r="Q59" s="71">
        <v>-0.003213</v>
      </c>
      <c r="R59" s="71">
        <v>-0.002703</v>
      </c>
      <c r="S59" s="71">
        <v>-0.002185</v>
      </c>
      <c r="T59" s="71">
        <v>-0.001622</v>
      </c>
      <c r="U59" s="71">
        <v>-0.001244</v>
      </c>
      <c r="V59" s="71">
        <v>-7.97E-4</v>
      </c>
      <c r="W59" s="71">
        <v>-5.19E-4</v>
      </c>
      <c r="X59" s="71">
        <v>-1.46E-4</v>
      </c>
      <c r="Y59" s="71">
        <v>0.0</v>
      </c>
      <c r="Z59" s="71">
        <v>-4.8E-5</v>
      </c>
      <c r="AA59" s="71">
        <v>-6.0E-5</v>
      </c>
      <c r="AB59" s="71">
        <v>-4.3E-5</v>
      </c>
      <c r="AC59" s="71">
        <v>-1.72E-4</v>
      </c>
      <c r="AD59" s="71">
        <v>-2.53E-4</v>
      </c>
      <c r="AE59" s="71">
        <v>-2.56E-4</v>
      </c>
      <c r="AF59" s="71">
        <v>-1.96E-4</v>
      </c>
      <c r="AG59" s="71">
        <v>-1.41E-4</v>
      </c>
      <c r="AH59" s="71">
        <v>-1.01E-4</v>
      </c>
      <c r="AI59" s="71">
        <v>-8.7E-5</v>
      </c>
    </row>
    <row r="60" ht="12.75" customHeight="1">
      <c r="A60" s="71">
        <v>-0.011266</v>
      </c>
      <c r="B60" s="71">
        <v>-0.01015</v>
      </c>
      <c r="C60" s="71">
        <v>-0.009463</v>
      </c>
      <c r="D60" s="71">
        <v>-0.009002</v>
      </c>
      <c r="E60" s="71">
        <v>-0.008692</v>
      </c>
      <c r="F60" s="71">
        <v>-0.008094</v>
      </c>
      <c r="G60" s="71">
        <v>-0.007605</v>
      </c>
      <c r="H60" s="71">
        <v>-0.007245</v>
      </c>
      <c r="I60" s="71">
        <v>-0.006892</v>
      </c>
      <c r="J60" s="71">
        <v>-0.006479</v>
      </c>
      <c r="K60" s="71">
        <v>-0.006086</v>
      </c>
      <c r="L60" s="71">
        <v>-0.005635</v>
      </c>
      <c r="M60" s="71">
        <v>-0.005117</v>
      </c>
      <c r="N60" s="71">
        <v>-0.004667</v>
      </c>
      <c r="O60" s="71">
        <v>-0.004262</v>
      </c>
      <c r="P60" s="71">
        <v>-0.003767</v>
      </c>
      <c r="Q60" s="71">
        <v>-0.003235</v>
      </c>
      <c r="R60" s="71">
        <v>-0.002717</v>
      </c>
      <c r="S60" s="71">
        <v>-0.002165</v>
      </c>
      <c r="T60" s="71">
        <v>-0.001612</v>
      </c>
      <c r="U60" s="71">
        <v>-0.00124</v>
      </c>
      <c r="V60" s="71">
        <v>-7.76E-4</v>
      </c>
      <c r="W60" s="71">
        <v>-5.24E-4</v>
      </c>
      <c r="X60" s="71">
        <v>-1.19E-4</v>
      </c>
      <c r="Y60" s="71">
        <v>0.0</v>
      </c>
      <c r="Z60" s="71">
        <v>-8.0E-6</v>
      </c>
      <c r="AA60" s="71">
        <v>-3.4E-5</v>
      </c>
      <c r="AB60" s="71">
        <v>-2.6E-5</v>
      </c>
      <c r="AC60" s="71">
        <v>-1.1E-4</v>
      </c>
      <c r="AD60" s="71">
        <v>-2.02E-4</v>
      </c>
      <c r="AE60" s="71">
        <v>-2.12E-4</v>
      </c>
      <c r="AF60" s="71">
        <v>-1.07E-4</v>
      </c>
      <c r="AG60" s="71">
        <v>-7.2E-5</v>
      </c>
      <c r="AH60" s="71">
        <v>1.0E-6</v>
      </c>
      <c r="AI60" s="71">
        <v>1.5E-5</v>
      </c>
    </row>
    <row r="61" ht="12.75" customHeight="1">
      <c r="A61" s="71">
        <v>-0.01147</v>
      </c>
      <c r="B61" s="71">
        <v>-0.010331</v>
      </c>
      <c r="C61" s="71">
        <v>-0.009644</v>
      </c>
      <c r="D61" s="71">
        <v>-0.009151</v>
      </c>
      <c r="E61" s="71">
        <v>-0.008825</v>
      </c>
      <c r="F61" s="71">
        <v>-0.00822</v>
      </c>
      <c r="G61" s="71">
        <v>-0.007725</v>
      </c>
      <c r="H61" s="71">
        <v>-0.007332</v>
      </c>
      <c r="I61" s="71">
        <v>-0.006988</v>
      </c>
      <c r="J61" s="71">
        <v>-0.006533</v>
      </c>
      <c r="K61" s="71">
        <v>-0.006145</v>
      </c>
      <c r="L61" s="71">
        <v>-0.005682</v>
      </c>
      <c r="M61" s="71">
        <v>-0.00517</v>
      </c>
      <c r="N61" s="71">
        <v>-0.004704</v>
      </c>
      <c r="O61" s="71">
        <v>-0.00428</v>
      </c>
      <c r="P61" s="71">
        <v>-0.003806</v>
      </c>
      <c r="Q61" s="71">
        <v>-0.00328</v>
      </c>
      <c r="R61" s="71">
        <v>-0.002713</v>
      </c>
      <c r="S61" s="71">
        <v>-0.00217</v>
      </c>
      <c r="T61" s="71">
        <v>-0.001606</v>
      </c>
      <c r="U61" s="71">
        <v>-0.001229</v>
      </c>
      <c r="V61" s="71">
        <v>-7.86E-4</v>
      </c>
      <c r="W61" s="71">
        <v>-5.27E-4</v>
      </c>
      <c r="X61" s="71">
        <v>-1.28E-4</v>
      </c>
      <c r="Y61" s="71">
        <v>0.0</v>
      </c>
      <c r="Z61" s="71">
        <v>-2.7E-5</v>
      </c>
      <c r="AA61" s="71">
        <v>-2.7E-5</v>
      </c>
      <c r="AB61" s="71">
        <v>-3.3E-5</v>
      </c>
      <c r="AC61" s="71">
        <v>-1.09E-4</v>
      </c>
      <c r="AD61" s="71">
        <v>-1.68E-4</v>
      </c>
      <c r="AE61" s="71">
        <v>-2.16E-4</v>
      </c>
      <c r="AF61" s="71">
        <v>-8.1E-5</v>
      </c>
      <c r="AG61" s="71">
        <v>-4.1E-5</v>
      </c>
      <c r="AH61" s="71">
        <v>3.0E-6</v>
      </c>
      <c r="AI61" s="71">
        <v>4.3E-5</v>
      </c>
    </row>
    <row r="62" ht="12.75" customHeight="1">
      <c r="A62" s="71">
        <v>-0.011591</v>
      </c>
      <c r="B62" s="71">
        <v>-0.010411</v>
      </c>
      <c r="C62" s="71">
        <v>-0.009699</v>
      </c>
      <c r="D62" s="71">
        <v>-0.00923</v>
      </c>
      <c r="E62" s="71">
        <v>-0.008858</v>
      </c>
      <c r="F62" s="71">
        <v>-0.008238</v>
      </c>
      <c r="G62" s="71">
        <v>-0.007738</v>
      </c>
      <c r="H62" s="71">
        <v>-0.007371</v>
      </c>
      <c r="I62" s="71">
        <v>-0.006965</v>
      </c>
      <c r="J62" s="71">
        <v>-0.006574</v>
      </c>
      <c r="K62" s="71">
        <v>-0.006171</v>
      </c>
      <c r="L62" s="71">
        <v>-0.005716</v>
      </c>
      <c r="M62" s="71">
        <v>-0.005134</v>
      </c>
      <c r="N62" s="71">
        <v>-0.004685</v>
      </c>
      <c r="O62" s="71">
        <v>-0.004285</v>
      </c>
      <c r="P62" s="71">
        <v>-0.003775</v>
      </c>
      <c r="Q62" s="71">
        <v>-0.003241</v>
      </c>
      <c r="R62" s="71">
        <v>-0.002681</v>
      </c>
      <c r="S62" s="71">
        <v>-0.002138</v>
      </c>
      <c r="T62" s="71">
        <v>-0.001612</v>
      </c>
      <c r="U62" s="71">
        <v>-0.001183</v>
      </c>
      <c r="V62" s="71">
        <v>-7.4E-4</v>
      </c>
      <c r="W62" s="71">
        <v>-5.1E-4</v>
      </c>
      <c r="X62" s="71">
        <v>-1.2E-4</v>
      </c>
      <c r="Y62" s="71">
        <v>0.0</v>
      </c>
      <c r="Z62" s="71">
        <v>-1.8E-5</v>
      </c>
      <c r="AA62" s="71">
        <v>-5.0E-6</v>
      </c>
      <c r="AB62" s="71">
        <v>1.0E-6</v>
      </c>
      <c r="AC62" s="71">
        <v>-1.02E-4</v>
      </c>
      <c r="AD62" s="71">
        <v>-1.34E-4</v>
      </c>
      <c r="AE62" s="71">
        <v>-1.8E-4</v>
      </c>
      <c r="AF62" s="71">
        <v>-5.0E-5</v>
      </c>
      <c r="AG62" s="71">
        <v>5.8E-5</v>
      </c>
      <c r="AH62" s="71">
        <v>9.2E-5</v>
      </c>
      <c r="AI62" s="71">
        <v>8.8E-5</v>
      </c>
    </row>
    <row r="63" ht="12.75" customHeight="1">
      <c r="A63" s="71">
        <v>-0.011717</v>
      </c>
      <c r="B63" s="71">
        <v>-0.010537</v>
      </c>
      <c r="C63" s="71">
        <v>-0.009823</v>
      </c>
      <c r="D63" s="71">
        <v>-0.009328</v>
      </c>
      <c r="E63" s="71">
        <v>-0.00899</v>
      </c>
      <c r="F63" s="71">
        <v>-0.008352</v>
      </c>
      <c r="G63" s="71">
        <v>-0.007814</v>
      </c>
      <c r="H63" s="71">
        <v>-0.007461</v>
      </c>
      <c r="I63" s="71">
        <v>-0.007042</v>
      </c>
      <c r="J63" s="71">
        <v>-0.00662</v>
      </c>
      <c r="K63" s="71">
        <v>-0.00622</v>
      </c>
      <c r="L63" s="71">
        <v>-0.005763</v>
      </c>
      <c r="M63" s="71">
        <v>-0.005209</v>
      </c>
      <c r="N63" s="71">
        <v>-0.00471</v>
      </c>
      <c r="O63" s="71">
        <v>-0.004297</v>
      </c>
      <c r="P63" s="71">
        <v>-0.00375</v>
      </c>
      <c r="Q63" s="71">
        <v>-0.003264</v>
      </c>
      <c r="R63" s="71">
        <v>-0.002708</v>
      </c>
      <c r="S63" s="71">
        <v>-0.002101</v>
      </c>
      <c r="T63" s="71">
        <v>-0.00158</v>
      </c>
      <c r="U63" s="71">
        <v>-0.00119</v>
      </c>
      <c r="V63" s="71">
        <v>-7.55E-4</v>
      </c>
      <c r="W63" s="71">
        <v>-5.0E-4</v>
      </c>
      <c r="X63" s="71">
        <v>-9.7E-5</v>
      </c>
      <c r="Y63" s="71">
        <v>0.0</v>
      </c>
      <c r="Z63" s="71">
        <v>-1.7E-5</v>
      </c>
      <c r="AA63" s="71">
        <v>-4.2E-5</v>
      </c>
      <c r="AB63" s="71">
        <v>-2.3E-5</v>
      </c>
      <c r="AC63" s="71">
        <v>-1.02E-4</v>
      </c>
      <c r="AD63" s="71">
        <v>-1.44E-4</v>
      </c>
      <c r="AE63" s="71">
        <v>-1.37E-4</v>
      </c>
      <c r="AF63" s="71">
        <v>-3.6E-5</v>
      </c>
      <c r="AG63" s="71">
        <v>2.5E-5</v>
      </c>
      <c r="AH63" s="71">
        <v>1.07E-4</v>
      </c>
      <c r="AI63" s="71">
        <v>1.02E-4</v>
      </c>
    </row>
    <row r="64" ht="12.75" customHeight="1">
      <c r="A64" s="71">
        <v>-0.011858</v>
      </c>
      <c r="B64" s="71">
        <v>-0.010656</v>
      </c>
      <c r="C64" s="71">
        <v>-0.009925</v>
      </c>
      <c r="D64" s="71">
        <v>-0.009432</v>
      </c>
      <c r="E64" s="71">
        <v>-0.00905</v>
      </c>
      <c r="F64" s="71">
        <v>-0.008416</v>
      </c>
      <c r="G64" s="71">
        <v>-0.007897</v>
      </c>
      <c r="H64" s="71">
        <v>-0.007507</v>
      </c>
      <c r="I64" s="71">
        <v>-0.00707</v>
      </c>
      <c r="J64" s="71">
        <v>-0.006651</v>
      </c>
      <c r="K64" s="71">
        <v>-0.006243</v>
      </c>
      <c r="L64" s="71">
        <v>-0.005741</v>
      </c>
      <c r="M64" s="71">
        <v>-0.00522</v>
      </c>
      <c r="N64" s="71">
        <v>-0.004716</v>
      </c>
      <c r="O64" s="71">
        <v>-0.004295</v>
      </c>
      <c r="P64" s="71">
        <v>-0.003774</v>
      </c>
      <c r="Q64" s="71">
        <v>-0.003243</v>
      </c>
      <c r="R64" s="71">
        <v>-0.002676</v>
      </c>
      <c r="S64" s="71">
        <v>-0.002108</v>
      </c>
      <c r="T64" s="71">
        <v>-0.001582</v>
      </c>
      <c r="U64" s="71">
        <v>-0.001164</v>
      </c>
      <c r="V64" s="71">
        <v>-7.34E-4</v>
      </c>
      <c r="W64" s="71">
        <v>-5.06E-4</v>
      </c>
      <c r="X64" s="71">
        <v>-1.2E-4</v>
      </c>
      <c r="Y64" s="71">
        <v>0.0</v>
      </c>
      <c r="Z64" s="71">
        <v>-2.1E-5</v>
      </c>
      <c r="AA64" s="71">
        <v>-3.2E-5</v>
      </c>
      <c r="AB64" s="71">
        <v>1.0E-6</v>
      </c>
      <c r="AC64" s="71">
        <v>-8.1E-5</v>
      </c>
      <c r="AD64" s="71">
        <v>-1.28E-4</v>
      </c>
      <c r="AE64" s="71">
        <v>-1.14E-4</v>
      </c>
      <c r="AF64" s="71">
        <v>-2.1E-5</v>
      </c>
      <c r="AG64" s="71">
        <v>8.1E-5</v>
      </c>
      <c r="AH64" s="71">
        <v>1.01E-4</v>
      </c>
      <c r="AI64" s="71">
        <v>1.36E-4</v>
      </c>
    </row>
    <row r="65" ht="12.75" customHeight="1">
      <c r="A65" s="71">
        <v>-0.01203</v>
      </c>
      <c r="B65" s="71">
        <v>-0.010789</v>
      </c>
      <c r="C65" s="71">
        <v>-0.010033</v>
      </c>
      <c r="D65" s="71">
        <v>-0.0095</v>
      </c>
      <c r="E65" s="71">
        <v>-0.009121</v>
      </c>
      <c r="F65" s="71">
        <v>-0.008478</v>
      </c>
      <c r="G65" s="71">
        <v>-0.007959</v>
      </c>
      <c r="H65" s="71">
        <v>-0.00757</v>
      </c>
      <c r="I65" s="71">
        <v>-0.007136</v>
      </c>
      <c r="J65" s="71">
        <v>-0.006687</v>
      </c>
      <c r="K65" s="71">
        <v>-0.006288</v>
      </c>
      <c r="L65" s="71">
        <v>-0.005809</v>
      </c>
      <c r="M65" s="71">
        <v>-0.00523</v>
      </c>
      <c r="N65" s="71">
        <v>-0.004746</v>
      </c>
      <c r="O65" s="71">
        <v>-0.004298</v>
      </c>
      <c r="P65" s="71">
        <v>-0.003781</v>
      </c>
      <c r="Q65" s="71">
        <v>-0.003227</v>
      </c>
      <c r="R65" s="71">
        <v>-0.002692</v>
      </c>
      <c r="S65" s="71">
        <v>-0.002103</v>
      </c>
      <c r="T65" s="71">
        <v>-0.001582</v>
      </c>
      <c r="U65" s="71">
        <v>-0.001142</v>
      </c>
      <c r="V65" s="71">
        <v>-7.19E-4</v>
      </c>
      <c r="W65" s="71">
        <v>-4.88E-4</v>
      </c>
      <c r="X65" s="71">
        <v>-1.26E-4</v>
      </c>
      <c r="Y65" s="71">
        <v>0.0</v>
      </c>
      <c r="Z65" s="71">
        <v>-3.8E-5</v>
      </c>
      <c r="AA65" s="71">
        <v>-4.7E-5</v>
      </c>
      <c r="AB65" s="71">
        <v>4.0E-6</v>
      </c>
      <c r="AC65" s="71">
        <v>-7.5E-5</v>
      </c>
      <c r="AD65" s="71">
        <v>-1.36E-4</v>
      </c>
      <c r="AE65" s="71">
        <v>-1.16E-4</v>
      </c>
      <c r="AF65" s="71">
        <v>1.9E-5</v>
      </c>
      <c r="AG65" s="71">
        <v>8.5E-5</v>
      </c>
      <c r="AH65" s="71">
        <v>1.87E-4</v>
      </c>
      <c r="AI65" s="71">
        <v>2.0E-4</v>
      </c>
    </row>
    <row r="66" ht="12.75" customHeight="1">
      <c r="A66" s="71">
        <v>-0.012159</v>
      </c>
      <c r="B66" s="71">
        <v>-0.01088</v>
      </c>
      <c r="C66" s="71">
        <v>-0.010107</v>
      </c>
      <c r="D66" s="71">
        <v>-0.009547</v>
      </c>
      <c r="E66" s="71">
        <v>-0.009173</v>
      </c>
      <c r="F66" s="71">
        <v>-0.008501</v>
      </c>
      <c r="G66" s="71">
        <v>-0.007975</v>
      </c>
      <c r="H66" s="71">
        <v>-0.007546</v>
      </c>
      <c r="I66" s="71">
        <v>-0.007134</v>
      </c>
      <c r="J66" s="71">
        <v>-0.006682</v>
      </c>
      <c r="K66" s="71">
        <v>-0.006241</v>
      </c>
      <c r="L66" s="71">
        <v>-0.005768</v>
      </c>
      <c r="M66" s="71">
        <v>-0.00522</v>
      </c>
      <c r="N66" s="71">
        <v>-0.004713</v>
      </c>
      <c r="O66" s="71">
        <v>-0.004249</v>
      </c>
      <c r="P66" s="71">
        <v>-0.00373</v>
      </c>
      <c r="Q66" s="71">
        <v>-0.003168</v>
      </c>
      <c r="R66" s="71">
        <v>-0.002631</v>
      </c>
      <c r="S66" s="71">
        <v>-0.002051</v>
      </c>
      <c r="T66" s="71">
        <v>-0.001539</v>
      </c>
      <c r="U66" s="71">
        <v>-0.00113</v>
      </c>
      <c r="V66" s="71">
        <v>-7.22E-4</v>
      </c>
      <c r="W66" s="71">
        <v>-4.66E-4</v>
      </c>
      <c r="X66" s="71">
        <v>-8.8E-5</v>
      </c>
      <c r="Y66" s="71">
        <v>0.0</v>
      </c>
      <c r="Z66" s="71">
        <v>-5.6E-5</v>
      </c>
      <c r="AA66" s="71">
        <v>-4.1E-5</v>
      </c>
      <c r="AB66" s="71">
        <v>-1.0E-5</v>
      </c>
      <c r="AC66" s="71">
        <v>-8.1E-5</v>
      </c>
      <c r="AD66" s="71">
        <v>-1.5E-4</v>
      </c>
      <c r="AE66" s="71">
        <v>-8.2E-5</v>
      </c>
      <c r="AF66" s="71">
        <v>3.3E-5</v>
      </c>
      <c r="AG66" s="71">
        <v>1.15E-4</v>
      </c>
      <c r="AH66" s="71">
        <v>1.78E-4</v>
      </c>
      <c r="AI66" s="71">
        <v>1.91E-4</v>
      </c>
    </row>
    <row r="67" ht="12.75" customHeight="1">
      <c r="A67" s="71">
        <v>-0.012161</v>
      </c>
      <c r="B67" s="71">
        <v>-0.010907</v>
      </c>
      <c r="C67" s="71">
        <v>-0.01012</v>
      </c>
      <c r="D67" s="71">
        <v>-0.009569</v>
      </c>
      <c r="E67" s="71">
        <v>-0.009146</v>
      </c>
      <c r="F67" s="71">
        <v>-0.008498</v>
      </c>
      <c r="G67" s="71">
        <v>-0.007982</v>
      </c>
      <c r="H67" s="71">
        <v>-0.007565</v>
      </c>
      <c r="I67" s="71">
        <v>-0.007097</v>
      </c>
      <c r="J67" s="71">
        <v>-0.006673</v>
      </c>
      <c r="K67" s="71">
        <v>-0.006215</v>
      </c>
      <c r="L67" s="71">
        <v>-0.005746</v>
      </c>
      <c r="M67" s="71">
        <v>-0.005209</v>
      </c>
      <c r="N67" s="71">
        <v>-0.00466</v>
      </c>
      <c r="O67" s="71">
        <v>-0.004187</v>
      </c>
      <c r="P67" s="71">
        <v>-0.003685</v>
      </c>
      <c r="Q67" s="71">
        <v>-0.003165</v>
      </c>
      <c r="R67" s="71">
        <v>-0.002559</v>
      </c>
      <c r="S67" s="71">
        <v>-0.001994</v>
      </c>
      <c r="T67" s="71">
        <v>-0.001488</v>
      </c>
      <c r="U67" s="71">
        <v>-0.001058</v>
      </c>
      <c r="V67" s="71">
        <v>-6.63E-4</v>
      </c>
      <c r="W67" s="71">
        <v>-4.65E-4</v>
      </c>
      <c r="X67" s="71">
        <v>-7.6E-5</v>
      </c>
      <c r="Y67" s="71">
        <v>0.0</v>
      </c>
      <c r="Z67" s="71">
        <v>-2.8E-5</v>
      </c>
      <c r="AA67" s="71">
        <v>-3.8E-5</v>
      </c>
      <c r="AB67" s="71">
        <v>1.9E-5</v>
      </c>
      <c r="AC67" s="71">
        <v>-4.3E-5</v>
      </c>
      <c r="AD67" s="71">
        <v>-7.8E-5</v>
      </c>
      <c r="AE67" s="71">
        <v>-4.9E-5</v>
      </c>
      <c r="AF67" s="71">
        <v>8.2E-5</v>
      </c>
      <c r="AG67" s="71">
        <v>1.79E-4</v>
      </c>
      <c r="AH67" s="71">
        <v>2.48E-4</v>
      </c>
      <c r="AI67" s="71">
        <v>3.03E-4</v>
      </c>
    </row>
    <row r="68" ht="12.75" customHeight="1">
      <c r="A68" s="71">
        <v>-0.012308</v>
      </c>
      <c r="B68" s="71">
        <v>-0.011016</v>
      </c>
      <c r="C68" s="71">
        <v>-0.010241</v>
      </c>
      <c r="D68" s="71">
        <v>-0.009657</v>
      </c>
      <c r="E68" s="71">
        <v>-0.009243</v>
      </c>
      <c r="F68" s="71">
        <v>-0.008568</v>
      </c>
      <c r="G68" s="71">
        <v>-0.008018</v>
      </c>
      <c r="H68" s="71">
        <v>-0.00759</v>
      </c>
      <c r="I68" s="71">
        <v>-0.007143</v>
      </c>
      <c r="J68" s="71">
        <v>-0.006695</v>
      </c>
      <c r="K68" s="71">
        <v>-0.00627</v>
      </c>
      <c r="L68" s="71">
        <v>-0.005739</v>
      </c>
      <c r="M68" s="71">
        <v>-0.005207</v>
      </c>
      <c r="N68" s="71">
        <v>-0.004695</v>
      </c>
      <c r="O68" s="71">
        <v>-0.004218</v>
      </c>
      <c r="P68" s="71">
        <v>-0.003642</v>
      </c>
      <c r="Q68" s="71">
        <v>-0.00315</v>
      </c>
      <c r="R68" s="71">
        <v>-0.002566</v>
      </c>
      <c r="S68" s="71">
        <v>-0.001985</v>
      </c>
      <c r="T68" s="71">
        <v>-0.00147</v>
      </c>
      <c r="U68" s="71">
        <v>-0.001034</v>
      </c>
      <c r="V68" s="71">
        <v>-6.71E-4</v>
      </c>
      <c r="W68" s="71">
        <v>-4.65E-4</v>
      </c>
      <c r="X68" s="71">
        <v>-7.4E-5</v>
      </c>
      <c r="Y68" s="71">
        <v>0.0</v>
      </c>
      <c r="Z68" s="71">
        <v>-8.0E-6</v>
      </c>
      <c r="AA68" s="71">
        <v>-2.9E-5</v>
      </c>
      <c r="AB68" s="71">
        <v>3.2E-5</v>
      </c>
      <c r="AC68" s="71">
        <v>-7.0E-5</v>
      </c>
      <c r="AD68" s="71">
        <v>-7.6E-5</v>
      </c>
      <c r="AE68" s="71">
        <v>-2.1E-5</v>
      </c>
      <c r="AF68" s="71">
        <v>1.16E-4</v>
      </c>
      <c r="AG68" s="71">
        <v>2.02E-4</v>
      </c>
      <c r="AH68" s="71">
        <v>2.71E-4</v>
      </c>
      <c r="AI68" s="71">
        <v>3.09E-4</v>
      </c>
    </row>
    <row r="69" ht="12.75" customHeight="1">
      <c r="A69" s="71">
        <v>-0.012443</v>
      </c>
      <c r="B69" s="71">
        <v>-0.01113</v>
      </c>
      <c r="C69" s="71">
        <v>-0.010326</v>
      </c>
      <c r="D69" s="71">
        <v>-0.009723</v>
      </c>
      <c r="E69" s="71">
        <v>-0.009318</v>
      </c>
      <c r="F69" s="71">
        <v>-0.008632</v>
      </c>
      <c r="G69" s="71">
        <v>-0.00807</v>
      </c>
      <c r="H69" s="71">
        <v>-0.007659</v>
      </c>
      <c r="I69" s="71">
        <v>-0.007172</v>
      </c>
      <c r="J69" s="71">
        <v>-0.006773</v>
      </c>
      <c r="K69" s="71">
        <v>-0.00629</v>
      </c>
      <c r="L69" s="71">
        <v>-0.005753</v>
      </c>
      <c r="M69" s="71">
        <v>-0.00524</v>
      </c>
      <c r="N69" s="71">
        <v>-0.004709</v>
      </c>
      <c r="O69" s="71">
        <v>-0.00425</v>
      </c>
      <c r="P69" s="71">
        <v>-0.00366</v>
      </c>
      <c r="Q69" s="71">
        <v>-0.00315</v>
      </c>
      <c r="R69" s="71">
        <v>-0.002547</v>
      </c>
      <c r="S69" s="71">
        <v>-0.001995</v>
      </c>
      <c r="T69" s="71">
        <v>-0.00149</v>
      </c>
      <c r="U69" s="71">
        <v>-0.00105</v>
      </c>
      <c r="V69" s="71">
        <v>-6.89E-4</v>
      </c>
      <c r="W69" s="71">
        <v>-4.65E-4</v>
      </c>
      <c r="X69" s="71">
        <v>-7.8E-5</v>
      </c>
      <c r="Y69" s="71">
        <v>0.0</v>
      </c>
      <c r="Z69" s="71">
        <v>-1.9E-5</v>
      </c>
      <c r="AA69" s="71">
        <v>-2.9E-5</v>
      </c>
      <c r="AB69" s="71">
        <v>-1.0E-5</v>
      </c>
      <c r="AC69" s="71">
        <v>-6.1E-5</v>
      </c>
      <c r="AD69" s="71">
        <v>-8.4E-5</v>
      </c>
      <c r="AE69" s="71">
        <v>-1.7E-5</v>
      </c>
      <c r="AF69" s="71">
        <v>1.18E-4</v>
      </c>
      <c r="AG69" s="71">
        <v>1.63E-4</v>
      </c>
      <c r="AH69" s="71">
        <v>2.79E-4</v>
      </c>
      <c r="AI69" s="71">
        <v>3.05E-4</v>
      </c>
    </row>
    <row r="70" ht="12.75" customHeight="1">
      <c r="A70" s="71">
        <v>-0.012612</v>
      </c>
      <c r="B70" s="71">
        <v>-0.011268</v>
      </c>
      <c r="C70" s="71">
        <v>-0.010431</v>
      </c>
      <c r="D70" s="71">
        <v>-0.009839</v>
      </c>
      <c r="E70" s="71">
        <v>-0.009384</v>
      </c>
      <c r="F70" s="71">
        <v>-0.008709</v>
      </c>
      <c r="G70" s="71">
        <v>-0.008142</v>
      </c>
      <c r="H70" s="71">
        <v>-0.007675</v>
      </c>
      <c r="I70" s="71">
        <v>-0.007228</v>
      </c>
      <c r="J70" s="71">
        <v>-0.006816</v>
      </c>
      <c r="K70" s="71">
        <v>-0.006329</v>
      </c>
      <c r="L70" s="71">
        <v>-0.005787</v>
      </c>
      <c r="M70" s="71">
        <v>-0.005245</v>
      </c>
      <c r="N70" s="71">
        <v>-0.004709</v>
      </c>
      <c r="O70" s="71">
        <v>-0.00423</v>
      </c>
      <c r="P70" s="71">
        <v>-0.003661</v>
      </c>
      <c r="Q70" s="71">
        <v>-0.003125</v>
      </c>
      <c r="R70" s="71">
        <v>-0.002522</v>
      </c>
      <c r="S70" s="71">
        <v>-0.00194</v>
      </c>
      <c r="T70" s="71">
        <v>-0.001445</v>
      </c>
      <c r="U70" s="71">
        <v>-0.001029</v>
      </c>
      <c r="V70" s="71">
        <v>-6.53E-4</v>
      </c>
      <c r="W70" s="71">
        <v>-4.53E-4</v>
      </c>
      <c r="X70" s="71">
        <v>-4.5E-5</v>
      </c>
      <c r="Y70" s="71">
        <v>0.0</v>
      </c>
      <c r="Z70" s="71">
        <v>-3.0E-5</v>
      </c>
      <c r="AA70" s="71">
        <v>-3.0E-6</v>
      </c>
      <c r="AB70" s="71">
        <v>5.3E-5</v>
      </c>
      <c r="AC70" s="71">
        <v>-1.2E-5</v>
      </c>
      <c r="AD70" s="71">
        <v>-1.0E-6</v>
      </c>
      <c r="AE70" s="71">
        <v>5.4E-5</v>
      </c>
      <c r="AF70" s="71">
        <v>1.86E-4</v>
      </c>
      <c r="AG70" s="71">
        <v>2.89E-4</v>
      </c>
      <c r="AH70" s="71">
        <v>3.7E-4</v>
      </c>
      <c r="AI70" s="71">
        <v>3.78E-4</v>
      </c>
    </row>
    <row r="71" ht="12.75" customHeight="1">
      <c r="A71" s="71">
        <v>-0.01284</v>
      </c>
      <c r="B71" s="71">
        <v>-0.011459</v>
      </c>
      <c r="C71" s="71">
        <v>-0.010613</v>
      </c>
      <c r="D71" s="71">
        <v>-0.009985</v>
      </c>
      <c r="E71" s="71">
        <v>-0.009549</v>
      </c>
      <c r="F71" s="71">
        <v>-0.008847</v>
      </c>
      <c r="G71" s="71">
        <v>-0.00826</v>
      </c>
      <c r="H71" s="71">
        <v>-0.007808</v>
      </c>
      <c r="I71" s="71">
        <v>-0.007354</v>
      </c>
      <c r="J71" s="71">
        <v>-0.00689</v>
      </c>
      <c r="K71" s="71">
        <v>-0.006422</v>
      </c>
      <c r="L71" s="71">
        <v>-0.005898</v>
      </c>
      <c r="M71" s="71">
        <v>-0.00533</v>
      </c>
      <c r="N71" s="71">
        <v>-0.004758</v>
      </c>
      <c r="O71" s="71">
        <v>-0.004279</v>
      </c>
      <c r="P71" s="71">
        <v>-0.003733</v>
      </c>
      <c r="Q71" s="71">
        <v>-0.00318</v>
      </c>
      <c r="R71" s="71">
        <v>-0.002556</v>
      </c>
      <c r="S71" s="71">
        <v>-0.001978</v>
      </c>
      <c r="T71" s="71">
        <v>-0.001455</v>
      </c>
      <c r="U71" s="71">
        <v>-0.001042</v>
      </c>
      <c r="V71" s="71">
        <v>-6.93E-4</v>
      </c>
      <c r="W71" s="71">
        <v>-4.74E-4</v>
      </c>
      <c r="X71" s="71">
        <v>-8.6E-5</v>
      </c>
      <c r="Y71" s="71">
        <v>0.0</v>
      </c>
      <c r="Z71" s="71">
        <v>-7.1E-5</v>
      </c>
      <c r="AA71" s="71">
        <v>-3.0E-6</v>
      </c>
      <c r="AB71" s="71">
        <v>3.7E-5</v>
      </c>
      <c r="AC71" s="71">
        <v>-3.3E-5</v>
      </c>
      <c r="AD71" s="71">
        <v>0.0</v>
      </c>
      <c r="AE71" s="71">
        <v>6.5E-5</v>
      </c>
      <c r="AF71" s="71">
        <v>2.27E-4</v>
      </c>
      <c r="AG71" s="71">
        <v>3.09E-4</v>
      </c>
      <c r="AH71" s="71">
        <v>3.9E-4</v>
      </c>
      <c r="AI71" s="71">
        <v>4.92E-4</v>
      </c>
    </row>
    <row r="72" ht="12.75" customHeight="1">
      <c r="A72" s="71">
        <v>-0.013129</v>
      </c>
      <c r="B72" s="71">
        <v>-0.011726</v>
      </c>
      <c r="C72" s="71">
        <v>-0.010831</v>
      </c>
      <c r="D72" s="71">
        <v>-0.010203</v>
      </c>
      <c r="E72" s="71">
        <v>-0.009715</v>
      </c>
      <c r="F72" s="71">
        <v>-0.009036</v>
      </c>
      <c r="G72" s="71">
        <v>-0.0084</v>
      </c>
      <c r="H72" s="71">
        <v>-0.007944</v>
      </c>
      <c r="I72" s="71">
        <v>-0.007464</v>
      </c>
      <c r="J72" s="71">
        <v>-0.006968</v>
      </c>
      <c r="K72" s="71">
        <v>-0.006521</v>
      </c>
      <c r="L72" s="71">
        <v>-0.005963</v>
      </c>
      <c r="M72" s="71">
        <v>-0.005388</v>
      </c>
      <c r="N72" s="71">
        <v>-0.004819</v>
      </c>
      <c r="O72" s="71">
        <v>-0.004348</v>
      </c>
      <c r="P72" s="71">
        <v>-0.003766</v>
      </c>
      <c r="Q72" s="71">
        <v>-0.003216</v>
      </c>
      <c r="R72" s="71">
        <v>-0.002619</v>
      </c>
      <c r="S72" s="71">
        <v>-0.001984</v>
      </c>
      <c r="T72" s="71">
        <v>-0.00149</v>
      </c>
      <c r="U72" s="71">
        <v>-0.00106</v>
      </c>
      <c r="V72" s="71">
        <v>-6.74E-4</v>
      </c>
      <c r="W72" s="71">
        <v>-4.54E-4</v>
      </c>
      <c r="X72" s="71">
        <v>-7.5E-5</v>
      </c>
      <c r="Y72" s="71">
        <v>0.0</v>
      </c>
      <c r="Z72" s="71">
        <v>-2.0E-5</v>
      </c>
      <c r="AA72" s="71">
        <v>1.5E-5</v>
      </c>
      <c r="AB72" s="71">
        <v>5.6E-5</v>
      </c>
      <c r="AC72" s="71">
        <v>4.3E-5</v>
      </c>
      <c r="AD72" s="71">
        <v>1.6E-5</v>
      </c>
      <c r="AE72" s="71">
        <v>1.15E-4</v>
      </c>
      <c r="AF72" s="71">
        <v>2.9E-4</v>
      </c>
      <c r="AG72" s="71">
        <v>3.68E-4</v>
      </c>
      <c r="AH72" s="71">
        <v>4.86E-4</v>
      </c>
      <c r="AI72" s="71">
        <v>5.17E-4</v>
      </c>
    </row>
    <row r="73" ht="12.75" customHeight="1">
      <c r="A73" s="71">
        <v>-0.013436</v>
      </c>
      <c r="B73" s="71">
        <v>-0.011974</v>
      </c>
      <c r="C73" s="71">
        <v>-0.011048</v>
      </c>
      <c r="D73" s="71">
        <v>-0.010387</v>
      </c>
      <c r="E73" s="71">
        <v>-0.009879</v>
      </c>
      <c r="F73" s="71">
        <v>-0.009179</v>
      </c>
      <c r="G73" s="71">
        <v>-0.008558</v>
      </c>
      <c r="H73" s="71">
        <v>-0.008087</v>
      </c>
      <c r="I73" s="71">
        <v>-0.007578</v>
      </c>
      <c r="J73" s="71">
        <v>-0.007141</v>
      </c>
      <c r="K73" s="71">
        <v>-0.006622</v>
      </c>
      <c r="L73" s="71">
        <v>-0.006037</v>
      </c>
      <c r="M73" s="71">
        <v>-0.005509</v>
      </c>
      <c r="N73" s="71">
        <v>-0.004919</v>
      </c>
      <c r="O73" s="71">
        <v>-0.004386</v>
      </c>
      <c r="P73" s="71">
        <v>-0.003777</v>
      </c>
      <c r="Q73" s="71">
        <v>-0.003256</v>
      </c>
      <c r="R73" s="71">
        <v>-0.002678</v>
      </c>
      <c r="S73" s="71">
        <v>-0.002051</v>
      </c>
      <c r="T73" s="71">
        <v>-0.001522</v>
      </c>
      <c r="U73" s="71">
        <v>-0.001075</v>
      </c>
      <c r="V73" s="71">
        <v>-7.27E-4</v>
      </c>
      <c r="W73" s="71">
        <v>-5.04E-4</v>
      </c>
      <c r="X73" s="71">
        <v>-5.8E-5</v>
      </c>
      <c r="Y73" s="71">
        <v>0.0</v>
      </c>
      <c r="Z73" s="71">
        <v>1.0E-5</v>
      </c>
      <c r="AA73" s="71">
        <v>3.4E-5</v>
      </c>
      <c r="AB73" s="71">
        <v>1.15E-4</v>
      </c>
      <c r="AC73" s="71">
        <v>3.7E-5</v>
      </c>
      <c r="AD73" s="71">
        <v>7.3E-5</v>
      </c>
      <c r="AE73" s="71">
        <v>1.7E-4</v>
      </c>
      <c r="AF73" s="71">
        <v>3.37E-4</v>
      </c>
      <c r="AG73" s="71">
        <v>4.88E-4</v>
      </c>
      <c r="AH73" s="71">
        <v>5.45E-4</v>
      </c>
      <c r="AI73" s="71">
        <v>5.85E-4</v>
      </c>
    </row>
    <row r="74" ht="12.75" customHeight="1">
      <c r="A74" s="71">
        <v>-0.013831</v>
      </c>
      <c r="B74" s="71">
        <v>-0.012295</v>
      </c>
      <c r="C74" s="71">
        <v>-0.011355</v>
      </c>
      <c r="D74" s="71">
        <v>-0.010632</v>
      </c>
      <c r="E74" s="71">
        <v>-0.010104</v>
      </c>
      <c r="F74" s="71">
        <v>-0.009381</v>
      </c>
      <c r="G74" s="71">
        <v>-0.008746</v>
      </c>
      <c r="H74" s="71">
        <v>-0.008231</v>
      </c>
      <c r="I74" s="71">
        <v>-0.007752</v>
      </c>
      <c r="J74" s="71">
        <v>-0.007276</v>
      </c>
      <c r="K74" s="71">
        <v>-0.006745</v>
      </c>
      <c r="L74" s="71">
        <v>-0.006174</v>
      </c>
      <c r="M74" s="71">
        <v>-0.00562</v>
      </c>
      <c r="N74" s="71">
        <v>-0.005012</v>
      </c>
      <c r="O74" s="71">
        <v>-0.00448</v>
      </c>
      <c r="P74" s="71">
        <v>-0.003937</v>
      </c>
      <c r="Q74" s="71">
        <v>-0.003318</v>
      </c>
      <c r="R74" s="71">
        <v>-0.002716</v>
      </c>
      <c r="S74" s="71">
        <v>-0.002086</v>
      </c>
      <c r="T74" s="71">
        <v>-0.001576</v>
      </c>
      <c r="U74" s="71">
        <v>-0.001116</v>
      </c>
      <c r="V74" s="71">
        <v>-7.35E-4</v>
      </c>
      <c r="W74" s="71">
        <v>-4.84E-4</v>
      </c>
      <c r="X74" s="71">
        <v>-9.8E-5</v>
      </c>
      <c r="Y74" s="71">
        <v>0.0</v>
      </c>
      <c r="Z74" s="71">
        <v>1.4E-5</v>
      </c>
      <c r="AA74" s="71">
        <v>1.7E-5</v>
      </c>
      <c r="AB74" s="71">
        <v>1.36E-4</v>
      </c>
      <c r="AC74" s="71">
        <v>9.3E-5</v>
      </c>
      <c r="AD74" s="71">
        <v>1.48E-4</v>
      </c>
      <c r="AE74" s="71">
        <v>2.14E-4</v>
      </c>
      <c r="AF74" s="71">
        <v>3.77E-4</v>
      </c>
      <c r="AG74" s="71">
        <v>5.44E-4</v>
      </c>
      <c r="AH74" s="71">
        <v>5.9E-4</v>
      </c>
      <c r="AI74" s="71">
        <v>6.13E-4</v>
      </c>
    </row>
    <row r="75" ht="12.75" customHeight="1">
      <c r="A75" s="71">
        <v>-0.014052</v>
      </c>
      <c r="B75" s="71">
        <v>-0.0125</v>
      </c>
      <c r="C75" s="71">
        <v>-0.011533</v>
      </c>
      <c r="D75" s="71">
        <v>-0.010826</v>
      </c>
      <c r="E75" s="71">
        <v>-0.010283</v>
      </c>
      <c r="F75" s="71">
        <v>-0.009533</v>
      </c>
      <c r="G75" s="71">
        <v>-0.0089</v>
      </c>
      <c r="H75" s="71">
        <v>-0.008439</v>
      </c>
      <c r="I75" s="71">
        <v>-0.007908</v>
      </c>
      <c r="J75" s="71">
        <v>-0.00745</v>
      </c>
      <c r="K75" s="71">
        <v>-0.006883</v>
      </c>
      <c r="L75" s="71">
        <v>-0.006328</v>
      </c>
      <c r="M75" s="71">
        <v>-0.005735</v>
      </c>
      <c r="N75" s="71">
        <v>-0.005101</v>
      </c>
      <c r="O75" s="71">
        <v>-0.004546</v>
      </c>
      <c r="P75" s="71">
        <v>-0.004</v>
      </c>
      <c r="Q75" s="71">
        <v>-0.003441</v>
      </c>
      <c r="R75" s="71">
        <v>-0.002789</v>
      </c>
      <c r="S75" s="71">
        <v>-0.002185</v>
      </c>
      <c r="T75" s="71">
        <v>-0.00162</v>
      </c>
      <c r="U75" s="71">
        <v>-0.001166</v>
      </c>
      <c r="V75" s="71">
        <v>-8.14E-4</v>
      </c>
      <c r="W75" s="71">
        <v>-5.36E-4</v>
      </c>
      <c r="X75" s="71">
        <v>-1.51E-4</v>
      </c>
      <c r="Y75" s="71">
        <v>0.0</v>
      </c>
      <c r="Z75" s="71">
        <v>-1.9E-5</v>
      </c>
      <c r="AA75" s="71">
        <v>4.4E-5</v>
      </c>
      <c r="AB75" s="71">
        <v>1.62E-4</v>
      </c>
      <c r="AC75" s="71">
        <v>8.7E-5</v>
      </c>
      <c r="AD75" s="71">
        <v>1.3E-4</v>
      </c>
      <c r="AE75" s="71">
        <v>2.09E-4</v>
      </c>
      <c r="AF75" s="71">
        <v>3.67E-4</v>
      </c>
      <c r="AG75" s="71">
        <v>5.31E-4</v>
      </c>
      <c r="AH75" s="71">
        <v>6.18E-4</v>
      </c>
      <c r="AI75" s="71">
        <v>6.44E-4</v>
      </c>
    </row>
    <row r="76" ht="12.75" customHeight="1">
      <c r="A76" s="71">
        <v>-0.014328</v>
      </c>
      <c r="B76" s="71">
        <v>-0.01275</v>
      </c>
      <c r="C76" s="71">
        <v>-0.011766</v>
      </c>
      <c r="D76" s="71">
        <v>-0.011024</v>
      </c>
      <c r="E76" s="71">
        <v>-0.010501</v>
      </c>
      <c r="F76" s="71">
        <v>-0.009735</v>
      </c>
      <c r="G76" s="71">
        <v>-0.009114</v>
      </c>
      <c r="H76" s="71">
        <v>-0.008592</v>
      </c>
      <c r="I76" s="71">
        <v>-0.008102</v>
      </c>
      <c r="J76" s="71">
        <v>-0.007576</v>
      </c>
      <c r="K76" s="71">
        <v>-0.007013</v>
      </c>
      <c r="L76" s="71">
        <v>-0.006465</v>
      </c>
      <c r="M76" s="71">
        <v>-0.005886</v>
      </c>
      <c r="N76" s="71">
        <v>-0.005282</v>
      </c>
      <c r="O76" s="71">
        <v>-0.004758</v>
      </c>
      <c r="P76" s="71">
        <v>-0.004186</v>
      </c>
      <c r="Q76" s="71">
        <v>-0.003564</v>
      </c>
      <c r="R76" s="71">
        <v>-0.002915</v>
      </c>
      <c r="S76" s="71">
        <v>-0.002298</v>
      </c>
      <c r="T76" s="71">
        <v>-0.001733</v>
      </c>
      <c r="U76" s="71">
        <v>-0.001287</v>
      </c>
      <c r="V76" s="71">
        <v>-9.05E-4</v>
      </c>
      <c r="W76" s="71">
        <v>-6.17E-4</v>
      </c>
      <c r="X76" s="71">
        <v>-1.13E-4</v>
      </c>
      <c r="Y76" s="71">
        <v>0.0</v>
      </c>
      <c r="Z76" s="71">
        <v>-3.5E-5</v>
      </c>
      <c r="AA76" s="71">
        <v>4.0E-5</v>
      </c>
      <c r="AB76" s="71">
        <v>1.46E-4</v>
      </c>
      <c r="AC76" s="71">
        <v>1.11E-4</v>
      </c>
      <c r="AD76" s="71">
        <v>1.4E-4</v>
      </c>
      <c r="AE76" s="71">
        <v>2.22E-4</v>
      </c>
      <c r="AF76" s="71">
        <v>4.03E-4</v>
      </c>
      <c r="AG76" s="71">
        <v>5.32E-4</v>
      </c>
      <c r="AH76" s="71">
        <v>6.32E-4</v>
      </c>
      <c r="AI76" s="71">
        <v>6.77E-4</v>
      </c>
    </row>
    <row r="77" ht="12.75" customHeight="1">
      <c r="A77" s="71">
        <v>-0.014477</v>
      </c>
      <c r="B77" s="71">
        <v>-0.012889</v>
      </c>
      <c r="C77" s="71">
        <v>-0.01188</v>
      </c>
      <c r="D77" s="71">
        <v>-0.011134</v>
      </c>
      <c r="E77" s="71">
        <v>-0.010597</v>
      </c>
      <c r="F77" s="71">
        <v>-0.009874</v>
      </c>
      <c r="G77" s="71">
        <v>-0.009195</v>
      </c>
      <c r="H77" s="71">
        <v>-0.008717</v>
      </c>
      <c r="I77" s="71">
        <v>-0.008176</v>
      </c>
      <c r="J77" s="71">
        <v>-0.007716</v>
      </c>
      <c r="K77" s="71">
        <v>-0.007101</v>
      </c>
      <c r="L77" s="71">
        <v>-0.006578</v>
      </c>
      <c r="M77" s="71">
        <v>-0.005965</v>
      </c>
      <c r="N77" s="71">
        <v>-0.005383</v>
      </c>
      <c r="O77" s="71">
        <v>-0.004813</v>
      </c>
      <c r="P77" s="71">
        <v>-0.00424</v>
      </c>
      <c r="Q77" s="71">
        <v>-0.003657</v>
      </c>
      <c r="R77" s="71">
        <v>-0.002956</v>
      </c>
      <c r="S77" s="71">
        <v>-0.002342</v>
      </c>
      <c r="T77" s="71">
        <v>-0.001787</v>
      </c>
      <c r="U77" s="71">
        <v>-0.001299</v>
      </c>
      <c r="V77" s="71">
        <v>-9.33E-4</v>
      </c>
      <c r="W77" s="71">
        <v>-6.6E-4</v>
      </c>
      <c r="X77" s="71">
        <v>-1.59E-4</v>
      </c>
      <c r="Y77" s="71">
        <v>0.0</v>
      </c>
      <c r="Z77" s="71">
        <v>5.0E-6</v>
      </c>
      <c r="AA77" s="71">
        <v>8.9E-5</v>
      </c>
      <c r="AB77" s="71">
        <v>2.14E-4</v>
      </c>
      <c r="AC77" s="71">
        <v>1.95E-4</v>
      </c>
      <c r="AD77" s="71">
        <v>2.65E-4</v>
      </c>
      <c r="AE77" s="71">
        <v>3.55E-4</v>
      </c>
      <c r="AF77" s="71">
        <v>5.45E-4</v>
      </c>
      <c r="AG77" s="71">
        <v>6.6E-4</v>
      </c>
      <c r="AH77" s="71">
        <v>7.23E-4</v>
      </c>
      <c r="AI77" s="71">
        <v>7.83E-4</v>
      </c>
    </row>
    <row r="78" ht="12.75" customHeight="1">
      <c r="A78" s="71">
        <v>-0.014742</v>
      </c>
      <c r="B78" s="71">
        <v>-0.013078</v>
      </c>
      <c r="C78" s="71">
        <v>-0.012097</v>
      </c>
      <c r="D78" s="71">
        <v>-0.011366</v>
      </c>
      <c r="E78" s="71">
        <v>-0.010788</v>
      </c>
      <c r="F78" s="71">
        <v>-0.010062</v>
      </c>
      <c r="G78" s="71">
        <v>-0.009385</v>
      </c>
      <c r="H78" s="71">
        <v>-0.008891</v>
      </c>
      <c r="I78" s="71">
        <v>-0.008334</v>
      </c>
      <c r="J78" s="71">
        <v>-0.007877</v>
      </c>
      <c r="K78" s="71">
        <v>-0.007346</v>
      </c>
      <c r="L78" s="71">
        <v>-0.006741</v>
      </c>
      <c r="M78" s="71">
        <v>-0.006136</v>
      </c>
      <c r="N78" s="71">
        <v>-0.005495</v>
      </c>
      <c r="O78" s="71">
        <v>-0.00501</v>
      </c>
      <c r="P78" s="71">
        <v>-0.004374</v>
      </c>
      <c r="Q78" s="71">
        <v>-0.003788</v>
      </c>
      <c r="R78" s="71">
        <v>-0.0031</v>
      </c>
      <c r="S78" s="71">
        <v>-0.002502</v>
      </c>
      <c r="T78" s="71">
        <v>-0.00197</v>
      </c>
      <c r="U78" s="71">
        <v>-0.001431</v>
      </c>
      <c r="V78" s="71">
        <v>-0.001046</v>
      </c>
      <c r="W78" s="71">
        <v>-6.98E-4</v>
      </c>
      <c r="X78" s="71">
        <v>-1.89E-4</v>
      </c>
      <c r="Y78" s="71">
        <v>0.0</v>
      </c>
      <c r="Z78" s="71">
        <v>1.1E-5</v>
      </c>
      <c r="AA78" s="71">
        <v>6.6E-5</v>
      </c>
      <c r="AB78" s="71">
        <v>2.54E-4</v>
      </c>
      <c r="AC78" s="71">
        <v>1.81E-4</v>
      </c>
      <c r="AD78" s="71">
        <v>2.4E-4</v>
      </c>
      <c r="AE78" s="71">
        <v>3.27E-4</v>
      </c>
      <c r="AF78" s="71">
        <v>5.62E-4</v>
      </c>
      <c r="AG78" s="71">
        <v>6.25E-4</v>
      </c>
      <c r="AH78" s="71">
        <v>7.32E-4</v>
      </c>
      <c r="AI78" s="71">
        <v>7.61E-4</v>
      </c>
    </row>
    <row r="79" ht="12.75" customHeight="1">
      <c r="A79" s="71">
        <v>-0.014768</v>
      </c>
      <c r="B79" s="71">
        <v>-0.013113</v>
      </c>
      <c r="C79" s="71">
        <v>-0.012135</v>
      </c>
      <c r="D79" s="71">
        <v>-0.011419</v>
      </c>
      <c r="E79" s="71">
        <v>-0.010881</v>
      </c>
      <c r="F79" s="71">
        <v>-0.010126</v>
      </c>
      <c r="G79" s="71">
        <v>-0.009494</v>
      </c>
      <c r="H79" s="71">
        <v>-0.008981</v>
      </c>
      <c r="I79" s="71">
        <v>-0.008381</v>
      </c>
      <c r="J79" s="71">
        <v>-0.00798</v>
      </c>
      <c r="K79" s="71">
        <v>-0.00744</v>
      </c>
      <c r="L79" s="71">
        <v>-0.006832</v>
      </c>
      <c r="M79" s="71">
        <v>-0.006236</v>
      </c>
      <c r="N79" s="71">
        <v>-0.005606</v>
      </c>
      <c r="O79" s="71">
        <v>-0.005059</v>
      </c>
      <c r="P79" s="71">
        <v>-0.004522</v>
      </c>
      <c r="Q79" s="71">
        <v>-0.003855</v>
      </c>
      <c r="R79" s="71">
        <v>-0.003226</v>
      </c>
      <c r="S79" s="71">
        <v>-0.002556</v>
      </c>
      <c r="T79" s="71">
        <v>-0.002033</v>
      </c>
      <c r="U79" s="71">
        <v>-0.001546</v>
      </c>
      <c r="V79" s="71">
        <v>-0.001102</v>
      </c>
      <c r="W79" s="71">
        <v>-7.66E-4</v>
      </c>
      <c r="X79" s="71">
        <v>-1.72E-4</v>
      </c>
      <c r="Y79" s="71">
        <v>0.0</v>
      </c>
      <c r="Z79" s="71">
        <v>8.4E-5</v>
      </c>
      <c r="AA79" s="71">
        <v>1.58E-4</v>
      </c>
      <c r="AB79" s="71">
        <v>3.01E-4</v>
      </c>
      <c r="AC79" s="71">
        <v>2.7E-4</v>
      </c>
      <c r="AD79" s="71">
        <v>2.78E-4</v>
      </c>
      <c r="AE79" s="71">
        <v>4.12E-4</v>
      </c>
      <c r="AF79" s="71">
        <v>5.66E-4</v>
      </c>
      <c r="AG79" s="71">
        <v>6.91E-4</v>
      </c>
      <c r="AH79" s="71">
        <v>7.59E-4</v>
      </c>
      <c r="AI79" s="71">
        <v>7.34E-4</v>
      </c>
    </row>
    <row r="80" ht="12.75" customHeight="1">
      <c r="A80" s="71">
        <v>-0.01499</v>
      </c>
      <c r="B80" s="71">
        <v>-0.013298</v>
      </c>
      <c r="C80" s="71">
        <v>-0.012295</v>
      </c>
      <c r="D80" s="71">
        <v>-0.011567</v>
      </c>
      <c r="E80" s="71">
        <v>-0.010996</v>
      </c>
      <c r="F80" s="71">
        <v>-0.010287</v>
      </c>
      <c r="G80" s="71">
        <v>-0.009635</v>
      </c>
      <c r="H80" s="71">
        <v>-0.009138</v>
      </c>
      <c r="I80" s="71">
        <v>-0.008581</v>
      </c>
      <c r="J80" s="71">
        <v>-0.008099</v>
      </c>
      <c r="K80" s="71">
        <v>-0.007531</v>
      </c>
      <c r="L80" s="71">
        <v>-0.00699</v>
      </c>
      <c r="M80" s="71">
        <v>-0.006357</v>
      </c>
      <c r="N80" s="71">
        <v>-0.005723</v>
      </c>
      <c r="O80" s="71">
        <v>-0.005217</v>
      </c>
      <c r="P80" s="71">
        <v>-0.004594</v>
      </c>
      <c r="Q80" s="71">
        <v>-0.004017</v>
      </c>
      <c r="R80" s="71">
        <v>-0.003357</v>
      </c>
      <c r="S80" s="71">
        <v>-0.002719</v>
      </c>
      <c r="T80" s="71">
        <v>-0.002188</v>
      </c>
      <c r="U80" s="71">
        <v>-0.001712</v>
      </c>
      <c r="V80" s="71">
        <v>-0.001259</v>
      </c>
      <c r="W80" s="71">
        <v>-8.99E-4</v>
      </c>
      <c r="X80" s="71">
        <v>-2.39E-4</v>
      </c>
      <c r="Y80" s="71">
        <v>0.0</v>
      </c>
      <c r="Z80" s="71">
        <v>6.5E-5</v>
      </c>
      <c r="AA80" s="71">
        <v>1.75E-4</v>
      </c>
      <c r="AB80" s="71">
        <v>2.99E-4</v>
      </c>
      <c r="AC80" s="71">
        <v>3.08E-4</v>
      </c>
      <c r="AD80" s="71">
        <v>2.93E-4</v>
      </c>
      <c r="AE80" s="71">
        <v>3.62E-4</v>
      </c>
      <c r="AF80" s="71">
        <v>5.29E-4</v>
      </c>
      <c r="AG80" s="71">
        <v>7.01E-4</v>
      </c>
      <c r="AH80" s="71">
        <v>7.96E-4</v>
      </c>
      <c r="AI80" s="71">
        <v>7.94E-4</v>
      </c>
    </row>
    <row r="81" ht="12.75" customHeight="1">
      <c r="A81" s="71">
        <v>-0.015021</v>
      </c>
      <c r="B81" s="71">
        <v>-0.013297</v>
      </c>
      <c r="C81" s="71">
        <v>-0.012286</v>
      </c>
      <c r="D81" s="71">
        <v>-0.011506</v>
      </c>
      <c r="E81" s="71">
        <v>-0.01095</v>
      </c>
      <c r="F81" s="71">
        <v>-0.010262</v>
      </c>
      <c r="G81" s="71">
        <v>-0.009605</v>
      </c>
      <c r="H81" s="71">
        <v>-0.009082</v>
      </c>
      <c r="I81" s="71">
        <v>-0.00851</v>
      </c>
      <c r="J81" s="71">
        <v>-0.008095</v>
      </c>
      <c r="K81" s="71">
        <v>-0.007512</v>
      </c>
      <c r="L81" s="71">
        <v>-0.006923</v>
      </c>
      <c r="M81" s="71">
        <v>-0.006321</v>
      </c>
      <c r="N81" s="71">
        <v>-0.005746</v>
      </c>
      <c r="O81" s="71">
        <v>-0.005184</v>
      </c>
      <c r="P81" s="71">
        <v>-0.004593</v>
      </c>
      <c r="Q81" s="71">
        <v>-0.00402</v>
      </c>
      <c r="R81" s="71">
        <v>-0.003369</v>
      </c>
      <c r="S81" s="71">
        <v>-0.002787</v>
      </c>
      <c r="T81" s="71">
        <v>-0.002207</v>
      </c>
      <c r="U81" s="71">
        <v>-0.001674</v>
      </c>
      <c r="V81" s="71">
        <v>-0.001243</v>
      </c>
      <c r="W81" s="71">
        <v>-8.67E-4</v>
      </c>
      <c r="X81" s="71">
        <v>-2.4E-4</v>
      </c>
      <c r="Y81" s="71">
        <v>0.0</v>
      </c>
      <c r="Z81" s="71">
        <v>7.5E-5</v>
      </c>
      <c r="AA81" s="71">
        <v>2.52E-4</v>
      </c>
      <c r="AB81" s="71">
        <v>3.64E-4</v>
      </c>
      <c r="AC81" s="71">
        <v>3.44E-4</v>
      </c>
      <c r="AD81" s="71">
        <v>3.37E-4</v>
      </c>
      <c r="AE81" s="71">
        <v>4.82E-4</v>
      </c>
      <c r="AF81" s="71">
        <v>6.36E-4</v>
      </c>
      <c r="AG81" s="71">
        <v>7.11E-4</v>
      </c>
      <c r="AH81" s="71">
        <v>7.49E-4</v>
      </c>
      <c r="AI81" s="71">
        <v>8.4E-4</v>
      </c>
    </row>
    <row r="82" ht="12.75" customHeight="1">
      <c r="A82" s="71">
        <v>-0.014912</v>
      </c>
      <c r="B82" s="71">
        <v>-0.013135</v>
      </c>
      <c r="C82" s="71">
        <v>-0.012128</v>
      </c>
      <c r="D82" s="71">
        <v>-0.011366</v>
      </c>
      <c r="E82" s="71">
        <v>-0.01081</v>
      </c>
      <c r="F82" s="71">
        <v>-0.010131</v>
      </c>
      <c r="G82" s="71">
        <v>-0.00951</v>
      </c>
      <c r="H82" s="71">
        <v>-0.008956</v>
      </c>
      <c r="I82" s="71">
        <v>-0.008444</v>
      </c>
      <c r="J82" s="71">
        <v>-0.007973</v>
      </c>
      <c r="K82" s="71">
        <v>-0.00747</v>
      </c>
      <c r="L82" s="71">
        <v>-0.006934</v>
      </c>
      <c r="M82" s="71">
        <v>-0.006229</v>
      </c>
      <c r="N82" s="71">
        <v>-0.005693</v>
      </c>
      <c r="O82" s="71">
        <v>-0.005227</v>
      </c>
      <c r="P82" s="71">
        <v>-0.004647</v>
      </c>
      <c r="Q82" s="71">
        <v>-0.004036</v>
      </c>
      <c r="R82" s="71">
        <v>-0.003365</v>
      </c>
      <c r="S82" s="71">
        <v>-0.002866</v>
      </c>
      <c r="T82" s="71">
        <v>-0.002273</v>
      </c>
      <c r="U82" s="71">
        <v>-0.001829</v>
      </c>
      <c r="V82" s="71">
        <v>-0.00134</v>
      </c>
      <c r="W82" s="71">
        <v>-9.69E-4</v>
      </c>
      <c r="X82" s="71">
        <v>-2.36E-4</v>
      </c>
      <c r="Y82" s="71">
        <v>0.0</v>
      </c>
      <c r="Z82" s="71">
        <v>7.2E-5</v>
      </c>
      <c r="AA82" s="71">
        <v>2.82E-4</v>
      </c>
      <c r="AB82" s="71">
        <v>3.98E-4</v>
      </c>
      <c r="AC82" s="71">
        <v>3.22E-4</v>
      </c>
      <c r="AD82" s="71">
        <v>3.26E-4</v>
      </c>
      <c r="AE82" s="71">
        <v>3.44E-4</v>
      </c>
      <c r="AF82" s="71">
        <v>5.22E-4</v>
      </c>
      <c r="AG82" s="71">
        <v>6.62E-4</v>
      </c>
      <c r="AH82" s="71">
        <v>6.59E-4</v>
      </c>
      <c r="AI82" s="71">
        <v>6.9E-4</v>
      </c>
    </row>
    <row r="83" ht="12.75" customHeight="1">
      <c r="A83" s="71">
        <v>-0.014587</v>
      </c>
      <c r="B83" s="71">
        <v>-0.012803</v>
      </c>
      <c r="C83" s="71">
        <v>-0.011809</v>
      </c>
      <c r="D83" s="71">
        <v>-0.011022</v>
      </c>
      <c r="E83" s="71">
        <v>-0.01047</v>
      </c>
      <c r="F83" s="71">
        <v>-0.009805</v>
      </c>
      <c r="G83" s="71">
        <v>-0.009173</v>
      </c>
      <c r="H83" s="71">
        <v>-0.008698</v>
      </c>
      <c r="I83" s="71">
        <v>-0.008221</v>
      </c>
      <c r="J83" s="71">
        <v>-0.007684</v>
      </c>
      <c r="K83" s="71">
        <v>-0.007209</v>
      </c>
      <c r="L83" s="71">
        <v>-0.006677</v>
      </c>
      <c r="M83" s="71">
        <v>-0.006056</v>
      </c>
      <c r="N83" s="71">
        <v>-0.005455</v>
      </c>
      <c r="O83" s="71">
        <v>-0.005037</v>
      </c>
      <c r="P83" s="71">
        <v>-0.00454</v>
      </c>
      <c r="Q83" s="71">
        <v>-0.003891</v>
      </c>
      <c r="R83" s="71">
        <v>-0.003267</v>
      </c>
      <c r="S83" s="71">
        <v>-0.00276</v>
      </c>
      <c r="T83" s="71">
        <v>-0.002209</v>
      </c>
      <c r="U83" s="71">
        <v>-0.001732</v>
      </c>
      <c r="V83" s="71">
        <v>-0.00135</v>
      </c>
      <c r="W83" s="71">
        <v>-9.23E-4</v>
      </c>
      <c r="X83" s="71">
        <v>-2.51E-4</v>
      </c>
      <c r="Y83" s="71">
        <v>0.0</v>
      </c>
      <c r="Z83" s="71">
        <v>1.07E-4</v>
      </c>
      <c r="AA83" s="71">
        <v>2.12E-4</v>
      </c>
      <c r="AB83" s="71">
        <v>4.4E-4</v>
      </c>
      <c r="AC83" s="71">
        <v>3.33E-4</v>
      </c>
      <c r="AD83" s="71">
        <v>2.84E-4</v>
      </c>
      <c r="AE83" s="71">
        <v>2.84E-4</v>
      </c>
      <c r="AF83" s="71">
        <v>4.75E-4</v>
      </c>
      <c r="AG83" s="71">
        <v>5.15E-4</v>
      </c>
      <c r="AH83" s="71">
        <v>6.34E-4</v>
      </c>
      <c r="AI83" s="71">
        <v>5.66E-4</v>
      </c>
    </row>
    <row r="84" ht="12.75" customHeight="1">
      <c r="A84" s="71">
        <v>-0.014098</v>
      </c>
      <c r="B84" s="71">
        <v>-0.012361</v>
      </c>
      <c r="C84" s="71">
        <v>-0.011403</v>
      </c>
      <c r="D84" s="71">
        <v>-0.010634</v>
      </c>
      <c r="E84" s="71">
        <v>-0.010171</v>
      </c>
      <c r="F84" s="71">
        <v>-0.009498</v>
      </c>
      <c r="G84" s="71">
        <v>-0.008836</v>
      </c>
      <c r="H84" s="71">
        <v>-0.008365</v>
      </c>
      <c r="I84" s="71">
        <v>-0.007915</v>
      </c>
      <c r="J84" s="71">
        <v>-0.00748</v>
      </c>
      <c r="K84" s="71">
        <v>-0.006925</v>
      </c>
      <c r="L84" s="71">
        <v>-0.00649</v>
      </c>
      <c r="M84" s="71">
        <v>-0.005853</v>
      </c>
      <c r="N84" s="71">
        <v>-0.005299</v>
      </c>
      <c r="O84" s="71">
        <v>-0.004876</v>
      </c>
      <c r="P84" s="71">
        <v>-0.004384</v>
      </c>
      <c r="Q84" s="71">
        <v>-0.003809</v>
      </c>
      <c r="R84" s="71">
        <v>-0.003254</v>
      </c>
      <c r="S84" s="71">
        <v>-0.002753</v>
      </c>
      <c r="T84" s="71">
        <v>-0.002102</v>
      </c>
      <c r="U84" s="71">
        <v>-0.001743</v>
      </c>
      <c r="V84" s="71">
        <v>-0.001279</v>
      </c>
      <c r="W84" s="71">
        <v>-9.7E-4</v>
      </c>
      <c r="X84" s="71">
        <v>-2.36E-4</v>
      </c>
      <c r="Y84" s="71">
        <v>0.0</v>
      </c>
      <c r="Z84" s="71">
        <v>1.8E-5</v>
      </c>
      <c r="AA84" s="71">
        <v>2.12E-4</v>
      </c>
      <c r="AB84" s="71">
        <v>2.66E-4</v>
      </c>
      <c r="AC84" s="71">
        <v>1.71E-4</v>
      </c>
      <c r="AD84" s="71">
        <v>1.2E-4</v>
      </c>
      <c r="AE84" s="71">
        <v>1.36E-4</v>
      </c>
      <c r="AF84" s="71">
        <v>3.57E-4</v>
      </c>
      <c r="AG84" s="71">
        <v>4.84E-4</v>
      </c>
      <c r="AH84" s="71">
        <v>3.99E-4</v>
      </c>
      <c r="AI84" s="71">
        <v>4.15E-4</v>
      </c>
    </row>
    <row r="85" ht="12.75" customHeight="1">
      <c r="A85" s="71">
        <v>-0.013667</v>
      </c>
      <c r="B85" s="71">
        <v>-0.01194</v>
      </c>
      <c r="C85" s="71">
        <v>-0.01101</v>
      </c>
      <c r="D85" s="71">
        <v>-0.01025</v>
      </c>
      <c r="E85" s="71">
        <v>-0.009788</v>
      </c>
      <c r="F85" s="71">
        <v>-0.009124</v>
      </c>
      <c r="G85" s="71">
        <v>-0.008538</v>
      </c>
      <c r="H85" s="71">
        <v>-0.008075</v>
      </c>
      <c r="I85" s="71">
        <v>-0.007644</v>
      </c>
      <c r="J85" s="71">
        <v>-0.007242</v>
      </c>
      <c r="K85" s="71">
        <v>-0.006648</v>
      </c>
      <c r="L85" s="71">
        <v>-0.006239</v>
      </c>
      <c r="M85" s="71">
        <v>-0.005605</v>
      </c>
      <c r="N85" s="71">
        <v>-0.005042</v>
      </c>
      <c r="O85" s="71">
        <v>-0.004725</v>
      </c>
      <c r="P85" s="71">
        <v>-0.004208</v>
      </c>
      <c r="Q85" s="71">
        <v>-0.003603</v>
      </c>
      <c r="R85" s="71">
        <v>-0.00309</v>
      </c>
      <c r="S85" s="71">
        <v>-0.002649</v>
      </c>
      <c r="T85" s="71">
        <v>-0.00211</v>
      </c>
      <c r="U85" s="71">
        <v>-0.001722</v>
      </c>
      <c r="V85" s="71">
        <v>-0.001267</v>
      </c>
      <c r="W85" s="71">
        <v>-9.83E-4</v>
      </c>
      <c r="X85" s="71">
        <v>-2.69E-4</v>
      </c>
      <c r="Y85" s="71">
        <v>0.0</v>
      </c>
      <c r="Z85" s="71">
        <v>6.6E-5</v>
      </c>
      <c r="AA85" s="71">
        <v>1.3E-4</v>
      </c>
      <c r="AB85" s="71">
        <v>2.36E-4</v>
      </c>
      <c r="AC85" s="71">
        <v>7.2E-5</v>
      </c>
      <c r="AD85" s="71">
        <v>-3.9E-5</v>
      </c>
      <c r="AE85" s="71">
        <v>1.9E-5</v>
      </c>
      <c r="AF85" s="71">
        <v>1.59E-4</v>
      </c>
      <c r="AG85" s="71">
        <v>2.41E-4</v>
      </c>
      <c r="AH85" s="71">
        <v>2.99E-4</v>
      </c>
      <c r="AI85" s="71">
        <v>3.2E-4</v>
      </c>
    </row>
    <row r="86" ht="12.75" customHeight="1">
      <c r="A86" s="71">
        <v>-0.013191</v>
      </c>
      <c r="B86" s="71">
        <v>-0.011483</v>
      </c>
      <c r="C86" s="71">
        <v>-0.010573</v>
      </c>
      <c r="D86" s="71">
        <v>-0.00986</v>
      </c>
      <c r="E86" s="71">
        <v>-0.009362</v>
      </c>
      <c r="F86" s="71">
        <v>-0.008762</v>
      </c>
      <c r="G86" s="71">
        <v>-0.008148</v>
      </c>
      <c r="H86" s="71">
        <v>-0.007705</v>
      </c>
      <c r="I86" s="71">
        <v>-0.007324</v>
      </c>
      <c r="J86" s="71">
        <v>-0.006801</v>
      </c>
      <c r="K86" s="71">
        <v>-0.006336</v>
      </c>
      <c r="L86" s="71">
        <v>-0.005892</v>
      </c>
      <c r="M86" s="71">
        <v>-0.005314</v>
      </c>
      <c r="N86" s="71">
        <v>-0.004721</v>
      </c>
      <c r="O86" s="71">
        <v>-0.00441</v>
      </c>
      <c r="P86" s="71">
        <v>-0.004023</v>
      </c>
      <c r="Q86" s="71">
        <v>-0.003435</v>
      </c>
      <c r="R86" s="71">
        <v>-0.002887</v>
      </c>
      <c r="S86" s="71">
        <v>-0.002426</v>
      </c>
      <c r="T86" s="71">
        <v>-0.00188</v>
      </c>
      <c r="U86" s="71">
        <v>-0.001628</v>
      </c>
      <c r="V86" s="71">
        <v>-0.001161</v>
      </c>
      <c r="W86" s="71">
        <v>-8.75E-4</v>
      </c>
      <c r="X86" s="71">
        <v>-1.82E-4</v>
      </c>
      <c r="Y86" s="71">
        <v>0.0</v>
      </c>
      <c r="Z86" s="71">
        <v>4.6E-5</v>
      </c>
      <c r="AA86" s="71">
        <v>1.1E-4</v>
      </c>
      <c r="AB86" s="71">
        <v>1.81E-4</v>
      </c>
      <c r="AC86" s="71">
        <v>9.0E-5</v>
      </c>
      <c r="AD86" s="71">
        <v>-8.9E-5</v>
      </c>
      <c r="AE86" s="71">
        <v>-2.4E-5</v>
      </c>
      <c r="AF86" s="71">
        <v>5.1E-5</v>
      </c>
      <c r="AG86" s="71">
        <v>1.99E-4</v>
      </c>
      <c r="AH86" s="71">
        <v>2.82E-4</v>
      </c>
      <c r="AI86" s="71">
        <v>2.06E-4</v>
      </c>
    </row>
    <row r="87" ht="12.75" customHeight="1">
      <c r="A87" s="71">
        <v>-0.012936</v>
      </c>
      <c r="B87" s="71">
        <v>-0.011271</v>
      </c>
      <c r="C87" s="71">
        <v>-0.010387</v>
      </c>
      <c r="D87" s="71">
        <v>-0.00966</v>
      </c>
      <c r="E87" s="71">
        <v>-0.009232</v>
      </c>
      <c r="F87" s="71">
        <v>-0.008588</v>
      </c>
      <c r="G87" s="71">
        <v>-0.008027</v>
      </c>
      <c r="H87" s="71">
        <v>-0.007607</v>
      </c>
      <c r="I87" s="71">
        <v>-0.007216</v>
      </c>
      <c r="J87" s="71">
        <v>-0.006655</v>
      </c>
      <c r="K87" s="71">
        <v>-0.006265</v>
      </c>
      <c r="L87" s="71">
        <v>-0.00578</v>
      </c>
      <c r="M87" s="71">
        <v>-0.005215</v>
      </c>
      <c r="N87" s="71">
        <v>-0.004622</v>
      </c>
      <c r="O87" s="71">
        <v>-0.004395</v>
      </c>
      <c r="P87" s="71">
        <v>-0.003884</v>
      </c>
      <c r="Q87" s="71">
        <v>-0.00332</v>
      </c>
      <c r="R87" s="71">
        <v>-0.00291</v>
      </c>
      <c r="S87" s="71">
        <v>-0.002444</v>
      </c>
      <c r="T87" s="71">
        <v>-0.001958</v>
      </c>
      <c r="U87" s="71">
        <v>-0.001597</v>
      </c>
      <c r="V87" s="71">
        <v>-0.00112</v>
      </c>
      <c r="W87" s="71">
        <v>-8.56E-4</v>
      </c>
      <c r="X87" s="71">
        <v>-1.74E-4</v>
      </c>
      <c r="Y87" s="71">
        <v>0.0</v>
      </c>
      <c r="Z87" s="71">
        <v>-7.7E-5</v>
      </c>
      <c r="AA87" s="71">
        <v>-5.6E-5</v>
      </c>
      <c r="AB87" s="71">
        <v>2.6E-5</v>
      </c>
      <c r="AC87" s="71">
        <v>-9.9E-5</v>
      </c>
      <c r="AD87" s="71">
        <v>-2.47E-4</v>
      </c>
      <c r="AE87" s="71">
        <v>-1.93E-4</v>
      </c>
      <c r="AF87" s="71">
        <v>-9.3E-5</v>
      </c>
      <c r="AG87" s="71">
        <v>1.5E-5</v>
      </c>
      <c r="AH87" s="71">
        <v>6.2E-5</v>
      </c>
      <c r="AI87" s="71">
        <v>1.14E-4</v>
      </c>
    </row>
    <row r="88" ht="12.75" customHeight="1">
      <c r="A88" s="71">
        <v>-0.012818</v>
      </c>
      <c r="B88" s="71">
        <v>-0.011147</v>
      </c>
      <c r="C88" s="71">
        <v>-0.010216</v>
      </c>
      <c r="D88" s="71">
        <v>-0.009565</v>
      </c>
      <c r="E88" s="71">
        <v>-0.009132</v>
      </c>
      <c r="F88" s="71">
        <v>-0.00844</v>
      </c>
      <c r="G88" s="71">
        <v>-0.007951</v>
      </c>
      <c r="H88" s="71">
        <v>-0.007526</v>
      </c>
      <c r="I88" s="71">
        <v>-0.007058</v>
      </c>
      <c r="J88" s="71">
        <v>-0.00654</v>
      </c>
      <c r="K88" s="71">
        <v>-0.006169</v>
      </c>
      <c r="L88" s="71">
        <v>-0.005758</v>
      </c>
      <c r="M88" s="71">
        <v>-0.005122</v>
      </c>
      <c r="N88" s="71">
        <v>-0.004572</v>
      </c>
      <c r="O88" s="71">
        <v>-0.004285</v>
      </c>
      <c r="P88" s="71">
        <v>-0.003807</v>
      </c>
      <c r="Q88" s="71">
        <v>-0.003204</v>
      </c>
      <c r="R88" s="71">
        <v>-0.002717</v>
      </c>
      <c r="S88" s="71">
        <v>-0.002397</v>
      </c>
      <c r="T88" s="71">
        <v>-0.001778</v>
      </c>
      <c r="U88" s="71">
        <v>-0.001522</v>
      </c>
      <c r="V88" s="71">
        <v>-0.001033</v>
      </c>
      <c r="W88" s="71">
        <v>-7.83E-4</v>
      </c>
      <c r="X88" s="71">
        <v>-1.78E-4</v>
      </c>
      <c r="Y88" s="71">
        <v>0.0</v>
      </c>
      <c r="Z88" s="71">
        <v>-1.03E-4</v>
      </c>
      <c r="AA88" s="71">
        <v>-5.1E-5</v>
      </c>
      <c r="AB88" s="71">
        <v>1.2E-5</v>
      </c>
      <c r="AC88" s="71">
        <v>-2.11E-4</v>
      </c>
      <c r="AD88" s="71">
        <v>-2.74E-4</v>
      </c>
      <c r="AE88" s="71">
        <v>-2.58E-4</v>
      </c>
      <c r="AF88" s="71">
        <v>-8.2E-5</v>
      </c>
      <c r="AG88" s="71">
        <v>-1.05E-4</v>
      </c>
      <c r="AH88" s="71">
        <v>8.0E-5</v>
      </c>
      <c r="AI88" s="71">
        <v>-2.0E-5</v>
      </c>
    </row>
    <row r="89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0"/>
    <col customWidth="1" min="25" max="25" width="9.43"/>
    <col customWidth="1" min="26" max="35" width="10.0"/>
  </cols>
  <sheetData>
    <row r="1" ht="13.5" customHeight="1">
      <c r="A1" s="72">
        <v>0.026871</v>
      </c>
      <c r="B1" s="72">
        <v>0.025842</v>
      </c>
      <c r="C1" s="72">
        <v>0.025129</v>
      </c>
      <c r="D1" s="72">
        <v>0.024189</v>
      </c>
      <c r="E1" s="72">
        <v>0.022731</v>
      </c>
      <c r="F1" s="72">
        <v>0.020195</v>
      </c>
      <c r="G1" s="72">
        <v>0.02011</v>
      </c>
      <c r="H1" s="72">
        <v>0.019789</v>
      </c>
      <c r="I1" s="72">
        <v>0.016731</v>
      </c>
      <c r="J1" s="72">
        <v>0.016262</v>
      </c>
      <c r="K1" s="72">
        <v>0.015652</v>
      </c>
      <c r="L1" s="72">
        <v>0.014716</v>
      </c>
      <c r="M1" s="72">
        <v>0.014041</v>
      </c>
      <c r="N1" s="72">
        <v>0.012102</v>
      </c>
      <c r="O1" s="72">
        <v>0.012764</v>
      </c>
      <c r="P1" s="72">
        <v>0.01066</v>
      </c>
      <c r="Q1" s="72">
        <v>0.009161</v>
      </c>
      <c r="R1" s="72">
        <v>0.008168</v>
      </c>
      <c r="S1" s="72">
        <v>0.006133</v>
      </c>
      <c r="T1" s="72">
        <v>0.00574</v>
      </c>
      <c r="U1" s="72">
        <v>0.003381</v>
      </c>
      <c r="V1" s="72">
        <v>0.002193</v>
      </c>
      <c r="W1" s="72">
        <v>0.002083</v>
      </c>
      <c r="X1" s="72">
        <v>6.69E-4</v>
      </c>
      <c r="Y1" s="72">
        <v>0.0</v>
      </c>
      <c r="Z1" s="72">
        <v>-0.001077</v>
      </c>
      <c r="AA1" s="72">
        <v>-0.001222</v>
      </c>
      <c r="AB1" s="72">
        <v>-0.001921</v>
      </c>
      <c r="AC1" s="72">
        <v>-0.004773</v>
      </c>
      <c r="AD1" s="72">
        <v>-0.0072</v>
      </c>
      <c r="AE1" s="72">
        <v>-0.008142</v>
      </c>
      <c r="AF1" s="72">
        <v>-0.010789</v>
      </c>
      <c r="AG1" s="72">
        <v>-0.01393</v>
      </c>
      <c r="AH1" s="72">
        <v>-0.01461</v>
      </c>
      <c r="AI1" s="72">
        <v>-0.015868</v>
      </c>
    </row>
    <row r="2" ht="13.5" customHeight="1">
      <c r="A2" s="72">
        <v>0.017729</v>
      </c>
      <c r="B2" s="72">
        <v>0.018025</v>
      </c>
      <c r="C2" s="72">
        <v>0.017081</v>
      </c>
      <c r="D2" s="72">
        <v>0.015937</v>
      </c>
      <c r="E2" s="72">
        <v>0.016637</v>
      </c>
      <c r="F2" s="72">
        <v>0.01409</v>
      </c>
      <c r="G2" s="72">
        <v>0.014174</v>
      </c>
      <c r="H2" s="72">
        <v>0.013725</v>
      </c>
      <c r="I2" s="72">
        <v>0.011991</v>
      </c>
      <c r="J2" s="72">
        <v>0.010716</v>
      </c>
      <c r="K2" s="72">
        <v>0.009714</v>
      </c>
      <c r="L2" s="72">
        <v>0.009424</v>
      </c>
      <c r="M2" s="72">
        <v>0.007742</v>
      </c>
      <c r="N2" s="72">
        <v>0.006958</v>
      </c>
      <c r="O2" s="72">
        <v>0.005904</v>
      </c>
      <c r="P2" s="72">
        <v>0.00452</v>
      </c>
      <c r="Q2" s="72">
        <v>0.003231</v>
      </c>
      <c r="R2" s="72">
        <v>0.003392</v>
      </c>
      <c r="S2" s="72">
        <v>0.002457</v>
      </c>
      <c r="T2" s="72">
        <v>0.002392</v>
      </c>
      <c r="U2" s="72">
        <v>0.00141</v>
      </c>
      <c r="V2" s="72">
        <v>0.001421</v>
      </c>
      <c r="W2" s="72">
        <v>0.001274</v>
      </c>
      <c r="X2" s="72">
        <v>6.24E-4</v>
      </c>
      <c r="Y2" s="72">
        <v>0.0</v>
      </c>
      <c r="Z2" s="72">
        <v>-0.001186</v>
      </c>
      <c r="AA2" s="72">
        <v>-0.003492</v>
      </c>
      <c r="AB2" s="72">
        <v>-0.005213</v>
      </c>
      <c r="AC2" s="72">
        <v>-0.006881</v>
      </c>
      <c r="AD2" s="72">
        <v>-0.007352</v>
      </c>
      <c r="AE2" s="72">
        <v>-0.008204</v>
      </c>
      <c r="AF2" s="72">
        <v>-0.010619</v>
      </c>
      <c r="AG2" s="72">
        <v>-0.012285</v>
      </c>
      <c r="AH2" s="72">
        <v>-0.012895</v>
      </c>
      <c r="AI2" s="72">
        <v>-0.01408</v>
      </c>
    </row>
    <row r="3" ht="13.5" customHeight="1">
      <c r="A3" s="72">
        <v>0.015032</v>
      </c>
      <c r="B3" s="72">
        <v>0.015146</v>
      </c>
      <c r="C3" s="72">
        <v>0.01399</v>
      </c>
      <c r="D3" s="72">
        <v>0.013447</v>
      </c>
      <c r="E3" s="72">
        <v>0.013595</v>
      </c>
      <c r="F3" s="72">
        <v>0.011385</v>
      </c>
      <c r="G3" s="72">
        <v>0.010459</v>
      </c>
      <c r="H3" s="72">
        <v>0.010061</v>
      </c>
      <c r="I3" s="72">
        <v>0.008348</v>
      </c>
      <c r="J3" s="72">
        <v>0.007421</v>
      </c>
      <c r="K3" s="72">
        <v>0.008273</v>
      </c>
      <c r="L3" s="72">
        <v>0.00779</v>
      </c>
      <c r="M3" s="72">
        <v>0.006952</v>
      </c>
      <c r="N3" s="72">
        <v>0.006344</v>
      </c>
      <c r="O3" s="72">
        <v>0.005746</v>
      </c>
      <c r="P3" s="72">
        <v>0.005517</v>
      </c>
      <c r="Q3" s="72">
        <v>0.004189</v>
      </c>
      <c r="R3" s="72">
        <v>0.004013</v>
      </c>
      <c r="S3" s="72">
        <v>0.002885</v>
      </c>
      <c r="T3" s="72">
        <v>0.002417</v>
      </c>
      <c r="U3" s="72">
        <v>0.002421</v>
      </c>
      <c r="V3" s="72">
        <v>0.001926</v>
      </c>
      <c r="W3" s="72">
        <v>0.001482</v>
      </c>
      <c r="X3" s="72">
        <v>4.69E-4</v>
      </c>
      <c r="Y3" s="72">
        <v>0.0</v>
      </c>
      <c r="Z3" s="72">
        <v>-0.001637</v>
      </c>
      <c r="AA3" s="72">
        <v>-0.001529</v>
      </c>
      <c r="AB3" s="72">
        <v>-0.002459</v>
      </c>
      <c r="AC3" s="72">
        <v>-0.003183</v>
      </c>
      <c r="AD3" s="72">
        <v>-0.00521</v>
      </c>
      <c r="AE3" s="72">
        <v>-0.005698</v>
      </c>
      <c r="AF3" s="72">
        <v>-0.007964</v>
      </c>
      <c r="AG3" s="72">
        <v>-0.009906</v>
      </c>
      <c r="AH3" s="72">
        <v>-0.009328</v>
      </c>
      <c r="AI3" s="72">
        <v>-0.010995</v>
      </c>
    </row>
    <row r="4" ht="13.5" customHeight="1">
      <c r="A4" s="72">
        <v>0.009051</v>
      </c>
      <c r="B4" s="72">
        <v>0.008255</v>
      </c>
      <c r="C4" s="72">
        <v>0.00878</v>
      </c>
      <c r="D4" s="72">
        <v>0.007962</v>
      </c>
      <c r="E4" s="72">
        <v>0.007274</v>
      </c>
      <c r="F4" s="72">
        <v>0.006687</v>
      </c>
      <c r="G4" s="72">
        <v>0.006707</v>
      </c>
      <c r="H4" s="72">
        <v>0.007517</v>
      </c>
      <c r="I4" s="72">
        <v>0.005698</v>
      </c>
      <c r="J4" s="72">
        <v>0.005955</v>
      </c>
      <c r="K4" s="72">
        <v>0.004811</v>
      </c>
      <c r="L4" s="72">
        <v>0.0049</v>
      </c>
      <c r="M4" s="72">
        <v>0.004298</v>
      </c>
      <c r="N4" s="72">
        <v>0.003973</v>
      </c>
      <c r="O4" s="72">
        <v>0.004</v>
      </c>
      <c r="P4" s="72">
        <v>0.003146</v>
      </c>
      <c r="Q4" s="72">
        <v>0.002511</v>
      </c>
      <c r="R4" s="72">
        <v>0.001874</v>
      </c>
      <c r="S4" s="72">
        <v>0.001231</v>
      </c>
      <c r="T4" s="72">
        <v>0.001049</v>
      </c>
      <c r="U4" s="72">
        <v>5.07E-4</v>
      </c>
      <c r="V4" s="72">
        <v>1.84E-4</v>
      </c>
      <c r="W4" s="72">
        <v>4.35E-4</v>
      </c>
      <c r="X4" s="72">
        <v>1.02E-4</v>
      </c>
      <c r="Y4" s="72">
        <v>0.0</v>
      </c>
      <c r="Z4" s="72">
        <v>-2.06E-4</v>
      </c>
      <c r="AA4" s="72">
        <v>-0.001119</v>
      </c>
      <c r="AB4" s="72">
        <v>-0.001322</v>
      </c>
      <c r="AC4" s="72">
        <v>-0.003539</v>
      </c>
      <c r="AD4" s="72">
        <v>-0.00457</v>
      </c>
      <c r="AE4" s="72">
        <v>-0.005264</v>
      </c>
      <c r="AF4" s="72">
        <v>-0.007069</v>
      </c>
      <c r="AG4" s="72">
        <v>-0.008367</v>
      </c>
      <c r="AH4" s="72">
        <v>-0.009047</v>
      </c>
      <c r="AI4" s="72">
        <v>-0.009907</v>
      </c>
    </row>
    <row r="5" ht="13.5" customHeight="1">
      <c r="A5" s="72">
        <v>0.006769</v>
      </c>
      <c r="B5" s="72">
        <v>0.007088</v>
      </c>
      <c r="C5" s="72">
        <v>0.006212</v>
      </c>
      <c r="D5" s="72">
        <v>0.005352</v>
      </c>
      <c r="E5" s="72">
        <v>0.0061</v>
      </c>
      <c r="F5" s="72">
        <v>0.004779</v>
      </c>
      <c r="G5" s="72">
        <v>0.004505</v>
      </c>
      <c r="H5" s="72">
        <v>0.00439</v>
      </c>
      <c r="I5" s="72">
        <v>0.003141</v>
      </c>
      <c r="J5" s="72">
        <v>0.002786</v>
      </c>
      <c r="K5" s="72">
        <v>0.002573</v>
      </c>
      <c r="L5" s="72">
        <v>0.002044</v>
      </c>
      <c r="M5" s="72">
        <v>0.001348</v>
      </c>
      <c r="N5" s="72">
        <v>4.99E-4</v>
      </c>
      <c r="O5" s="72">
        <v>2.97E-4</v>
      </c>
      <c r="P5" s="72">
        <v>-4.23E-4</v>
      </c>
      <c r="Q5" s="72">
        <v>-5.94E-4</v>
      </c>
      <c r="R5" s="72">
        <v>-3.51E-4</v>
      </c>
      <c r="S5" s="72">
        <v>-7.72E-4</v>
      </c>
      <c r="T5" s="72">
        <v>-9.2E-5</v>
      </c>
      <c r="U5" s="72">
        <v>4.2E-5</v>
      </c>
      <c r="V5" s="72">
        <v>4.16E-4</v>
      </c>
      <c r="W5" s="72">
        <v>6.6E-4</v>
      </c>
      <c r="X5" s="72">
        <v>-4.9E-5</v>
      </c>
      <c r="Y5" s="72">
        <v>0.0</v>
      </c>
      <c r="Z5" s="72">
        <v>-0.001483</v>
      </c>
      <c r="AA5" s="72">
        <v>-0.002555</v>
      </c>
      <c r="AB5" s="72">
        <v>-0.003844</v>
      </c>
      <c r="AC5" s="72">
        <v>-0.004093</v>
      </c>
      <c r="AD5" s="72">
        <v>-0.004784</v>
      </c>
      <c r="AE5" s="72">
        <v>-0.005483</v>
      </c>
      <c r="AF5" s="72">
        <v>-0.007021</v>
      </c>
      <c r="AG5" s="72">
        <v>-0.007906</v>
      </c>
      <c r="AH5" s="72">
        <v>-0.007853</v>
      </c>
      <c r="AI5" s="72">
        <v>-0.008464</v>
      </c>
    </row>
    <row r="6" ht="13.5" customHeight="1">
      <c r="A6" s="72">
        <v>0.007705</v>
      </c>
      <c r="B6" s="72">
        <v>0.007236</v>
      </c>
      <c r="C6" s="72">
        <v>0.006636</v>
      </c>
      <c r="D6" s="72">
        <v>0.005803</v>
      </c>
      <c r="E6" s="72">
        <v>0.005098</v>
      </c>
      <c r="F6" s="72">
        <v>0.003845</v>
      </c>
      <c r="G6" s="72">
        <v>0.00324</v>
      </c>
      <c r="H6" s="72">
        <v>0.003181</v>
      </c>
      <c r="I6" s="72">
        <v>0.002356</v>
      </c>
      <c r="J6" s="72">
        <v>0.002432</v>
      </c>
      <c r="K6" s="72">
        <v>0.002243</v>
      </c>
      <c r="L6" s="72">
        <v>0.001784</v>
      </c>
      <c r="M6" s="72">
        <v>0.001757</v>
      </c>
      <c r="N6" s="72">
        <v>0.001412</v>
      </c>
      <c r="O6" s="72">
        <v>8.9E-4</v>
      </c>
      <c r="P6" s="72">
        <v>0.001343</v>
      </c>
      <c r="Q6" s="72">
        <v>7.47E-4</v>
      </c>
      <c r="R6" s="72">
        <v>8.18E-4</v>
      </c>
      <c r="S6" s="72">
        <v>4.47E-4</v>
      </c>
      <c r="T6" s="72">
        <v>6.43E-4</v>
      </c>
      <c r="U6" s="72">
        <v>0.001148</v>
      </c>
      <c r="V6" s="72">
        <v>6.88E-4</v>
      </c>
      <c r="W6" s="72">
        <v>5.01E-4</v>
      </c>
      <c r="X6" s="72">
        <v>5.06E-4</v>
      </c>
      <c r="Y6" s="72">
        <v>0.0</v>
      </c>
      <c r="Z6" s="72">
        <v>2.7E-5</v>
      </c>
      <c r="AA6" s="72">
        <v>-3.4E-4</v>
      </c>
      <c r="AB6" s="72">
        <v>-5.74E-4</v>
      </c>
      <c r="AC6" s="72">
        <v>-0.001512</v>
      </c>
      <c r="AD6" s="72">
        <v>-0.003019</v>
      </c>
      <c r="AE6" s="72">
        <v>-0.002954</v>
      </c>
      <c r="AF6" s="72">
        <v>-0.004168</v>
      </c>
      <c r="AG6" s="72">
        <v>-0.005608</v>
      </c>
      <c r="AH6" s="72">
        <v>-0.00559</v>
      </c>
      <c r="AI6" s="72">
        <v>-0.006862</v>
      </c>
    </row>
    <row r="7" ht="13.5" customHeight="1">
      <c r="A7" s="72">
        <v>0.004924</v>
      </c>
      <c r="B7" s="72">
        <v>0.004473</v>
      </c>
      <c r="C7" s="72">
        <v>0.004234</v>
      </c>
      <c r="D7" s="72">
        <v>0.00359</v>
      </c>
      <c r="E7" s="72">
        <v>0.003078</v>
      </c>
      <c r="F7" s="72">
        <v>0.00223</v>
      </c>
      <c r="G7" s="72">
        <v>0.002065</v>
      </c>
      <c r="H7" s="72">
        <v>0.002054</v>
      </c>
      <c r="I7" s="72">
        <v>0.001259</v>
      </c>
      <c r="J7" s="72">
        <v>8.79E-4</v>
      </c>
      <c r="K7" s="72">
        <v>7.38E-4</v>
      </c>
      <c r="L7" s="72">
        <v>7.5E-4</v>
      </c>
      <c r="M7" s="72">
        <v>-1.2E-5</v>
      </c>
      <c r="N7" s="72">
        <v>-6.04E-4</v>
      </c>
      <c r="O7" s="72">
        <v>-2.93E-4</v>
      </c>
      <c r="P7" s="72">
        <v>-7.45E-4</v>
      </c>
      <c r="Q7" s="72">
        <v>-0.001151</v>
      </c>
      <c r="R7" s="72">
        <v>-0.001221</v>
      </c>
      <c r="S7" s="72">
        <v>-0.001396</v>
      </c>
      <c r="T7" s="72">
        <v>-0.001232</v>
      </c>
      <c r="U7" s="72">
        <v>-0.002105</v>
      </c>
      <c r="V7" s="72">
        <v>-7.18E-4</v>
      </c>
      <c r="W7" s="72">
        <v>-2.3E-4</v>
      </c>
      <c r="X7" s="72">
        <v>-5.71E-4</v>
      </c>
      <c r="Y7" s="72">
        <v>0.0</v>
      </c>
      <c r="Z7" s="72">
        <v>-5.99E-4</v>
      </c>
      <c r="AA7" s="72">
        <v>-0.001175</v>
      </c>
      <c r="AB7" s="72">
        <v>-0.001597</v>
      </c>
      <c r="AC7" s="72">
        <v>-0.003086</v>
      </c>
      <c r="AD7" s="72">
        <v>-0.003442</v>
      </c>
      <c r="AE7" s="72">
        <v>-0.004109</v>
      </c>
      <c r="AF7" s="72">
        <v>-0.005133</v>
      </c>
      <c r="AG7" s="72">
        <v>-0.00587</v>
      </c>
      <c r="AH7" s="72">
        <v>-0.006326</v>
      </c>
      <c r="AI7" s="72">
        <v>-0.006689</v>
      </c>
    </row>
    <row r="8" ht="13.5" customHeight="1">
      <c r="A8" s="72">
        <v>0.003885</v>
      </c>
      <c r="B8" s="72">
        <v>0.004158</v>
      </c>
      <c r="C8" s="72">
        <v>0.003763</v>
      </c>
      <c r="D8" s="72">
        <v>0.003176</v>
      </c>
      <c r="E8" s="72">
        <v>0.003365</v>
      </c>
      <c r="F8" s="72">
        <v>0.002564</v>
      </c>
      <c r="G8" s="72">
        <v>0.001809</v>
      </c>
      <c r="H8" s="72">
        <v>0.001169</v>
      </c>
      <c r="I8" s="72">
        <v>3.99E-4</v>
      </c>
      <c r="J8" s="72">
        <v>1.18E-4</v>
      </c>
      <c r="K8" s="72">
        <v>-5.09E-4</v>
      </c>
      <c r="L8" s="72">
        <v>-5.72E-4</v>
      </c>
      <c r="M8" s="72">
        <v>-0.00116</v>
      </c>
      <c r="N8" s="72">
        <v>-0.001207</v>
      </c>
      <c r="O8" s="72">
        <v>-0.001878</v>
      </c>
      <c r="P8" s="72">
        <v>-0.001812</v>
      </c>
      <c r="Q8" s="72">
        <v>-0.001816</v>
      </c>
      <c r="R8" s="72">
        <v>-0.001936</v>
      </c>
      <c r="S8" s="72">
        <v>-0.001784</v>
      </c>
      <c r="T8" s="72">
        <v>-0.001099</v>
      </c>
      <c r="U8" s="72">
        <v>-4.58E-4</v>
      </c>
      <c r="V8" s="72">
        <v>-1.71E-4</v>
      </c>
      <c r="W8" s="72">
        <v>2.54E-4</v>
      </c>
      <c r="X8" s="72">
        <v>2.42E-4</v>
      </c>
      <c r="Y8" s="72">
        <v>0.0</v>
      </c>
      <c r="Z8" s="72">
        <v>-7.55E-4</v>
      </c>
      <c r="AA8" s="72">
        <v>-0.001501</v>
      </c>
      <c r="AB8" s="72">
        <v>-0.002159</v>
      </c>
      <c r="AC8" s="72">
        <v>-0.00226</v>
      </c>
      <c r="AD8" s="72">
        <v>-0.003018</v>
      </c>
      <c r="AE8" s="72">
        <v>-0.003115</v>
      </c>
      <c r="AF8" s="72">
        <v>-0.004191</v>
      </c>
      <c r="AG8" s="72">
        <v>-0.004736</v>
      </c>
      <c r="AH8" s="72">
        <v>-0.004553</v>
      </c>
      <c r="AI8" s="72">
        <v>-0.00515</v>
      </c>
    </row>
    <row r="9" ht="13.5" customHeight="1">
      <c r="A9" s="72">
        <v>0.003337</v>
      </c>
      <c r="B9" s="72">
        <v>0.003247</v>
      </c>
      <c r="C9" s="72">
        <v>0.003187</v>
      </c>
      <c r="D9" s="72">
        <v>0.002793</v>
      </c>
      <c r="E9" s="72">
        <v>0.002147</v>
      </c>
      <c r="F9" s="72">
        <v>0.001379</v>
      </c>
      <c r="G9" s="72">
        <v>9.66E-4</v>
      </c>
      <c r="H9" s="72">
        <v>0.001273</v>
      </c>
      <c r="I9" s="72">
        <v>4.25E-4</v>
      </c>
      <c r="J9" s="72">
        <v>2.59E-4</v>
      </c>
      <c r="K9" s="72">
        <v>5.31E-4</v>
      </c>
      <c r="L9" s="72">
        <v>5.4E-5</v>
      </c>
      <c r="M9" s="72">
        <v>-1.33E-4</v>
      </c>
      <c r="N9" s="72">
        <v>-5.61E-4</v>
      </c>
      <c r="O9" s="72">
        <v>-4.6E-4</v>
      </c>
      <c r="P9" s="72">
        <v>-4.84E-4</v>
      </c>
      <c r="Q9" s="72">
        <v>-7.77E-4</v>
      </c>
      <c r="R9" s="72">
        <v>-7.92E-4</v>
      </c>
      <c r="S9" s="72">
        <v>-8.39E-4</v>
      </c>
      <c r="T9" s="72">
        <v>-9.0E-4</v>
      </c>
      <c r="U9" s="72">
        <v>-6.2E-4</v>
      </c>
      <c r="V9" s="72">
        <v>-1.1E-5</v>
      </c>
      <c r="W9" s="72">
        <v>-2.08E-4</v>
      </c>
      <c r="X9" s="72">
        <v>-1.95E-4</v>
      </c>
      <c r="Y9" s="72">
        <v>0.0</v>
      </c>
      <c r="Z9" s="72">
        <v>5.6E-5</v>
      </c>
      <c r="AA9" s="72">
        <v>-2.24E-4</v>
      </c>
      <c r="AB9" s="72">
        <v>-3.92E-4</v>
      </c>
      <c r="AC9" s="72">
        <v>-0.001214</v>
      </c>
      <c r="AD9" s="72">
        <v>-0.002238</v>
      </c>
      <c r="AE9" s="72">
        <v>-0.002666</v>
      </c>
      <c r="AF9" s="72">
        <v>-0.003051</v>
      </c>
      <c r="AG9" s="72">
        <v>-0.004014</v>
      </c>
      <c r="AH9" s="72">
        <v>-0.004325</v>
      </c>
      <c r="AI9" s="72">
        <v>-0.004878</v>
      </c>
    </row>
    <row r="10" ht="13.5" customHeight="1">
      <c r="A10" s="72">
        <v>0.001801</v>
      </c>
      <c r="B10" s="72">
        <v>0.001752</v>
      </c>
      <c r="C10" s="72">
        <v>0.001622</v>
      </c>
      <c r="D10" s="72">
        <v>0.001231</v>
      </c>
      <c r="E10" s="72">
        <v>0.001222</v>
      </c>
      <c r="F10" s="72">
        <v>6.46E-4</v>
      </c>
      <c r="G10" s="72">
        <v>4.29E-4</v>
      </c>
      <c r="H10" s="72">
        <v>3.76E-4</v>
      </c>
      <c r="I10" s="72">
        <v>-2.48E-4</v>
      </c>
      <c r="J10" s="72">
        <v>-3.38E-4</v>
      </c>
      <c r="K10" s="72">
        <v>-8.69E-4</v>
      </c>
      <c r="L10" s="72">
        <v>-9.27E-4</v>
      </c>
      <c r="M10" s="72">
        <v>-0.001788</v>
      </c>
      <c r="N10" s="72">
        <v>-0.001846</v>
      </c>
      <c r="O10" s="72">
        <v>-0.001791</v>
      </c>
      <c r="P10" s="72">
        <v>-0.002287</v>
      </c>
      <c r="Q10" s="72">
        <v>-0.002434</v>
      </c>
      <c r="R10" s="72">
        <v>-0.00259</v>
      </c>
      <c r="S10" s="72">
        <v>-0.002303</v>
      </c>
      <c r="T10" s="72">
        <v>-0.002125</v>
      </c>
      <c r="U10" s="72">
        <v>-0.001888</v>
      </c>
      <c r="V10" s="72">
        <v>-0.001</v>
      </c>
      <c r="W10" s="72">
        <v>-3.75E-4</v>
      </c>
      <c r="X10" s="72">
        <v>-4.7E-5</v>
      </c>
      <c r="Y10" s="72">
        <v>0.0</v>
      </c>
      <c r="Z10" s="72">
        <v>-4.85E-4</v>
      </c>
      <c r="AA10" s="72">
        <v>-0.00108</v>
      </c>
      <c r="AB10" s="72">
        <v>-0.001687</v>
      </c>
      <c r="AC10" s="72">
        <v>-0.002705</v>
      </c>
      <c r="AD10" s="72">
        <v>-0.003054</v>
      </c>
      <c r="AE10" s="72">
        <v>-0.003498</v>
      </c>
      <c r="AF10" s="72">
        <v>-0.004414</v>
      </c>
      <c r="AG10" s="72">
        <v>-0.004907</v>
      </c>
      <c r="AH10" s="72">
        <v>-0.00527</v>
      </c>
      <c r="AI10" s="72">
        <v>-0.005603</v>
      </c>
    </row>
    <row r="11" ht="13.5" customHeight="1">
      <c r="A11" s="72">
        <v>0.001238</v>
      </c>
      <c r="B11" s="72">
        <v>0.00155</v>
      </c>
      <c r="C11" s="72">
        <v>0.001185</v>
      </c>
      <c r="D11" s="72">
        <v>8.25E-4</v>
      </c>
      <c r="E11" s="72">
        <v>8.3E-4</v>
      </c>
      <c r="F11" s="72">
        <v>9.6E-5</v>
      </c>
      <c r="G11" s="72">
        <v>-3.33E-4</v>
      </c>
      <c r="H11" s="72">
        <v>-5.69E-4</v>
      </c>
      <c r="I11" s="72">
        <v>-0.001036</v>
      </c>
      <c r="J11" s="72">
        <v>-0.0014</v>
      </c>
      <c r="K11" s="72">
        <v>-0.00135</v>
      </c>
      <c r="L11" s="72">
        <v>-0.001491</v>
      </c>
      <c r="M11" s="72">
        <v>-0.002001</v>
      </c>
      <c r="N11" s="72">
        <v>-0.002121</v>
      </c>
      <c r="O11" s="72">
        <v>-0.002404</v>
      </c>
      <c r="P11" s="72">
        <v>-0.002129</v>
      </c>
      <c r="Q11" s="72">
        <v>-0.002046</v>
      </c>
      <c r="R11" s="72">
        <v>-0.001801</v>
      </c>
      <c r="S11" s="72">
        <v>-0.001904</v>
      </c>
      <c r="T11" s="72">
        <v>-0.001008</v>
      </c>
      <c r="U11" s="72">
        <v>-3.74E-4</v>
      </c>
      <c r="V11" s="72">
        <v>-1.7E-5</v>
      </c>
      <c r="W11" s="72">
        <v>3.0E-6</v>
      </c>
      <c r="X11" s="72">
        <v>2.54E-4</v>
      </c>
      <c r="Y11" s="72">
        <v>0.0</v>
      </c>
      <c r="Z11" s="72">
        <v>-3.26E-4</v>
      </c>
      <c r="AA11" s="72">
        <v>-7.73E-4</v>
      </c>
      <c r="AB11" s="72">
        <v>-0.001186</v>
      </c>
      <c r="AC11" s="72">
        <v>-0.00137</v>
      </c>
      <c r="AD11" s="72">
        <v>-0.002069</v>
      </c>
      <c r="AE11" s="72">
        <v>-0.002372</v>
      </c>
      <c r="AF11" s="72">
        <v>-0.003008</v>
      </c>
      <c r="AG11" s="72">
        <v>-0.003579</v>
      </c>
      <c r="AH11" s="72">
        <v>-0.003563</v>
      </c>
      <c r="AI11" s="72">
        <v>-0.003943</v>
      </c>
    </row>
    <row r="12" ht="13.5" customHeight="1">
      <c r="A12" s="72">
        <v>3.84E-4</v>
      </c>
      <c r="B12" s="72">
        <v>1.18E-4</v>
      </c>
      <c r="C12" s="72">
        <v>2.81E-4</v>
      </c>
      <c r="D12" s="72">
        <v>4.0E-6</v>
      </c>
      <c r="E12" s="72">
        <v>-5.61E-4</v>
      </c>
      <c r="F12" s="72">
        <v>-0.001008</v>
      </c>
      <c r="G12" s="72">
        <v>-0.001113</v>
      </c>
      <c r="H12" s="72">
        <v>-8.5E-4</v>
      </c>
      <c r="I12" s="72">
        <v>-0.001558</v>
      </c>
      <c r="J12" s="72">
        <v>-0.001239</v>
      </c>
      <c r="K12" s="72">
        <v>-0.001526</v>
      </c>
      <c r="L12" s="72">
        <v>-0.001546</v>
      </c>
      <c r="M12" s="72">
        <v>-0.001803</v>
      </c>
      <c r="N12" s="72">
        <v>-0.00197</v>
      </c>
      <c r="O12" s="72">
        <v>-0.001704</v>
      </c>
      <c r="P12" s="72">
        <v>-0.001661</v>
      </c>
      <c r="Q12" s="72">
        <v>-0.002028</v>
      </c>
      <c r="R12" s="72">
        <v>-0.001968</v>
      </c>
      <c r="S12" s="72">
        <v>-0.001878</v>
      </c>
      <c r="T12" s="72">
        <v>-0.001556</v>
      </c>
      <c r="U12" s="72">
        <v>-0.001393</v>
      </c>
      <c r="V12" s="72">
        <v>-7.21E-4</v>
      </c>
      <c r="W12" s="72">
        <v>-5.91E-4</v>
      </c>
      <c r="X12" s="72">
        <v>-4.19E-4</v>
      </c>
      <c r="Y12" s="72">
        <v>0.0</v>
      </c>
      <c r="Z12" s="72">
        <v>1.45E-4</v>
      </c>
      <c r="AA12" s="72">
        <v>-1.19E-4</v>
      </c>
      <c r="AB12" s="72">
        <v>-3.58E-4</v>
      </c>
      <c r="AC12" s="72">
        <v>-0.001284</v>
      </c>
      <c r="AD12" s="72">
        <v>-0.002127</v>
      </c>
      <c r="AE12" s="72">
        <v>-0.002416</v>
      </c>
      <c r="AF12" s="72">
        <v>-0.002885</v>
      </c>
      <c r="AG12" s="72">
        <v>-0.003615</v>
      </c>
      <c r="AH12" s="72">
        <v>-0.004031</v>
      </c>
      <c r="AI12" s="72">
        <v>-0.004529</v>
      </c>
    </row>
    <row r="13" ht="13.5" customHeight="1">
      <c r="A13" s="72">
        <v>-3.47E-4</v>
      </c>
      <c r="B13" s="72">
        <v>-1.47E-4</v>
      </c>
      <c r="C13" s="72">
        <v>-4.74E-4</v>
      </c>
      <c r="D13" s="72">
        <v>-6.5E-4</v>
      </c>
      <c r="E13" s="72">
        <v>-5.34E-4</v>
      </c>
      <c r="F13" s="72">
        <v>-0.001046</v>
      </c>
      <c r="G13" s="72">
        <v>-0.001195</v>
      </c>
      <c r="H13" s="72">
        <v>-0.00146</v>
      </c>
      <c r="I13" s="72">
        <v>-0.001616</v>
      </c>
      <c r="J13" s="72">
        <v>-0.00199</v>
      </c>
      <c r="K13" s="72">
        <v>-0.0021</v>
      </c>
      <c r="L13" s="72">
        <v>-0.002198</v>
      </c>
      <c r="M13" s="72">
        <v>-0.002919</v>
      </c>
      <c r="N13" s="72">
        <v>-0.003086</v>
      </c>
      <c r="O13" s="72">
        <v>-0.003074</v>
      </c>
      <c r="P13" s="72">
        <v>-0.00318</v>
      </c>
      <c r="Q13" s="72">
        <v>-0.002976</v>
      </c>
      <c r="R13" s="72">
        <v>-0.002932</v>
      </c>
      <c r="S13" s="72">
        <v>-0.002699</v>
      </c>
      <c r="T13" s="72">
        <v>-0.002258</v>
      </c>
      <c r="U13" s="72">
        <v>-0.001759</v>
      </c>
      <c r="V13" s="72">
        <v>-0.001014</v>
      </c>
      <c r="W13" s="72">
        <v>-5.12E-4</v>
      </c>
      <c r="X13" s="72">
        <v>-3.3E-5</v>
      </c>
      <c r="Y13" s="72">
        <v>0.0</v>
      </c>
      <c r="Z13" s="72">
        <v>-5.93E-4</v>
      </c>
      <c r="AA13" s="72">
        <v>-0.001356</v>
      </c>
      <c r="AB13" s="72">
        <v>-0.001868</v>
      </c>
      <c r="AC13" s="72">
        <v>-0.002426</v>
      </c>
      <c r="AD13" s="72">
        <v>-0.002774</v>
      </c>
      <c r="AE13" s="72">
        <v>-0.003161</v>
      </c>
      <c r="AF13" s="72">
        <v>-0.003933</v>
      </c>
      <c r="AG13" s="72">
        <v>-0.004533</v>
      </c>
      <c r="AH13" s="72">
        <v>-0.00469</v>
      </c>
      <c r="AI13" s="72">
        <v>-0.004707</v>
      </c>
    </row>
    <row r="14" ht="13.5" customHeight="1">
      <c r="A14" s="72">
        <v>-9.68E-4</v>
      </c>
      <c r="B14" s="72">
        <v>-8.04E-4</v>
      </c>
      <c r="C14" s="72">
        <v>-9.53E-4</v>
      </c>
      <c r="D14" s="72">
        <v>-0.001018</v>
      </c>
      <c r="E14" s="72">
        <v>-0.001269</v>
      </c>
      <c r="F14" s="72">
        <v>-0.00167</v>
      </c>
      <c r="G14" s="72">
        <v>-0.00203</v>
      </c>
      <c r="H14" s="72">
        <v>-0.00198</v>
      </c>
      <c r="I14" s="72">
        <v>-0.002296</v>
      </c>
      <c r="J14" s="72">
        <v>-0.002428</v>
      </c>
      <c r="K14" s="72">
        <v>-0.002395</v>
      </c>
      <c r="L14" s="72">
        <v>-0.002533</v>
      </c>
      <c r="M14" s="72">
        <v>-0.002584</v>
      </c>
      <c r="N14" s="72">
        <v>-0.002556</v>
      </c>
      <c r="O14" s="72">
        <v>-0.002596</v>
      </c>
      <c r="P14" s="72">
        <v>-0.00218</v>
      </c>
      <c r="Q14" s="72">
        <v>-0.002252</v>
      </c>
      <c r="R14" s="72">
        <v>-0.001958</v>
      </c>
      <c r="S14" s="72">
        <v>-0.001865</v>
      </c>
      <c r="T14" s="72">
        <v>-0.001255</v>
      </c>
      <c r="U14" s="72">
        <v>-4.57E-4</v>
      </c>
      <c r="V14" s="72">
        <v>-1.91E-4</v>
      </c>
      <c r="W14" s="72">
        <v>-3.9E-5</v>
      </c>
      <c r="X14" s="72">
        <v>-4.0E-6</v>
      </c>
      <c r="Y14" s="72">
        <v>0.0</v>
      </c>
      <c r="Z14" s="72">
        <v>-3.6E-5</v>
      </c>
      <c r="AA14" s="72">
        <v>-1.88E-4</v>
      </c>
      <c r="AB14" s="72">
        <v>-4.91E-4</v>
      </c>
      <c r="AC14" s="72">
        <v>-7.47E-4</v>
      </c>
      <c r="AD14" s="72">
        <v>-0.001528</v>
      </c>
      <c r="AE14" s="72">
        <v>-0.001748</v>
      </c>
      <c r="AF14" s="72">
        <v>-0.002522</v>
      </c>
      <c r="AG14" s="72">
        <v>-0.002969</v>
      </c>
      <c r="AH14" s="72">
        <v>-0.003127</v>
      </c>
      <c r="AI14" s="72">
        <v>-0.00351</v>
      </c>
    </row>
    <row r="15" ht="13.5" customHeight="1">
      <c r="A15" s="72">
        <v>-0.001628</v>
      </c>
      <c r="B15" s="72">
        <v>-0.001828</v>
      </c>
      <c r="C15" s="72">
        <v>-0.001692</v>
      </c>
      <c r="D15" s="72">
        <v>-0.001791</v>
      </c>
      <c r="E15" s="72">
        <v>-0.002023</v>
      </c>
      <c r="F15" s="72">
        <v>-0.002281</v>
      </c>
      <c r="G15" s="72">
        <v>-0.002257</v>
      </c>
      <c r="H15" s="72">
        <v>-0.00222</v>
      </c>
      <c r="I15" s="72">
        <v>-0.002422</v>
      </c>
      <c r="J15" s="72">
        <v>-0.0023</v>
      </c>
      <c r="K15" s="72">
        <v>-0.002469</v>
      </c>
      <c r="L15" s="72">
        <v>-0.002401</v>
      </c>
      <c r="M15" s="72">
        <v>-0.002632</v>
      </c>
      <c r="N15" s="72">
        <v>-0.002917</v>
      </c>
      <c r="O15" s="72">
        <v>-0.002467</v>
      </c>
      <c r="P15" s="72">
        <v>-0.002481</v>
      </c>
      <c r="Q15" s="72">
        <v>-0.002545</v>
      </c>
      <c r="R15" s="72">
        <v>-0.002715</v>
      </c>
      <c r="S15" s="72">
        <v>-0.002472</v>
      </c>
      <c r="T15" s="72">
        <v>-0.00225</v>
      </c>
      <c r="U15" s="72">
        <v>-0.002006</v>
      </c>
      <c r="V15" s="72">
        <v>-0.001404</v>
      </c>
      <c r="W15" s="72">
        <v>-8.9E-4</v>
      </c>
      <c r="X15" s="72">
        <v>-5.99E-4</v>
      </c>
      <c r="Y15" s="72">
        <v>0.0</v>
      </c>
      <c r="Z15" s="72">
        <v>-4.1E-5</v>
      </c>
      <c r="AA15" s="72">
        <v>-5.14E-4</v>
      </c>
      <c r="AB15" s="72">
        <v>-7.9E-4</v>
      </c>
      <c r="AC15" s="72">
        <v>-0.001879</v>
      </c>
      <c r="AD15" s="72">
        <v>-0.002275</v>
      </c>
      <c r="AE15" s="72">
        <v>-0.002579</v>
      </c>
      <c r="AF15" s="72">
        <v>-0.003227</v>
      </c>
      <c r="AG15" s="72">
        <v>-0.00393</v>
      </c>
      <c r="AH15" s="72">
        <v>-0.004325</v>
      </c>
      <c r="AI15" s="72">
        <v>-0.004672</v>
      </c>
    </row>
    <row r="16" ht="13.5" customHeight="1">
      <c r="A16" s="72">
        <v>-0.00146</v>
      </c>
      <c r="B16" s="72">
        <v>-0.001113</v>
      </c>
      <c r="C16" s="72">
        <v>-0.00136</v>
      </c>
      <c r="D16" s="72">
        <v>-0.001377</v>
      </c>
      <c r="E16" s="72">
        <v>-0.001251</v>
      </c>
      <c r="F16" s="72">
        <v>-0.001527</v>
      </c>
      <c r="G16" s="72">
        <v>-0.001796</v>
      </c>
      <c r="H16" s="72">
        <v>-0.001956</v>
      </c>
      <c r="I16" s="72">
        <v>-0.002257</v>
      </c>
      <c r="J16" s="72">
        <v>-0.002383</v>
      </c>
      <c r="K16" s="72">
        <v>-0.00256</v>
      </c>
      <c r="L16" s="72">
        <v>-0.002616</v>
      </c>
      <c r="M16" s="72">
        <v>-0.003116</v>
      </c>
      <c r="N16" s="72">
        <v>-0.003131</v>
      </c>
      <c r="O16" s="72">
        <v>-0.003284</v>
      </c>
      <c r="P16" s="72">
        <v>-0.003103</v>
      </c>
      <c r="Q16" s="72">
        <v>-0.002905</v>
      </c>
      <c r="R16" s="72">
        <v>-0.002722</v>
      </c>
      <c r="S16" s="72">
        <v>-0.002556</v>
      </c>
      <c r="T16" s="72">
        <v>-0.001919</v>
      </c>
      <c r="U16" s="72">
        <v>-0.001342</v>
      </c>
      <c r="V16" s="72">
        <v>-7.18E-4</v>
      </c>
      <c r="W16" s="72">
        <v>-4.38E-4</v>
      </c>
      <c r="X16" s="72">
        <v>1.03E-4</v>
      </c>
      <c r="Y16" s="72">
        <v>0.0</v>
      </c>
      <c r="Z16" s="72">
        <v>-5.65E-4</v>
      </c>
      <c r="AA16" s="72">
        <v>-0.001284</v>
      </c>
      <c r="AB16" s="72">
        <v>-0.001557</v>
      </c>
      <c r="AC16" s="72">
        <v>-0.001836</v>
      </c>
      <c r="AD16" s="72">
        <v>-0.002214</v>
      </c>
      <c r="AE16" s="72">
        <v>-0.002772</v>
      </c>
      <c r="AF16" s="72">
        <v>-0.003358</v>
      </c>
      <c r="AG16" s="72">
        <v>-0.003819</v>
      </c>
      <c r="AH16" s="72">
        <v>-0.00393</v>
      </c>
      <c r="AI16" s="72">
        <v>-0.004132</v>
      </c>
    </row>
    <row r="17" ht="13.5" customHeight="1">
      <c r="A17" s="72">
        <v>-9.89E-4</v>
      </c>
      <c r="B17" s="72">
        <v>-0.001009</v>
      </c>
      <c r="C17" s="72">
        <v>-9.14E-4</v>
      </c>
      <c r="D17" s="72">
        <v>-9.25E-4</v>
      </c>
      <c r="E17" s="72">
        <v>-0.001321</v>
      </c>
      <c r="F17" s="72">
        <v>-0.001605</v>
      </c>
      <c r="G17" s="72">
        <v>-0.001795</v>
      </c>
      <c r="H17" s="72">
        <v>-0.001833</v>
      </c>
      <c r="I17" s="72">
        <v>-0.001969</v>
      </c>
      <c r="J17" s="72">
        <v>-0.002051</v>
      </c>
      <c r="K17" s="72">
        <v>-0.002038</v>
      </c>
      <c r="L17" s="72">
        <v>-0.002159</v>
      </c>
      <c r="M17" s="72">
        <v>-0.002142</v>
      </c>
      <c r="N17" s="72">
        <v>-0.002315</v>
      </c>
      <c r="O17" s="72">
        <v>-0.002145</v>
      </c>
      <c r="P17" s="72">
        <v>-0.001752</v>
      </c>
      <c r="Q17" s="72">
        <v>-0.001878</v>
      </c>
      <c r="R17" s="72">
        <v>-0.001841</v>
      </c>
      <c r="S17" s="72">
        <v>-0.001541</v>
      </c>
      <c r="T17" s="72">
        <v>-0.001268</v>
      </c>
      <c r="U17" s="72">
        <v>-7.53E-4</v>
      </c>
      <c r="V17" s="72">
        <v>-4.64E-4</v>
      </c>
      <c r="W17" s="72">
        <v>-3.13E-4</v>
      </c>
      <c r="X17" s="72">
        <v>-2.63E-4</v>
      </c>
      <c r="Y17" s="72">
        <v>0.0</v>
      </c>
      <c r="Z17" s="72">
        <v>1.84E-4</v>
      </c>
      <c r="AA17" s="72">
        <v>7.2E-5</v>
      </c>
      <c r="AB17" s="72">
        <v>-2.43E-4</v>
      </c>
      <c r="AC17" s="72">
        <v>-7.01E-4</v>
      </c>
      <c r="AD17" s="72">
        <v>-0.001449</v>
      </c>
      <c r="AE17" s="72">
        <v>-0.001779</v>
      </c>
      <c r="AF17" s="72">
        <v>-0.002324</v>
      </c>
      <c r="AG17" s="72">
        <v>-0.002968</v>
      </c>
      <c r="AH17" s="72">
        <v>-0.003321</v>
      </c>
      <c r="AI17" s="72">
        <v>-0.003646</v>
      </c>
    </row>
    <row r="18" ht="13.5" customHeight="1">
      <c r="A18" s="72">
        <v>-0.001801</v>
      </c>
      <c r="B18" s="72">
        <v>-0.001764</v>
      </c>
      <c r="C18" s="72">
        <v>-0.001676</v>
      </c>
      <c r="D18" s="72">
        <v>-0.001629</v>
      </c>
      <c r="E18" s="72">
        <v>-0.001703</v>
      </c>
      <c r="F18" s="72">
        <v>-0.001992</v>
      </c>
      <c r="G18" s="72">
        <v>-0.001966</v>
      </c>
      <c r="H18" s="72">
        <v>-0.001971</v>
      </c>
      <c r="I18" s="72">
        <v>-0.002196</v>
      </c>
      <c r="J18" s="72">
        <v>-0.002199</v>
      </c>
      <c r="K18" s="72">
        <v>-0.002473</v>
      </c>
      <c r="L18" s="72">
        <v>-0.002454</v>
      </c>
      <c r="M18" s="72">
        <v>-0.002769</v>
      </c>
      <c r="N18" s="72">
        <v>-0.003025</v>
      </c>
      <c r="O18" s="72">
        <v>-0.002853</v>
      </c>
      <c r="P18" s="72">
        <v>-0.00279</v>
      </c>
      <c r="Q18" s="72">
        <v>-0.002741</v>
      </c>
      <c r="R18" s="72">
        <v>-0.002735</v>
      </c>
      <c r="S18" s="72">
        <v>-0.002589</v>
      </c>
      <c r="T18" s="72">
        <v>-0.002313</v>
      </c>
      <c r="U18" s="72">
        <v>-0.001877</v>
      </c>
      <c r="V18" s="72">
        <v>-0.001255</v>
      </c>
      <c r="W18" s="72">
        <v>-8.75E-4</v>
      </c>
      <c r="X18" s="72">
        <v>-4.49E-4</v>
      </c>
      <c r="Y18" s="72">
        <v>0.0</v>
      </c>
      <c r="Z18" s="72">
        <v>-3.63E-4</v>
      </c>
      <c r="AA18" s="72">
        <v>-8.65E-4</v>
      </c>
      <c r="AB18" s="72">
        <v>-0.001236</v>
      </c>
      <c r="AC18" s="72">
        <v>-0.002009</v>
      </c>
      <c r="AD18" s="72">
        <v>-0.002392</v>
      </c>
      <c r="AE18" s="72">
        <v>-0.002737</v>
      </c>
      <c r="AF18" s="72">
        <v>-0.003409</v>
      </c>
      <c r="AG18" s="72">
        <v>-0.003997</v>
      </c>
      <c r="AH18" s="72">
        <v>-0.004507</v>
      </c>
      <c r="AI18" s="72">
        <v>-0.004535</v>
      </c>
    </row>
    <row r="19" ht="13.5" customHeight="1">
      <c r="A19" s="72">
        <v>-9.3E-4</v>
      </c>
      <c r="B19" s="72">
        <v>-6.26E-4</v>
      </c>
      <c r="C19" s="72">
        <v>-8.26E-4</v>
      </c>
      <c r="D19" s="72">
        <v>-8.26E-4</v>
      </c>
      <c r="E19" s="72">
        <v>-8.61E-4</v>
      </c>
      <c r="F19" s="72">
        <v>-0.001192</v>
      </c>
      <c r="G19" s="72">
        <v>-0.001442</v>
      </c>
      <c r="H19" s="72">
        <v>-0.001724</v>
      </c>
      <c r="I19" s="72">
        <v>-0.001911</v>
      </c>
      <c r="J19" s="72">
        <v>-0.002139</v>
      </c>
      <c r="K19" s="72">
        <v>-0.002254</v>
      </c>
      <c r="L19" s="72">
        <v>-0.002531</v>
      </c>
      <c r="M19" s="72">
        <v>-0.002854</v>
      </c>
      <c r="N19" s="72">
        <v>-0.002672</v>
      </c>
      <c r="O19" s="72">
        <v>-0.002805</v>
      </c>
      <c r="P19" s="72">
        <v>-0.002651</v>
      </c>
      <c r="Q19" s="72">
        <v>-0.00232</v>
      </c>
      <c r="R19" s="72">
        <v>-0.002162</v>
      </c>
      <c r="S19" s="72">
        <v>-0.002025</v>
      </c>
      <c r="T19" s="72">
        <v>-0.001449</v>
      </c>
      <c r="U19" s="72">
        <v>-7.52E-4</v>
      </c>
      <c r="V19" s="72">
        <v>-4.62E-4</v>
      </c>
      <c r="W19" s="72">
        <v>-1.72E-4</v>
      </c>
      <c r="X19" s="72">
        <v>3.4E-5</v>
      </c>
      <c r="Y19" s="72">
        <v>0.0</v>
      </c>
      <c r="Z19" s="72">
        <v>-2.8E-4</v>
      </c>
      <c r="AA19" s="72">
        <v>-6.95E-4</v>
      </c>
      <c r="AB19" s="72">
        <v>-0.001139</v>
      </c>
      <c r="AC19" s="72">
        <v>-0.001257</v>
      </c>
      <c r="AD19" s="72">
        <v>-0.00176</v>
      </c>
      <c r="AE19" s="72">
        <v>-0.002196</v>
      </c>
      <c r="AF19" s="72">
        <v>-0.002753</v>
      </c>
      <c r="AG19" s="72">
        <v>-0.003218</v>
      </c>
      <c r="AH19" s="72">
        <v>-0.00336</v>
      </c>
      <c r="AI19" s="72">
        <v>-0.003667</v>
      </c>
    </row>
    <row r="20" ht="13.5" customHeight="1">
      <c r="A20" s="72">
        <v>-7.86E-4</v>
      </c>
      <c r="B20" s="72">
        <v>-9.46E-4</v>
      </c>
      <c r="C20" s="72">
        <v>-8.02E-4</v>
      </c>
      <c r="D20" s="72">
        <v>-7.23E-4</v>
      </c>
      <c r="E20" s="72">
        <v>-0.001137</v>
      </c>
      <c r="F20" s="72">
        <v>-0.001425</v>
      </c>
      <c r="G20" s="72">
        <v>-0.001635</v>
      </c>
      <c r="H20" s="72">
        <v>-0.001515</v>
      </c>
      <c r="I20" s="72">
        <v>-0.001802</v>
      </c>
      <c r="J20" s="72">
        <v>-0.001798</v>
      </c>
      <c r="K20" s="72">
        <v>-0.001847</v>
      </c>
      <c r="L20" s="72">
        <v>-0.001899</v>
      </c>
      <c r="M20" s="72">
        <v>-0.001981</v>
      </c>
      <c r="N20" s="72">
        <v>-0.00224</v>
      </c>
      <c r="O20" s="72">
        <v>-0.001963</v>
      </c>
      <c r="P20" s="72">
        <v>-0.001672</v>
      </c>
      <c r="Q20" s="72">
        <v>-0.001769</v>
      </c>
      <c r="R20" s="72">
        <v>-0.001751</v>
      </c>
      <c r="S20" s="72">
        <v>-0.001684</v>
      </c>
      <c r="T20" s="72">
        <v>-0.001468</v>
      </c>
      <c r="U20" s="72">
        <v>-0.001046</v>
      </c>
      <c r="V20" s="72">
        <v>-7.32E-4</v>
      </c>
      <c r="W20" s="72">
        <v>-4.59E-4</v>
      </c>
      <c r="X20" s="72">
        <v>-3.46E-4</v>
      </c>
      <c r="Y20" s="72">
        <v>0.0</v>
      </c>
      <c r="Z20" s="72">
        <v>6.5E-5</v>
      </c>
      <c r="AA20" s="72">
        <v>-1.69E-4</v>
      </c>
      <c r="AB20" s="72">
        <v>-3.64E-4</v>
      </c>
      <c r="AC20" s="72">
        <v>-0.001076</v>
      </c>
      <c r="AD20" s="72">
        <v>-0.001697</v>
      </c>
      <c r="AE20" s="72">
        <v>-0.001975</v>
      </c>
      <c r="AF20" s="72">
        <v>-0.00255</v>
      </c>
      <c r="AG20" s="72">
        <v>-0.003251</v>
      </c>
      <c r="AH20" s="72">
        <v>-0.003632</v>
      </c>
      <c r="AI20" s="72">
        <v>-0.003937</v>
      </c>
    </row>
    <row r="21" ht="13.5" customHeight="1">
      <c r="A21" s="72">
        <v>-0.001416</v>
      </c>
      <c r="B21" s="72">
        <v>-0.001288</v>
      </c>
      <c r="C21" s="72">
        <v>-0.001321</v>
      </c>
      <c r="D21" s="72">
        <v>-0.001277</v>
      </c>
      <c r="E21" s="72">
        <v>-0.001312</v>
      </c>
      <c r="F21" s="72">
        <v>-0.001579</v>
      </c>
      <c r="G21" s="72">
        <v>-0.001759</v>
      </c>
      <c r="H21" s="72">
        <v>-0.00187</v>
      </c>
      <c r="I21" s="72">
        <v>-0.001986</v>
      </c>
      <c r="J21" s="72">
        <v>-0.002113</v>
      </c>
      <c r="K21" s="72">
        <v>-0.002481</v>
      </c>
      <c r="L21" s="72">
        <v>-0.002383</v>
      </c>
      <c r="M21" s="72">
        <v>-0.00292</v>
      </c>
      <c r="N21" s="72">
        <v>-0.003029</v>
      </c>
      <c r="O21" s="72">
        <v>-0.002976</v>
      </c>
      <c r="P21" s="72">
        <v>-0.002889</v>
      </c>
      <c r="Q21" s="72">
        <v>-0.002675</v>
      </c>
      <c r="R21" s="72">
        <v>-0.002645</v>
      </c>
      <c r="S21" s="72">
        <v>-0.002474</v>
      </c>
      <c r="T21" s="72">
        <v>-0.002053</v>
      </c>
      <c r="U21" s="72">
        <v>-0.001723</v>
      </c>
      <c r="V21" s="72">
        <v>-0.001011</v>
      </c>
      <c r="W21" s="72">
        <v>-7.09E-4</v>
      </c>
      <c r="X21" s="72">
        <v>-1.58E-4</v>
      </c>
      <c r="Y21" s="72">
        <v>0.0</v>
      </c>
      <c r="Z21" s="72">
        <v>-3.11E-4</v>
      </c>
      <c r="AA21" s="72">
        <v>-9.91E-4</v>
      </c>
      <c r="AB21" s="72">
        <v>-0.001334</v>
      </c>
      <c r="AC21" s="72">
        <v>-0.00187</v>
      </c>
      <c r="AD21" s="72">
        <v>-0.002195</v>
      </c>
      <c r="AE21" s="72">
        <v>-0.00259</v>
      </c>
      <c r="AF21" s="72">
        <v>-0.003169</v>
      </c>
      <c r="AG21" s="72">
        <v>-0.003633</v>
      </c>
      <c r="AH21" s="72">
        <v>-0.004047</v>
      </c>
      <c r="AI21" s="72">
        <v>-0.004072</v>
      </c>
    </row>
    <row r="22" ht="13.5" customHeight="1">
      <c r="A22" s="72">
        <v>-8.81E-4</v>
      </c>
      <c r="B22" s="72">
        <v>-7.1E-4</v>
      </c>
      <c r="C22" s="72">
        <v>-8.36E-4</v>
      </c>
      <c r="D22" s="72">
        <v>-7.23E-4</v>
      </c>
      <c r="E22" s="72">
        <v>-9.12E-4</v>
      </c>
      <c r="F22" s="72">
        <v>-0.00133</v>
      </c>
      <c r="G22" s="72">
        <v>-0.001603</v>
      </c>
      <c r="H22" s="72">
        <v>-0.001797</v>
      </c>
      <c r="I22" s="72">
        <v>-0.002065</v>
      </c>
      <c r="J22" s="72">
        <v>-0.002161</v>
      </c>
      <c r="K22" s="72">
        <v>-0.00216</v>
      </c>
      <c r="L22" s="72">
        <v>-0.002356</v>
      </c>
      <c r="M22" s="72">
        <v>-0.00246</v>
      </c>
      <c r="N22" s="72">
        <v>-0.002553</v>
      </c>
      <c r="O22" s="72">
        <v>-0.002534</v>
      </c>
      <c r="P22" s="72">
        <v>-0.002178</v>
      </c>
      <c r="Q22" s="72">
        <v>-0.002081</v>
      </c>
      <c r="R22" s="72">
        <v>-0.001761</v>
      </c>
      <c r="S22" s="72">
        <v>-0.001671</v>
      </c>
      <c r="T22" s="72">
        <v>-0.001204</v>
      </c>
      <c r="U22" s="72">
        <v>-5.26E-4</v>
      </c>
      <c r="V22" s="72">
        <v>-4.0E-4</v>
      </c>
      <c r="W22" s="72">
        <v>-1.47E-4</v>
      </c>
      <c r="X22" s="72">
        <v>-5.7E-5</v>
      </c>
      <c r="Y22" s="72">
        <v>0.0</v>
      </c>
      <c r="Z22" s="72">
        <v>-1.38E-4</v>
      </c>
      <c r="AA22" s="72">
        <v>-3.99E-4</v>
      </c>
      <c r="AB22" s="72">
        <v>-6.66E-4</v>
      </c>
      <c r="AC22" s="72">
        <v>-8.24E-4</v>
      </c>
      <c r="AD22" s="72">
        <v>-0.001378</v>
      </c>
      <c r="AE22" s="72">
        <v>-0.001738</v>
      </c>
      <c r="AF22" s="72">
        <v>-0.002308</v>
      </c>
      <c r="AG22" s="72">
        <v>-0.002739</v>
      </c>
      <c r="AH22" s="72">
        <v>-0.00294</v>
      </c>
      <c r="AI22" s="72">
        <v>-0.003259</v>
      </c>
    </row>
    <row r="23" ht="13.5" customHeight="1">
      <c r="A23" s="72">
        <v>-0.001682</v>
      </c>
      <c r="B23" s="72">
        <v>-0.001801</v>
      </c>
      <c r="C23" s="72">
        <v>-0.001639</v>
      </c>
      <c r="D23" s="72">
        <v>-0.001474</v>
      </c>
      <c r="E23" s="72">
        <v>-0.00179</v>
      </c>
      <c r="F23" s="72">
        <v>-0.002035</v>
      </c>
      <c r="G23" s="72">
        <v>-0.00206</v>
      </c>
      <c r="H23" s="72">
        <v>-0.002042</v>
      </c>
      <c r="I23" s="72">
        <v>-0.002201</v>
      </c>
      <c r="J23" s="72">
        <v>-0.002083</v>
      </c>
      <c r="K23" s="72">
        <v>-0.002317</v>
      </c>
      <c r="L23" s="72">
        <v>-0.002333</v>
      </c>
      <c r="M23" s="72">
        <v>-0.002484</v>
      </c>
      <c r="N23" s="72">
        <v>-0.002707</v>
      </c>
      <c r="O23" s="72">
        <v>-0.002394</v>
      </c>
      <c r="P23" s="72">
        <v>-0.002235</v>
      </c>
      <c r="Q23" s="72">
        <v>-0.002212</v>
      </c>
      <c r="R23" s="72">
        <v>-0.002124</v>
      </c>
      <c r="S23" s="72">
        <v>-0.002052</v>
      </c>
      <c r="T23" s="72">
        <v>-0.001794</v>
      </c>
      <c r="U23" s="72">
        <v>-0.001429</v>
      </c>
      <c r="V23" s="72">
        <v>-9.24E-4</v>
      </c>
      <c r="W23" s="72">
        <v>-7.25E-4</v>
      </c>
      <c r="X23" s="72">
        <v>-4.05E-4</v>
      </c>
      <c r="Y23" s="72">
        <v>0.0</v>
      </c>
      <c r="Z23" s="72">
        <v>5.5E-5</v>
      </c>
      <c r="AA23" s="72">
        <v>-2.87E-4</v>
      </c>
      <c r="AB23" s="72">
        <v>-5.25E-4</v>
      </c>
      <c r="AC23" s="72">
        <v>-0.001244</v>
      </c>
      <c r="AD23" s="72">
        <v>-0.00167</v>
      </c>
      <c r="AE23" s="72">
        <v>-0.001992</v>
      </c>
      <c r="AF23" s="72">
        <v>-0.002424</v>
      </c>
      <c r="AG23" s="72">
        <v>-0.003075</v>
      </c>
      <c r="AH23" s="72">
        <v>-0.003496</v>
      </c>
      <c r="AI23" s="72">
        <v>-0.003592</v>
      </c>
    </row>
    <row r="24" ht="13.5" customHeight="1">
      <c r="A24" s="72">
        <v>-0.001899</v>
      </c>
      <c r="B24" s="72">
        <v>-0.001679</v>
      </c>
      <c r="C24" s="72">
        <v>-0.001757</v>
      </c>
      <c r="D24" s="72">
        <v>-0.001645</v>
      </c>
      <c r="E24" s="72">
        <v>-0.001587</v>
      </c>
      <c r="F24" s="72">
        <v>-0.001879</v>
      </c>
      <c r="G24" s="72">
        <v>-0.002029</v>
      </c>
      <c r="H24" s="72">
        <v>-0.002253</v>
      </c>
      <c r="I24" s="72">
        <v>-0.002328</v>
      </c>
      <c r="J24" s="72">
        <v>-0.002583</v>
      </c>
      <c r="K24" s="72">
        <v>-0.002834</v>
      </c>
      <c r="L24" s="72">
        <v>-0.002805</v>
      </c>
      <c r="M24" s="72">
        <v>-0.003225</v>
      </c>
      <c r="N24" s="72">
        <v>-0.003254</v>
      </c>
      <c r="O24" s="72">
        <v>-0.003177</v>
      </c>
      <c r="P24" s="72">
        <v>-0.00304</v>
      </c>
      <c r="Q24" s="72">
        <v>-0.002767</v>
      </c>
      <c r="R24" s="72">
        <v>-0.002559</v>
      </c>
      <c r="S24" s="72">
        <v>-0.002377</v>
      </c>
      <c r="T24" s="72">
        <v>-0.001858</v>
      </c>
      <c r="U24" s="72">
        <v>-0.001358</v>
      </c>
      <c r="V24" s="72">
        <v>-8.75E-4</v>
      </c>
      <c r="W24" s="72">
        <v>-5.33E-4</v>
      </c>
      <c r="X24" s="72">
        <v>-1.01E-4</v>
      </c>
      <c r="Y24" s="72">
        <v>0.0</v>
      </c>
      <c r="Z24" s="72">
        <v>-4.31E-4</v>
      </c>
      <c r="AA24" s="72">
        <v>-9.71E-4</v>
      </c>
      <c r="AB24" s="72">
        <v>-0.001362</v>
      </c>
      <c r="AC24" s="72">
        <v>-0.001539</v>
      </c>
      <c r="AD24" s="72">
        <v>-0.001864</v>
      </c>
      <c r="AE24" s="72">
        <v>-0.002221</v>
      </c>
      <c r="AF24" s="72">
        <v>-0.002796</v>
      </c>
      <c r="AG24" s="72">
        <v>-0.003143</v>
      </c>
      <c r="AH24" s="72">
        <v>-0.003367</v>
      </c>
      <c r="AI24" s="72">
        <v>-0.003478</v>
      </c>
    </row>
    <row r="25" ht="13.5" customHeight="1">
      <c r="A25" s="72">
        <v>-0.001291</v>
      </c>
      <c r="B25" s="72">
        <v>-0.001256</v>
      </c>
      <c r="C25" s="72">
        <v>-0.001276</v>
      </c>
      <c r="D25" s="72">
        <v>-0.001101</v>
      </c>
      <c r="E25" s="72">
        <v>-0.001387</v>
      </c>
      <c r="F25" s="72">
        <v>-0.001696</v>
      </c>
      <c r="G25" s="72">
        <v>-0.001909</v>
      </c>
      <c r="H25" s="72">
        <v>-0.001986</v>
      </c>
      <c r="I25" s="72">
        <v>-0.002186</v>
      </c>
      <c r="J25" s="72">
        <v>-0.002279</v>
      </c>
      <c r="K25" s="72">
        <v>-0.002245</v>
      </c>
      <c r="L25" s="72">
        <v>-0.002439</v>
      </c>
      <c r="M25" s="72">
        <v>-0.002419</v>
      </c>
      <c r="N25" s="72">
        <v>-0.002568</v>
      </c>
      <c r="O25" s="72">
        <v>-0.002371</v>
      </c>
      <c r="P25" s="72">
        <v>-0.001987</v>
      </c>
      <c r="Q25" s="72">
        <v>-0.001966</v>
      </c>
      <c r="R25" s="72">
        <v>-0.001728</v>
      </c>
      <c r="S25" s="72">
        <v>-0.001613</v>
      </c>
      <c r="T25" s="72">
        <v>-0.001178</v>
      </c>
      <c r="U25" s="72">
        <v>-5.44E-4</v>
      </c>
      <c r="V25" s="72">
        <v>-4.01E-4</v>
      </c>
      <c r="W25" s="72">
        <v>-2.22E-4</v>
      </c>
      <c r="X25" s="72">
        <v>-1.49E-4</v>
      </c>
      <c r="Y25" s="72">
        <v>0.0</v>
      </c>
      <c r="Z25" s="72">
        <v>1.2E-4</v>
      </c>
      <c r="AA25" s="72">
        <v>-1.26E-4</v>
      </c>
      <c r="AB25" s="72">
        <v>-2.87E-4</v>
      </c>
      <c r="AC25" s="72">
        <v>-6.12E-4</v>
      </c>
      <c r="AD25" s="72">
        <v>-0.00113</v>
      </c>
      <c r="AE25" s="72">
        <v>-0.001388</v>
      </c>
      <c r="AF25" s="72">
        <v>-0.001865</v>
      </c>
      <c r="AG25" s="72">
        <v>-0.00236</v>
      </c>
      <c r="AH25" s="72">
        <v>-0.002591</v>
      </c>
      <c r="AI25" s="72">
        <v>-0.002801</v>
      </c>
    </row>
    <row r="26" ht="13.5" customHeight="1">
      <c r="A26" s="72">
        <v>-0.002144</v>
      </c>
      <c r="B26" s="72">
        <v>-0.002168</v>
      </c>
      <c r="C26" s="72">
        <v>-0.002051</v>
      </c>
      <c r="D26" s="72">
        <v>-0.001843</v>
      </c>
      <c r="E26" s="72">
        <v>-0.002033</v>
      </c>
      <c r="F26" s="72">
        <v>-0.002224</v>
      </c>
      <c r="G26" s="72">
        <v>-0.002264</v>
      </c>
      <c r="H26" s="72">
        <v>-0.002335</v>
      </c>
      <c r="I26" s="72">
        <v>-0.00243</v>
      </c>
      <c r="J26" s="72">
        <v>-0.002385</v>
      </c>
      <c r="K26" s="72">
        <v>-0.002656</v>
      </c>
      <c r="L26" s="72">
        <v>-0.002616</v>
      </c>
      <c r="M26" s="72">
        <v>-0.002848</v>
      </c>
      <c r="N26" s="72">
        <v>-0.003037</v>
      </c>
      <c r="O26" s="72">
        <v>-0.002766</v>
      </c>
      <c r="P26" s="72">
        <v>-0.002608</v>
      </c>
      <c r="Q26" s="72">
        <v>-0.002547</v>
      </c>
      <c r="R26" s="72">
        <v>-0.002456</v>
      </c>
      <c r="S26" s="72">
        <v>-0.002199</v>
      </c>
      <c r="T26" s="72">
        <v>-0.002013</v>
      </c>
      <c r="U26" s="72">
        <v>-0.001644</v>
      </c>
      <c r="V26" s="72">
        <v>-0.001028</v>
      </c>
      <c r="W26" s="72">
        <v>-7.21E-4</v>
      </c>
      <c r="X26" s="72">
        <v>-3.66E-4</v>
      </c>
      <c r="Y26" s="72">
        <v>0.0</v>
      </c>
      <c r="Z26" s="72">
        <v>-1.91E-4</v>
      </c>
      <c r="AA26" s="72">
        <v>-5.72E-4</v>
      </c>
      <c r="AB26" s="72">
        <v>-8.86E-4</v>
      </c>
      <c r="AC26" s="72">
        <v>-0.001437</v>
      </c>
      <c r="AD26" s="72">
        <v>-0.001726</v>
      </c>
      <c r="AE26" s="72">
        <v>-0.002131</v>
      </c>
      <c r="AF26" s="72">
        <v>-0.002573</v>
      </c>
      <c r="AG26" s="72">
        <v>-0.003056</v>
      </c>
      <c r="AH26" s="72">
        <v>-0.003383</v>
      </c>
      <c r="AI26" s="72">
        <v>-0.003489</v>
      </c>
    </row>
    <row r="27" ht="13.5" customHeight="1">
      <c r="A27" s="72">
        <v>-9.44E-4</v>
      </c>
      <c r="B27" s="72">
        <v>-7.68E-4</v>
      </c>
      <c r="C27" s="72">
        <v>-9.47E-4</v>
      </c>
      <c r="D27" s="72">
        <v>-8.48E-4</v>
      </c>
      <c r="E27" s="72">
        <v>-9.33E-4</v>
      </c>
      <c r="F27" s="72">
        <v>-0.001244</v>
      </c>
      <c r="G27" s="72">
        <v>-0.001541</v>
      </c>
      <c r="H27" s="72">
        <v>-0.001752</v>
      </c>
      <c r="I27" s="72">
        <v>-0.001957</v>
      </c>
      <c r="J27" s="72">
        <v>-0.002139</v>
      </c>
      <c r="K27" s="72">
        <v>-0.002287</v>
      </c>
      <c r="L27" s="72">
        <v>-0.002437</v>
      </c>
      <c r="M27" s="72">
        <v>-0.002787</v>
      </c>
      <c r="N27" s="72">
        <v>-0.002808</v>
      </c>
      <c r="O27" s="72">
        <v>-0.002856</v>
      </c>
      <c r="P27" s="72">
        <v>-0.002622</v>
      </c>
      <c r="Q27" s="72">
        <v>-0.002333</v>
      </c>
      <c r="R27" s="72">
        <v>-0.002088</v>
      </c>
      <c r="S27" s="72">
        <v>-0.001956</v>
      </c>
      <c r="T27" s="72">
        <v>-0.001436</v>
      </c>
      <c r="U27" s="72">
        <v>-8.48E-4</v>
      </c>
      <c r="V27" s="72">
        <v>-5.34E-4</v>
      </c>
      <c r="W27" s="72">
        <v>-2.74E-4</v>
      </c>
      <c r="X27" s="72">
        <v>-5.8E-5</v>
      </c>
      <c r="Y27" s="72">
        <v>0.0</v>
      </c>
      <c r="Z27" s="72">
        <v>-3.31E-4</v>
      </c>
      <c r="AA27" s="72">
        <v>-8.33E-4</v>
      </c>
      <c r="AB27" s="72">
        <v>-0.001079</v>
      </c>
      <c r="AC27" s="72">
        <v>-0.001245</v>
      </c>
      <c r="AD27" s="72">
        <v>-0.001566</v>
      </c>
      <c r="AE27" s="72">
        <v>-0.001887</v>
      </c>
      <c r="AF27" s="72">
        <v>-0.002387</v>
      </c>
      <c r="AG27" s="72">
        <v>-0.002697</v>
      </c>
      <c r="AH27" s="72">
        <v>-0.00287</v>
      </c>
      <c r="AI27" s="72">
        <v>-0.002958</v>
      </c>
    </row>
    <row r="28" ht="13.5" customHeight="1">
      <c r="A28" s="72">
        <v>-9.23E-4</v>
      </c>
      <c r="B28" s="72">
        <v>-0.00104</v>
      </c>
      <c r="C28" s="72">
        <v>-0.001009</v>
      </c>
      <c r="D28" s="72">
        <v>-8.68E-4</v>
      </c>
      <c r="E28" s="72">
        <v>-0.001253</v>
      </c>
      <c r="F28" s="72">
        <v>-0.001524</v>
      </c>
      <c r="G28" s="72">
        <v>-0.001708</v>
      </c>
      <c r="H28" s="72">
        <v>-0.001797</v>
      </c>
      <c r="I28" s="72">
        <v>-0.002024</v>
      </c>
      <c r="J28" s="72">
        <v>-0.002032</v>
      </c>
      <c r="K28" s="72">
        <v>-0.002119</v>
      </c>
      <c r="L28" s="72">
        <v>-0.002183</v>
      </c>
      <c r="M28" s="72">
        <v>-0.002173</v>
      </c>
      <c r="N28" s="72">
        <v>-0.002418</v>
      </c>
      <c r="O28" s="72">
        <v>-0.002175</v>
      </c>
      <c r="P28" s="72">
        <v>-0.001835</v>
      </c>
      <c r="Q28" s="72">
        <v>-0.001855</v>
      </c>
      <c r="R28" s="72">
        <v>-0.001739</v>
      </c>
      <c r="S28" s="72">
        <v>-0.001561</v>
      </c>
      <c r="T28" s="72">
        <v>-0.001233</v>
      </c>
      <c r="U28" s="72">
        <v>-7.76E-4</v>
      </c>
      <c r="V28" s="72">
        <v>-5.68E-4</v>
      </c>
      <c r="W28" s="72">
        <v>-4.11E-4</v>
      </c>
      <c r="X28" s="72">
        <v>-2.25E-4</v>
      </c>
      <c r="Y28" s="72">
        <v>0.0</v>
      </c>
      <c r="Z28" s="72">
        <v>9.0E-6</v>
      </c>
      <c r="AA28" s="72">
        <v>-1.32E-4</v>
      </c>
      <c r="AB28" s="72">
        <v>-2.9E-4</v>
      </c>
      <c r="AC28" s="72">
        <v>-7.98E-4</v>
      </c>
      <c r="AD28" s="72">
        <v>-0.001256</v>
      </c>
      <c r="AE28" s="72">
        <v>-0.001551</v>
      </c>
      <c r="AF28" s="72">
        <v>-0.001939</v>
      </c>
      <c r="AG28" s="72">
        <v>-0.002427</v>
      </c>
      <c r="AH28" s="72">
        <v>-0.002688</v>
      </c>
      <c r="AI28" s="72">
        <v>-0.002927</v>
      </c>
    </row>
    <row r="29" ht="13.5" customHeight="1">
      <c r="A29" s="72">
        <v>-0.001419</v>
      </c>
      <c r="B29" s="72">
        <v>-0.001413</v>
      </c>
      <c r="C29" s="72">
        <v>-0.001448</v>
      </c>
      <c r="D29" s="72">
        <v>-0.00132</v>
      </c>
      <c r="E29" s="72">
        <v>-0.001464</v>
      </c>
      <c r="F29" s="72">
        <v>-0.00167</v>
      </c>
      <c r="G29" s="72">
        <v>-0.001836</v>
      </c>
      <c r="H29" s="72">
        <v>-0.001982</v>
      </c>
      <c r="I29" s="72">
        <v>-0.00207</v>
      </c>
      <c r="J29" s="72">
        <v>-0.002215</v>
      </c>
      <c r="K29" s="72">
        <v>-0.00252</v>
      </c>
      <c r="L29" s="72">
        <v>-0.002478</v>
      </c>
      <c r="M29" s="72">
        <v>-0.002919</v>
      </c>
      <c r="N29" s="72">
        <v>-0.003042</v>
      </c>
      <c r="O29" s="72">
        <v>-0.002868</v>
      </c>
      <c r="P29" s="72">
        <v>-0.002769</v>
      </c>
      <c r="Q29" s="72">
        <v>-0.002556</v>
      </c>
      <c r="R29" s="72">
        <v>-0.002393</v>
      </c>
      <c r="S29" s="72">
        <v>-0.002199</v>
      </c>
      <c r="T29" s="72">
        <v>-0.001945</v>
      </c>
      <c r="U29" s="72">
        <v>-0.001485</v>
      </c>
      <c r="V29" s="72">
        <v>-8.73E-4</v>
      </c>
      <c r="W29" s="72">
        <v>-6.51E-4</v>
      </c>
      <c r="X29" s="72">
        <v>-2.67E-4</v>
      </c>
      <c r="Y29" s="72">
        <v>0.0</v>
      </c>
      <c r="Z29" s="72">
        <v>-3.11E-4</v>
      </c>
      <c r="AA29" s="72">
        <v>-8.51E-4</v>
      </c>
      <c r="AB29" s="72">
        <v>-0.001185</v>
      </c>
      <c r="AC29" s="72">
        <v>-0.001553</v>
      </c>
      <c r="AD29" s="72">
        <v>-0.001909</v>
      </c>
      <c r="AE29" s="72">
        <v>-0.002236</v>
      </c>
      <c r="AF29" s="72">
        <v>-0.002634</v>
      </c>
      <c r="AG29" s="72">
        <v>-0.003053</v>
      </c>
      <c r="AH29" s="72">
        <v>-0.003343</v>
      </c>
      <c r="AI29" s="72">
        <v>-0.003311</v>
      </c>
    </row>
    <row r="30" ht="13.5" customHeight="1">
      <c r="A30" s="72">
        <v>-1.61E-4</v>
      </c>
      <c r="B30" s="72">
        <v>-1.07E-4</v>
      </c>
      <c r="C30" s="72">
        <v>-3.36E-4</v>
      </c>
      <c r="D30" s="72">
        <v>-2.38E-4</v>
      </c>
      <c r="E30" s="72">
        <v>-4.97E-4</v>
      </c>
      <c r="F30" s="72">
        <v>-8.39E-4</v>
      </c>
      <c r="G30" s="72">
        <v>-0.001213</v>
      </c>
      <c r="H30" s="72">
        <v>-0.001463</v>
      </c>
      <c r="I30" s="72">
        <v>-0.001671</v>
      </c>
      <c r="J30" s="72">
        <v>-0.001964</v>
      </c>
      <c r="K30" s="72">
        <v>-0.001975</v>
      </c>
      <c r="L30" s="72">
        <v>-0.002215</v>
      </c>
      <c r="M30" s="72">
        <v>-0.002423</v>
      </c>
      <c r="N30" s="72">
        <v>-0.002424</v>
      </c>
      <c r="O30" s="72">
        <v>-0.002458</v>
      </c>
      <c r="P30" s="72">
        <v>-0.002196</v>
      </c>
      <c r="Q30" s="72">
        <v>-0.001945</v>
      </c>
      <c r="R30" s="72">
        <v>-0.001782</v>
      </c>
      <c r="S30" s="72">
        <v>-0.001618</v>
      </c>
      <c r="T30" s="72">
        <v>-0.001087</v>
      </c>
      <c r="U30" s="72">
        <v>-5.3E-4</v>
      </c>
      <c r="V30" s="72">
        <v>-3.36E-4</v>
      </c>
      <c r="W30" s="72">
        <v>-1.36E-4</v>
      </c>
      <c r="X30" s="72">
        <v>1.7E-5</v>
      </c>
      <c r="Y30" s="72">
        <v>0.0</v>
      </c>
      <c r="Z30" s="72">
        <v>-2.17E-4</v>
      </c>
      <c r="AA30" s="72">
        <v>-6.12E-4</v>
      </c>
      <c r="AB30" s="72">
        <v>-7.48E-4</v>
      </c>
      <c r="AC30" s="72">
        <v>-9.76E-4</v>
      </c>
      <c r="AD30" s="72">
        <v>-0.001352</v>
      </c>
      <c r="AE30" s="72">
        <v>-0.001638</v>
      </c>
      <c r="AF30" s="72">
        <v>-0.002117</v>
      </c>
      <c r="AG30" s="72">
        <v>-0.002484</v>
      </c>
      <c r="AH30" s="72">
        <v>-0.002601</v>
      </c>
      <c r="AI30" s="72">
        <v>-0.002694</v>
      </c>
    </row>
    <row r="31" ht="13.5" customHeight="1">
      <c r="A31" s="72">
        <v>-2.6E-5</v>
      </c>
      <c r="B31" s="72">
        <v>-2.71E-4</v>
      </c>
      <c r="C31" s="72">
        <v>-3.18E-4</v>
      </c>
      <c r="D31" s="72">
        <v>-2.1E-4</v>
      </c>
      <c r="E31" s="72">
        <v>-6.59E-4</v>
      </c>
      <c r="F31" s="72">
        <v>-9.77E-4</v>
      </c>
      <c r="G31" s="72">
        <v>-0.001187</v>
      </c>
      <c r="H31" s="72">
        <v>-0.001295</v>
      </c>
      <c r="I31" s="72">
        <v>-0.00147</v>
      </c>
      <c r="J31" s="72">
        <v>-0.001499</v>
      </c>
      <c r="K31" s="72">
        <v>-0.001749</v>
      </c>
      <c r="L31" s="72">
        <v>-0.001836</v>
      </c>
      <c r="M31" s="72">
        <v>-0.001982</v>
      </c>
      <c r="N31" s="72">
        <v>-0.002288</v>
      </c>
      <c r="O31" s="72">
        <v>-0.002013</v>
      </c>
      <c r="P31" s="72">
        <v>-0.001768</v>
      </c>
      <c r="Q31" s="72">
        <v>-0.00189</v>
      </c>
      <c r="R31" s="72">
        <v>-0.00178</v>
      </c>
      <c r="S31" s="72">
        <v>-0.001611</v>
      </c>
      <c r="T31" s="72">
        <v>-0.001403</v>
      </c>
      <c r="U31" s="72">
        <v>-9.99E-4</v>
      </c>
      <c r="V31" s="72">
        <v>-6.41E-4</v>
      </c>
      <c r="W31" s="72">
        <v>-5.21E-4</v>
      </c>
      <c r="X31" s="72">
        <v>-3.16E-4</v>
      </c>
      <c r="Y31" s="72">
        <v>0.0</v>
      </c>
      <c r="Z31" s="72">
        <v>-3.0E-5</v>
      </c>
      <c r="AA31" s="72">
        <v>-3.12E-4</v>
      </c>
      <c r="AB31" s="72">
        <v>-5.74E-4</v>
      </c>
      <c r="AC31" s="72">
        <v>-0.001093</v>
      </c>
      <c r="AD31" s="72">
        <v>-0.001521</v>
      </c>
      <c r="AE31" s="72">
        <v>-0.001859</v>
      </c>
      <c r="AF31" s="72">
        <v>-0.002264</v>
      </c>
      <c r="AG31" s="72">
        <v>-0.002681</v>
      </c>
      <c r="AH31" s="72">
        <v>-0.003018</v>
      </c>
      <c r="AI31" s="72">
        <v>-0.003102</v>
      </c>
    </row>
    <row r="32" ht="13.5" customHeight="1">
      <c r="A32" s="72">
        <v>-1.03E-4</v>
      </c>
      <c r="B32" s="72">
        <v>-9.5E-5</v>
      </c>
      <c r="C32" s="72">
        <v>-3.15E-4</v>
      </c>
      <c r="D32" s="72">
        <v>-2.43E-4</v>
      </c>
      <c r="E32" s="72">
        <v>-4.57E-4</v>
      </c>
      <c r="F32" s="72">
        <v>-7.48E-4</v>
      </c>
      <c r="G32" s="72">
        <v>-0.001031</v>
      </c>
      <c r="H32" s="72">
        <v>-0.001369</v>
      </c>
      <c r="I32" s="72">
        <v>-0.001487</v>
      </c>
      <c r="J32" s="72">
        <v>-0.001727</v>
      </c>
      <c r="K32" s="72">
        <v>-0.002032</v>
      </c>
      <c r="L32" s="72">
        <v>-0.002128</v>
      </c>
      <c r="M32" s="72">
        <v>-0.002561</v>
      </c>
      <c r="N32" s="72">
        <v>-0.002683</v>
      </c>
      <c r="O32" s="72">
        <v>-0.002657</v>
      </c>
      <c r="P32" s="72">
        <v>-0.00257</v>
      </c>
      <c r="Q32" s="72">
        <v>-0.002309</v>
      </c>
      <c r="R32" s="72">
        <v>-0.002159</v>
      </c>
      <c r="S32" s="72">
        <v>-0.001974</v>
      </c>
      <c r="T32" s="72">
        <v>-0.001612</v>
      </c>
      <c r="U32" s="72">
        <v>-0.001128</v>
      </c>
      <c r="V32" s="72">
        <v>-6.89E-4</v>
      </c>
      <c r="W32" s="72">
        <v>-4.32E-4</v>
      </c>
      <c r="X32" s="72">
        <v>-1.26E-4</v>
      </c>
      <c r="Y32" s="72">
        <v>0.0</v>
      </c>
      <c r="Z32" s="72">
        <v>-3.51E-4</v>
      </c>
      <c r="AA32" s="72">
        <v>-9.26E-4</v>
      </c>
      <c r="AB32" s="72">
        <v>-0.00127</v>
      </c>
      <c r="AC32" s="72">
        <v>-0.001556</v>
      </c>
      <c r="AD32" s="72">
        <v>-0.001868</v>
      </c>
      <c r="AE32" s="72">
        <v>-0.002184</v>
      </c>
      <c r="AF32" s="72">
        <v>-0.002561</v>
      </c>
      <c r="AG32" s="72">
        <v>-0.002934</v>
      </c>
      <c r="AH32" s="72">
        <v>-0.003139</v>
      </c>
      <c r="AI32" s="72">
        <v>-0.003095</v>
      </c>
    </row>
    <row r="33" ht="13.5" customHeight="1">
      <c r="A33" s="72">
        <v>7.4E-4</v>
      </c>
      <c r="B33" s="72">
        <v>6.04E-4</v>
      </c>
      <c r="C33" s="72">
        <v>3.53E-4</v>
      </c>
      <c r="D33" s="72">
        <v>4.47E-4</v>
      </c>
      <c r="E33" s="72">
        <v>1.4E-5</v>
      </c>
      <c r="F33" s="72">
        <v>-3.69E-4</v>
      </c>
      <c r="G33" s="72">
        <v>-7.98E-4</v>
      </c>
      <c r="H33" s="72">
        <v>-9.55E-4</v>
      </c>
      <c r="I33" s="72">
        <v>-0.001271</v>
      </c>
      <c r="J33" s="72">
        <v>-0.001449</v>
      </c>
      <c r="K33" s="72">
        <v>-0.001617</v>
      </c>
      <c r="L33" s="72">
        <v>-0.001805</v>
      </c>
      <c r="M33" s="72">
        <v>-0.001927</v>
      </c>
      <c r="N33" s="72">
        <v>-0.002134</v>
      </c>
      <c r="O33" s="72">
        <v>-0.002028</v>
      </c>
      <c r="P33" s="72">
        <v>-0.00178</v>
      </c>
      <c r="Q33" s="72">
        <v>-0.001673</v>
      </c>
      <c r="R33" s="72">
        <v>-0.001504</v>
      </c>
      <c r="S33" s="72">
        <v>-0.001411</v>
      </c>
      <c r="T33" s="72">
        <v>-9.81E-4</v>
      </c>
      <c r="U33" s="72">
        <v>-4.43E-4</v>
      </c>
      <c r="V33" s="72">
        <v>-3.19E-4</v>
      </c>
      <c r="W33" s="72">
        <v>-1.9E-4</v>
      </c>
      <c r="X33" s="72">
        <v>-9.1E-5</v>
      </c>
      <c r="Y33" s="72">
        <v>0.0</v>
      </c>
      <c r="Z33" s="72">
        <v>-9.3E-5</v>
      </c>
      <c r="AA33" s="72">
        <v>-4.02E-4</v>
      </c>
      <c r="AB33" s="72">
        <v>-5.51E-4</v>
      </c>
      <c r="AC33" s="72">
        <v>-8.9E-4</v>
      </c>
      <c r="AD33" s="72">
        <v>-0.001345</v>
      </c>
      <c r="AE33" s="72">
        <v>-0.001635</v>
      </c>
      <c r="AF33" s="72">
        <v>-0.002065</v>
      </c>
      <c r="AG33" s="72">
        <v>-0.00239</v>
      </c>
      <c r="AH33" s="72">
        <v>-0.002636</v>
      </c>
      <c r="AI33" s="72">
        <v>-0.002742</v>
      </c>
    </row>
    <row r="34" ht="13.5" customHeight="1">
      <c r="A34" s="72">
        <v>4.06E-4</v>
      </c>
      <c r="B34" s="72">
        <v>1.96E-4</v>
      </c>
      <c r="C34" s="72">
        <v>8.7E-5</v>
      </c>
      <c r="D34" s="72">
        <v>1.81E-4</v>
      </c>
      <c r="E34" s="72">
        <v>-2.35E-4</v>
      </c>
      <c r="F34" s="72">
        <v>-5.59E-4</v>
      </c>
      <c r="G34" s="72">
        <v>-7.86E-4</v>
      </c>
      <c r="H34" s="72">
        <v>-0.001024</v>
      </c>
      <c r="I34" s="72">
        <v>-0.001174</v>
      </c>
      <c r="J34" s="72">
        <v>-0.001323</v>
      </c>
      <c r="K34" s="72">
        <v>-0.001612</v>
      </c>
      <c r="L34" s="72">
        <v>-0.001701</v>
      </c>
      <c r="M34" s="72">
        <v>-0.001982</v>
      </c>
      <c r="N34" s="72">
        <v>-0.002256</v>
      </c>
      <c r="O34" s="72">
        <v>-0.002082</v>
      </c>
      <c r="P34" s="72">
        <v>-0.001965</v>
      </c>
      <c r="Q34" s="72">
        <v>-0.001984</v>
      </c>
      <c r="R34" s="72">
        <v>-0.001919</v>
      </c>
      <c r="S34" s="72">
        <v>-0.001752</v>
      </c>
      <c r="T34" s="72">
        <v>-0.001534</v>
      </c>
      <c r="U34" s="72">
        <v>-0.001148</v>
      </c>
      <c r="V34" s="72">
        <v>-7.12E-4</v>
      </c>
      <c r="W34" s="72">
        <v>-5.75E-4</v>
      </c>
      <c r="X34" s="72">
        <v>-3.07E-4</v>
      </c>
      <c r="Y34" s="72">
        <v>0.0</v>
      </c>
      <c r="Z34" s="72">
        <v>-1.62E-4</v>
      </c>
      <c r="AA34" s="72">
        <v>-5.79E-4</v>
      </c>
      <c r="AB34" s="72">
        <v>-8.77E-4</v>
      </c>
      <c r="AC34" s="72">
        <v>-0.001362</v>
      </c>
      <c r="AD34" s="72">
        <v>-0.001728</v>
      </c>
      <c r="AE34" s="72">
        <v>-0.002049</v>
      </c>
      <c r="AF34" s="72">
        <v>-0.002444</v>
      </c>
      <c r="AG34" s="72">
        <v>-0.002851</v>
      </c>
      <c r="AH34" s="72">
        <v>-0.003161</v>
      </c>
      <c r="AI34" s="72">
        <v>-0.003113</v>
      </c>
    </row>
    <row r="35" ht="13.5" customHeight="1">
      <c r="A35" s="72">
        <v>7.39E-4</v>
      </c>
      <c r="B35" s="72">
        <v>7.34E-4</v>
      </c>
      <c r="C35" s="72">
        <v>4.28E-4</v>
      </c>
      <c r="D35" s="72">
        <v>4.71E-4</v>
      </c>
      <c r="E35" s="72">
        <v>1.75E-4</v>
      </c>
      <c r="F35" s="72">
        <v>-1.77E-4</v>
      </c>
      <c r="G35" s="72">
        <v>-5.65E-4</v>
      </c>
      <c r="H35" s="72">
        <v>-8.71E-4</v>
      </c>
      <c r="I35" s="72">
        <v>-0.001091</v>
      </c>
      <c r="J35" s="72">
        <v>-0.001374</v>
      </c>
      <c r="K35" s="72">
        <v>-0.001625</v>
      </c>
      <c r="L35" s="72">
        <v>-0.001843</v>
      </c>
      <c r="M35" s="72">
        <v>-0.002178</v>
      </c>
      <c r="N35" s="72">
        <v>-0.002316</v>
      </c>
      <c r="O35" s="72">
        <v>-0.002378</v>
      </c>
      <c r="P35" s="72">
        <v>-0.002243</v>
      </c>
      <c r="Q35" s="72">
        <v>-0.001961</v>
      </c>
      <c r="R35" s="72">
        <v>-0.001745</v>
      </c>
      <c r="S35" s="72">
        <v>-0.001658</v>
      </c>
      <c r="T35" s="72">
        <v>-0.001245</v>
      </c>
      <c r="U35" s="72">
        <v>-7.87E-4</v>
      </c>
      <c r="V35" s="72">
        <v>-4.49E-4</v>
      </c>
      <c r="W35" s="72">
        <v>-2.54E-4</v>
      </c>
      <c r="X35" s="72">
        <v>-6.6E-5</v>
      </c>
      <c r="Y35" s="72">
        <v>0.0</v>
      </c>
      <c r="Z35" s="72">
        <v>-3.12E-4</v>
      </c>
      <c r="AA35" s="72">
        <v>-8.32E-4</v>
      </c>
      <c r="AB35" s="72">
        <v>-0.001093</v>
      </c>
      <c r="AC35" s="72">
        <v>-0.001293</v>
      </c>
      <c r="AD35" s="72">
        <v>-0.001654</v>
      </c>
      <c r="AE35" s="72">
        <v>-0.001938</v>
      </c>
      <c r="AF35" s="72">
        <v>-0.002291</v>
      </c>
      <c r="AG35" s="72">
        <v>-0.002601</v>
      </c>
      <c r="AH35" s="72">
        <v>-0.002767</v>
      </c>
      <c r="AI35" s="72">
        <v>-0.002739</v>
      </c>
    </row>
    <row r="36" ht="13.5" customHeight="1">
      <c r="A36" s="72">
        <v>6.28E-4</v>
      </c>
      <c r="B36" s="72">
        <v>4.23E-4</v>
      </c>
      <c r="C36" s="72">
        <v>2.66E-4</v>
      </c>
      <c r="D36" s="72">
        <v>3.94E-4</v>
      </c>
      <c r="E36" s="72">
        <v>-4.8E-5</v>
      </c>
      <c r="F36" s="72">
        <v>-4.37E-4</v>
      </c>
      <c r="G36" s="72">
        <v>-7.73E-4</v>
      </c>
      <c r="H36" s="72">
        <v>-9.52E-4</v>
      </c>
      <c r="I36" s="72">
        <v>-0.00122</v>
      </c>
      <c r="J36" s="72">
        <v>-0.001344</v>
      </c>
      <c r="K36" s="72">
        <v>-0.001566</v>
      </c>
      <c r="L36" s="72">
        <v>-0.001705</v>
      </c>
      <c r="M36" s="72">
        <v>-0.001843</v>
      </c>
      <c r="N36" s="72">
        <v>-0.002123</v>
      </c>
      <c r="O36" s="72">
        <v>-0.001937</v>
      </c>
      <c r="P36" s="72">
        <v>-0.001733</v>
      </c>
      <c r="Q36" s="72">
        <v>-0.001744</v>
      </c>
      <c r="R36" s="72">
        <v>-0.001596</v>
      </c>
      <c r="S36" s="72">
        <v>-0.001442</v>
      </c>
      <c r="T36" s="72">
        <v>-0.001133</v>
      </c>
      <c r="U36" s="72">
        <v>-6.84E-4</v>
      </c>
      <c r="V36" s="72">
        <v>-4.88E-4</v>
      </c>
      <c r="W36" s="72">
        <v>-3.17E-4</v>
      </c>
      <c r="X36" s="72">
        <v>-1.81E-4</v>
      </c>
      <c r="Y36" s="72">
        <v>0.0</v>
      </c>
      <c r="Z36" s="72">
        <v>-7.5E-5</v>
      </c>
      <c r="AA36" s="72">
        <v>-3.39E-4</v>
      </c>
      <c r="AB36" s="72">
        <v>-5.24E-4</v>
      </c>
      <c r="AC36" s="72">
        <v>-9.74E-4</v>
      </c>
      <c r="AD36" s="72">
        <v>-0.001384</v>
      </c>
      <c r="AE36" s="72">
        <v>-0.00166</v>
      </c>
      <c r="AF36" s="72">
        <v>-0.002099</v>
      </c>
      <c r="AG36" s="72">
        <v>-0.002435</v>
      </c>
      <c r="AH36" s="72">
        <v>-0.002633</v>
      </c>
      <c r="AI36" s="72">
        <v>-0.002712</v>
      </c>
    </row>
    <row r="37" ht="13.5" customHeight="1">
      <c r="A37" s="72">
        <v>1.6E-4</v>
      </c>
      <c r="B37" s="72">
        <v>3.8E-5</v>
      </c>
      <c r="C37" s="72">
        <v>-9.9E-5</v>
      </c>
      <c r="D37" s="72">
        <v>2.7E-5</v>
      </c>
      <c r="E37" s="72">
        <v>-3.1E-4</v>
      </c>
      <c r="F37" s="72">
        <v>-6.08E-4</v>
      </c>
      <c r="G37" s="72">
        <v>-8.71E-4</v>
      </c>
      <c r="H37" s="72">
        <v>-0.001161</v>
      </c>
      <c r="I37" s="72">
        <v>-0.001289</v>
      </c>
      <c r="J37" s="72">
        <v>-0.001491</v>
      </c>
      <c r="K37" s="72">
        <v>-0.001793</v>
      </c>
      <c r="L37" s="72">
        <v>-0.001908</v>
      </c>
      <c r="M37" s="72">
        <v>-0.00222</v>
      </c>
      <c r="N37" s="72">
        <v>-0.002481</v>
      </c>
      <c r="O37" s="72">
        <v>-0.002401</v>
      </c>
      <c r="P37" s="72">
        <v>-0.002217</v>
      </c>
      <c r="Q37" s="72">
        <v>-0.002155</v>
      </c>
      <c r="R37" s="72">
        <v>-0.002061</v>
      </c>
      <c r="S37" s="72">
        <v>-0.001884</v>
      </c>
      <c r="T37" s="72">
        <v>-0.001588</v>
      </c>
      <c r="U37" s="72">
        <v>-0.001127</v>
      </c>
      <c r="V37" s="72">
        <v>-7.26E-4</v>
      </c>
      <c r="W37" s="72">
        <v>-5.11E-4</v>
      </c>
      <c r="X37" s="72">
        <v>-2.4E-4</v>
      </c>
      <c r="Y37" s="72">
        <v>0.0</v>
      </c>
      <c r="Z37" s="72">
        <v>-2.51E-4</v>
      </c>
      <c r="AA37" s="72">
        <v>-7.2E-4</v>
      </c>
      <c r="AB37" s="72">
        <v>-0.001031</v>
      </c>
      <c r="AC37" s="72">
        <v>-0.001415</v>
      </c>
      <c r="AD37" s="72">
        <v>-0.001757</v>
      </c>
      <c r="AE37" s="72">
        <v>-0.00205</v>
      </c>
      <c r="AF37" s="72">
        <v>-0.002388</v>
      </c>
      <c r="AG37" s="72">
        <v>-0.002734</v>
      </c>
      <c r="AH37" s="72">
        <v>-0.002908</v>
      </c>
      <c r="AI37" s="72">
        <v>-0.002865</v>
      </c>
    </row>
    <row r="38" ht="13.5" customHeight="1">
      <c r="A38" s="72">
        <v>6.09E-4</v>
      </c>
      <c r="B38" s="72">
        <v>5.37E-4</v>
      </c>
      <c r="C38" s="72">
        <v>2.28E-4</v>
      </c>
      <c r="D38" s="72">
        <v>3.31E-4</v>
      </c>
      <c r="E38" s="72">
        <v>-1.3E-5</v>
      </c>
      <c r="F38" s="72">
        <v>-3.83E-4</v>
      </c>
      <c r="G38" s="72">
        <v>-7.73E-4</v>
      </c>
      <c r="H38" s="72">
        <v>-0.001057</v>
      </c>
      <c r="I38" s="72">
        <v>-0.001335</v>
      </c>
      <c r="J38" s="72">
        <v>-0.001537</v>
      </c>
      <c r="K38" s="72">
        <v>-0.001731</v>
      </c>
      <c r="L38" s="72">
        <v>-0.001936</v>
      </c>
      <c r="M38" s="72">
        <v>-0.002214</v>
      </c>
      <c r="N38" s="72">
        <v>-0.002364</v>
      </c>
      <c r="O38" s="72">
        <v>-0.002335</v>
      </c>
      <c r="P38" s="72">
        <v>-0.002135</v>
      </c>
      <c r="Q38" s="72">
        <v>-0.001928</v>
      </c>
      <c r="R38" s="72">
        <v>-0.001773</v>
      </c>
      <c r="S38" s="72">
        <v>-0.00165</v>
      </c>
      <c r="T38" s="72">
        <v>-0.00121</v>
      </c>
      <c r="U38" s="72">
        <v>-7.58E-4</v>
      </c>
      <c r="V38" s="72">
        <v>-4.9E-4</v>
      </c>
      <c r="W38" s="72">
        <v>-2.97E-4</v>
      </c>
      <c r="X38" s="72">
        <v>-1.0E-4</v>
      </c>
      <c r="Y38" s="72">
        <v>0.0</v>
      </c>
      <c r="Z38" s="72">
        <v>-2.25E-4</v>
      </c>
      <c r="AA38" s="72">
        <v>-6.55E-4</v>
      </c>
      <c r="AB38" s="72">
        <v>-8.79E-4</v>
      </c>
      <c r="AC38" s="72">
        <v>-0.001117</v>
      </c>
      <c r="AD38" s="72">
        <v>-0.001516</v>
      </c>
      <c r="AE38" s="72">
        <v>-0.001789</v>
      </c>
      <c r="AF38" s="72">
        <v>-0.002202</v>
      </c>
      <c r="AG38" s="72">
        <v>-0.002424</v>
      </c>
      <c r="AH38" s="72">
        <v>-0.002568</v>
      </c>
      <c r="AI38" s="72">
        <v>-0.002539</v>
      </c>
    </row>
    <row r="39" ht="13.5" customHeight="1">
      <c r="A39" s="72">
        <v>8.3E-4</v>
      </c>
      <c r="B39" s="72">
        <v>6.0E-4</v>
      </c>
      <c r="C39" s="72">
        <v>4.51E-4</v>
      </c>
      <c r="D39" s="72">
        <v>5.55E-4</v>
      </c>
      <c r="E39" s="72">
        <v>9.9E-5</v>
      </c>
      <c r="F39" s="72">
        <v>-2.43E-4</v>
      </c>
      <c r="G39" s="72">
        <v>-5.82E-4</v>
      </c>
      <c r="H39" s="72">
        <v>-8.09E-4</v>
      </c>
      <c r="I39" s="72">
        <v>-0.001005</v>
      </c>
      <c r="J39" s="72">
        <v>-0.001193</v>
      </c>
      <c r="K39" s="72">
        <v>-0.001434</v>
      </c>
      <c r="L39" s="72">
        <v>-0.001577</v>
      </c>
      <c r="M39" s="72">
        <v>-0.001762</v>
      </c>
      <c r="N39" s="72">
        <v>-0.002077</v>
      </c>
      <c r="O39" s="72">
        <v>-0.001905</v>
      </c>
      <c r="P39" s="72">
        <v>-0.001725</v>
      </c>
      <c r="Q39" s="72">
        <v>-0.001763</v>
      </c>
      <c r="R39" s="72">
        <v>-0.001628</v>
      </c>
      <c r="S39" s="72">
        <v>-0.001538</v>
      </c>
      <c r="T39" s="72">
        <v>-0.001239</v>
      </c>
      <c r="U39" s="72">
        <v>-8.29E-4</v>
      </c>
      <c r="V39" s="72">
        <v>-5.75E-4</v>
      </c>
      <c r="W39" s="72">
        <v>-4.17E-4</v>
      </c>
      <c r="X39" s="72">
        <v>-2.19E-4</v>
      </c>
      <c r="Y39" s="72">
        <v>0.0</v>
      </c>
      <c r="Z39" s="72">
        <v>-6.9E-5</v>
      </c>
      <c r="AA39" s="72">
        <v>-4.25E-4</v>
      </c>
      <c r="AB39" s="72">
        <v>-6.76E-4</v>
      </c>
      <c r="AC39" s="72">
        <v>-0.001103</v>
      </c>
      <c r="AD39" s="72">
        <v>-0.001488</v>
      </c>
      <c r="AE39" s="72">
        <v>-0.001777</v>
      </c>
      <c r="AF39" s="72">
        <v>-0.002142</v>
      </c>
      <c r="AG39" s="72">
        <v>-0.002453</v>
      </c>
      <c r="AH39" s="72">
        <v>-0.002611</v>
      </c>
      <c r="AI39" s="72">
        <v>-0.002627</v>
      </c>
    </row>
    <row r="40" ht="13.5" customHeight="1">
      <c r="A40" s="72">
        <v>8.97E-4</v>
      </c>
      <c r="B40" s="72">
        <v>7.95E-4</v>
      </c>
      <c r="C40" s="72">
        <v>5.45E-4</v>
      </c>
      <c r="D40" s="72">
        <v>6.35E-4</v>
      </c>
      <c r="E40" s="72">
        <v>2.79E-4</v>
      </c>
      <c r="F40" s="72">
        <v>-7.7E-5</v>
      </c>
      <c r="G40" s="72">
        <v>-4.21E-4</v>
      </c>
      <c r="H40" s="72">
        <v>-7.32E-4</v>
      </c>
      <c r="I40" s="72">
        <v>-9.52E-4</v>
      </c>
      <c r="J40" s="72">
        <v>-0.001187</v>
      </c>
      <c r="K40" s="72">
        <v>-0.001475</v>
      </c>
      <c r="L40" s="72">
        <v>-0.001654</v>
      </c>
      <c r="M40" s="72">
        <v>-0.002004</v>
      </c>
      <c r="N40" s="72">
        <v>-0.002233</v>
      </c>
      <c r="O40" s="72">
        <v>-0.002216</v>
      </c>
      <c r="P40" s="72">
        <v>-0.002096</v>
      </c>
      <c r="Q40" s="72">
        <v>-0.001962</v>
      </c>
      <c r="R40" s="72">
        <v>-0.001832</v>
      </c>
      <c r="S40" s="72">
        <v>-0.001678</v>
      </c>
      <c r="T40" s="72">
        <v>-0.001366</v>
      </c>
      <c r="U40" s="72">
        <v>-9.17E-4</v>
      </c>
      <c r="V40" s="72">
        <v>-5.59E-4</v>
      </c>
      <c r="W40" s="72">
        <v>-3.62E-4</v>
      </c>
      <c r="X40" s="72">
        <v>-1.41E-4</v>
      </c>
      <c r="Y40" s="72">
        <v>0.0</v>
      </c>
      <c r="Z40" s="72">
        <v>-2.49E-4</v>
      </c>
      <c r="AA40" s="72">
        <v>-7.39E-4</v>
      </c>
      <c r="AB40" s="72">
        <v>-0.001074</v>
      </c>
      <c r="AC40" s="72">
        <v>-0.001392</v>
      </c>
      <c r="AD40" s="72">
        <v>-0.001737</v>
      </c>
      <c r="AE40" s="72">
        <v>-0.002064</v>
      </c>
      <c r="AF40" s="72">
        <v>-0.002395</v>
      </c>
      <c r="AG40" s="72">
        <v>-0.002662</v>
      </c>
      <c r="AH40" s="72">
        <v>-0.002794</v>
      </c>
      <c r="AI40" s="72">
        <v>-0.002731</v>
      </c>
    </row>
    <row r="41" ht="13.5" customHeight="1">
      <c r="A41" s="72">
        <v>0.001322</v>
      </c>
      <c r="B41" s="72">
        <v>0.001163</v>
      </c>
      <c r="C41" s="72">
        <v>9.09E-4</v>
      </c>
      <c r="D41" s="72">
        <v>9.88E-4</v>
      </c>
      <c r="E41" s="72">
        <v>5.38E-4</v>
      </c>
      <c r="F41" s="72">
        <v>1.45E-4</v>
      </c>
      <c r="G41" s="72">
        <v>-2.68E-4</v>
      </c>
      <c r="H41" s="72">
        <v>-5.48E-4</v>
      </c>
      <c r="I41" s="72">
        <v>-8.25E-4</v>
      </c>
      <c r="J41" s="72">
        <v>-0.001009</v>
      </c>
      <c r="K41" s="72">
        <v>-0.001244</v>
      </c>
      <c r="L41" s="72">
        <v>-0.00146</v>
      </c>
      <c r="M41" s="72">
        <v>-0.001727</v>
      </c>
      <c r="N41" s="72">
        <v>-0.001941</v>
      </c>
      <c r="O41" s="72">
        <v>-0.001924</v>
      </c>
      <c r="P41" s="72">
        <v>-0.001716</v>
      </c>
      <c r="Q41" s="72">
        <v>-0.001635</v>
      </c>
      <c r="R41" s="72">
        <v>-0.001487</v>
      </c>
      <c r="S41" s="72">
        <v>-0.001419</v>
      </c>
      <c r="T41" s="72">
        <v>-0.001062</v>
      </c>
      <c r="U41" s="72">
        <v>-6.42E-4</v>
      </c>
      <c r="V41" s="72">
        <v>-4.48E-4</v>
      </c>
      <c r="W41" s="72">
        <v>-2.73E-4</v>
      </c>
      <c r="X41" s="72">
        <v>-1.39E-4</v>
      </c>
      <c r="Y41" s="72">
        <v>0.0</v>
      </c>
      <c r="Z41" s="72">
        <v>-1.85E-4</v>
      </c>
      <c r="AA41" s="72">
        <v>-5.3E-4</v>
      </c>
      <c r="AB41" s="72">
        <v>-7.45E-4</v>
      </c>
      <c r="AC41" s="72">
        <v>-0.001096</v>
      </c>
      <c r="AD41" s="72">
        <v>-0.001536</v>
      </c>
      <c r="AE41" s="72">
        <v>-0.001812</v>
      </c>
      <c r="AF41" s="72">
        <v>-0.002221</v>
      </c>
      <c r="AG41" s="72">
        <v>-0.002482</v>
      </c>
      <c r="AH41" s="72">
        <v>-0.002617</v>
      </c>
      <c r="AI41" s="72">
        <v>-0.00257</v>
      </c>
    </row>
    <row r="42" ht="13.5" customHeight="1">
      <c r="A42" s="72">
        <v>0.001121</v>
      </c>
      <c r="B42" s="72">
        <v>8.66E-4</v>
      </c>
      <c r="C42" s="72">
        <v>6.51E-4</v>
      </c>
      <c r="D42" s="72">
        <v>6.84E-4</v>
      </c>
      <c r="E42" s="72">
        <v>2.14E-4</v>
      </c>
      <c r="F42" s="72">
        <v>-1.92E-4</v>
      </c>
      <c r="G42" s="72">
        <v>-5.34E-4</v>
      </c>
      <c r="H42" s="72">
        <v>-7.63E-4</v>
      </c>
      <c r="I42" s="72">
        <v>-9.7E-4</v>
      </c>
      <c r="J42" s="72">
        <v>-0.001157</v>
      </c>
      <c r="K42" s="72">
        <v>-0.001357</v>
      </c>
      <c r="L42" s="72">
        <v>-0.001601</v>
      </c>
      <c r="M42" s="72">
        <v>-0.001828</v>
      </c>
      <c r="N42" s="72">
        <v>-0.002068</v>
      </c>
      <c r="O42" s="72">
        <v>-0.001887</v>
      </c>
      <c r="P42" s="72">
        <v>-0.001753</v>
      </c>
      <c r="Q42" s="72">
        <v>-0.001648</v>
      </c>
      <c r="R42" s="72">
        <v>-0.001599</v>
      </c>
      <c r="S42" s="72">
        <v>-0.001507</v>
      </c>
      <c r="T42" s="72">
        <v>-0.001232</v>
      </c>
      <c r="U42" s="72">
        <v>-9.1E-4</v>
      </c>
      <c r="V42" s="72">
        <v>-6.03E-4</v>
      </c>
      <c r="W42" s="72">
        <v>-3.94E-4</v>
      </c>
      <c r="X42" s="72">
        <v>-2.17E-4</v>
      </c>
      <c r="Y42" s="72">
        <v>0.0</v>
      </c>
      <c r="Z42" s="72">
        <v>-1.55E-4</v>
      </c>
      <c r="AA42" s="72">
        <v>-5.04E-4</v>
      </c>
      <c r="AB42" s="72">
        <v>-7.15E-4</v>
      </c>
      <c r="AC42" s="72">
        <v>-0.001134</v>
      </c>
      <c r="AD42" s="72">
        <v>-0.001505</v>
      </c>
      <c r="AE42" s="72">
        <v>-0.001767</v>
      </c>
      <c r="AF42" s="72">
        <v>-0.00209</v>
      </c>
      <c r="AG42" s="72">
        <v>-0.002391</v>
      </c>
      <c r="AH42" s="72">
        <v>-0.002555</v>
      </c>
      <c r="AI42" s="72">
        <v>-0.002529</v>
      </c>
    </row>
    <row r="43" ht="13.5" customHeight="1">
      <c r="A43" s="72">
        <v>0.00155</v>
      </c>
      <c r="B43" s="72">
        <v>0.001389</v>
      </c>
      <c r="C43" s="72">
        <v>0.001071</v>
      </c>
      <c r="D43" s="72">
        <v>0.001076</v>
      </c>
      <c r="E43" s="72">
        <v>6.9E-4</v>
      </c>
      <c r="F43" s="72">
        <v>3.17E-4</v>
      </c>
      <c r="G43" s="72">
        <v>-8.5E-5</v>
      </c>
      <c r="H43" s="72">
        <v>-4.46E-4</v>
      </c>
      <c r="I43" s="72">
        <v>-6.83E-4</v>
      </c>
      <c r="J43" s="72">
        <v>-9.51E-4</v>
      </c>
      <c r="K43" s="72">
        <v>-0.001239</v>
      </c>
      <c r="L43" s="72">
        <v>-0.001426</v>
      </c>
      <c r="M43" s="72">
        <v>-0.001735</v>
      </c>
      <c r="N43" s="72">
        <v>-0.002013</v>
      </c>
      <c r="O43" s="72">
        <v>-0.002007</v>
      </c>
      <c r="P43" s="72">
        <v>-0.001897</v>
      </c>
      <c r="Q43" s="72">
        <v>-0.001819</v>
      </c>
      <c r="R43" s="72">
        <v>-0.001677</v>
      </c>
      <c r="S43" s="72">
        <v>-0.001594</v>
      </c>
      <c r="T43" s="72">
        <v>-0.001252</v>
      </c>
      <c r="U43" s="72">
        <v>-7.98E-4</v>
      </c>
      <c r="V43" s="72">
        <v>-4.58E-4</v>
      </c>
      <c r="W43" s="72">
        <v>-3.39E-4</v>
      </c>
      <c r="X43" s="72">
        <v>-1.0E-4</v>
      </c>
      <c r="Y43" s="72">
        <v>0.0</v>
      </c>
      <c r="Z43" s="72">
        <v>-2.05E-4</v>
      </c>
      <c r="AA43" s="72">
        <v>-7.02E-4</v>
      </c>
      <c r="AB43" s="72">
        <v>-0.001002</v>
      </c>
      <c r="AC43" s="72">
        <v>-0.001279</v>
      </c>
      <c r="AD43" s="72">
        <v>-0.001599</v>
      </c>
      <c r="AE43" s="72">
        <v>-0.001886</v>
      </c>
      <c r="AF43" s="72">
        <v>-0.002196</v>
      </c>
      <c r="AG43" s="72">
        <v>-0.002441</v>
      </c>
      <c r="AH43" s="72">
        <v>-0.002538</v>
      </c>
      <c r="AI43" s="72">
        <v>-0.00248</v>
      </c>
    </row>
    <row r="44" ht="13.5" customHeight="1">
      <c r="A44" s="72">
        <v>0.002004</v>
      </c>
      <c r="B44" s="72">
        <v>0.001786</v>
      </c>
      <c r="C44" s="72">
        <v>0.001494</v>
      </c>
      <c r="D44" s="72">
        <v>0.001491</v>
      </c>
      <c r="E44" s="72">
        <v>0.001001</v>
      </c>
      <c r="F44" s="72">
        <v>5.8E-4</v>
      </c>
      <c r="G44" s="72">
        <v>1.59E-4</v>
      </c>
      <c r="H44" s="72">
        <v>-1.5E-4</v>
      </c>
      <c r="I44" s="72">
        <v>-4.21E-4</v>
      </c>
      <c r="J44" s="72">
        <v>-6.68E-4</v>
      </c>
      <c r="K44" s="72">
        <v>-9.39E-4</v>
      </c>
      <c r="L44" s="72">
        <v>-0.001115</v>
      </c>
      <c r="M44" s="72">
        <v>-0.001435</v>
      </c>
      <c r="N44" s="72">
        <v>-0.001643</v>
      </c>
      <c r="O44" s="72">
        <v>-0.001599</v>
      </c>
      <c r="P44" s="72">
        <v>-0.001456</v>
      </c>
      <c r="Q44" s="72">
        <v>-0.001378</v>
      </c>
      <c r="R44" s="72">
        <v>-0.001311</v>
      </c>
      <c r="S44" s="72">
        <v>-0.001253</v>
      </c>
      <c r="T44" s="72">
        <v>-9.78E-4</v>
      </c>
      <c r="U44" s="72">
        <v>-6.11E-4</v>
      </c>
      <c r="V44" s="72">
        <v>-3.88E-4</v>
      </c>
      <c r="W44" s="72">
        <v>-2.59E-4</v>
      </c>
      <c r="X44" s="72">
        <v>-1.6E-4</v>
      </c>
      <c r="Y44" s="72">
        <v>0.0</v>
      </c>
      <c r="Z44" s="72">
        <v>-1.72E-4</v>
      </c>
      <c r="AA44" s="72">
        <v>-5.77E-4</v>
      </c>
      <c r="AB44" s="72">
        <v>-8.14E-4</v>
      </c>
      <c r="AC44" s="72">
        <v>-0.001162</v>
      </c>
      <c r="AD44" s="72">
        <v>-0.001545</v>
      </c>
      <c r="AE44" s="72">
        <v>-0.001845</v>
      </c>
      <c r="AF44" s="72">
        <v>-0.002193</v>
      </c>
      <c r="AG44" s="72">
        <v>-0.002403</v>
      </c>
      <c r="AH44" s="72">
        <v>-0.002552</v>
      </c>
      <c r="AI44" s="72">
        <v>-0.002513</v>
      </c>
    </row>
    <row r="45" ht="13.5" customHeight="1">
      <c r="A45" s="72">
        <v>0.002023</v>
      </c>
      <c r="B45" s="72">
        <v>0.001797</v>
      </c>
      <c r="C45" s="72">
        <v>0.00154</v>
      </c>
      <c r="D45" s="72">
        <v>0.001543</v>
      </c>
      <c r="E45" s="72">
        <v>0.001101</v>
      </c>
      <c r="F45" s="72">
        <v>6.92E-4</v>
      </c>
      <c r="G45" s="72">
        <v>3.22E-4</v>
      </c>
      <c r="H45" s="72">
        <v>-6.0E-6</v>
      </c>
      <c r="I45" s="72">
        <v>-2.37E-4</v>
      </c>
      <c r="J45" s="72">
        <v>-4.82E-4</v>
      </c>
      <c r="K45" s="72">
        <v>-7.53E-4</v>
      </c>
      <c r="L45" s="72">
        <v>-9.75E-4</v>
      </c>
      <c r="M45" s="72">
        <v>-0.001272</v>
      </c>
      <c r="N45" s="72">
        <v>-0.001587</v>
      </c>
      <c r="O45" s="72">
        <v>-0.001519</v>
      </c>
      <c r="P45" s="72">
        <v>-0.001403</v>
      </c>
      <c r="Q45" s="72">
        <v>-0.00136</v>
      </c>
      <c r="R45" s="72">
        <v>-0.001376</v>
      </c>
      <c r="S45" s="72">
        <v>-0.001336</v>
      </c>
      <c r="T45" s="72">
        <v>-0.001082</v>
      </c>
      <c r="U45" s="72">
        <v>-7.33E-4</v>
      </c>
      <c r="V45" s="72">
        <v>-4.74E-4</v>
      </c>
      <c r="W45" s="72">
        <v>-3.39E-4</v>
      </c>
      <c r="X45" s="72">
        <v>-1.28E-4</v>
      </c>
      <c r="Y45" s="72">
        <v>0.0</v>
      </c>
      <c r="Z45" s="72">
        <v>-2.31E-4</v>
      </c>
      <c r="AA45" s="72">
        <v>-6.66E-4</v>
      </c>
      <c r="AB45" s="72">
        <v>-9.88E-4</v>
      </c>
      <c r="AC45" s="72">
        <v>-0.00134</v>
      </c>
      <c r="AD45" s="72">
        <v>-0.001707</v>
      </c>
      <c r="AE45" s="72">
        <v>-0.002032</v>
      </c>
      <c r="AF45" s="72">
        <v>-0.002331</v>
      </c>
      <c r="AG45" s="72">
        <v>-0.002582</v>
      </c>
      <c r="AH45" s="72">
        <v>-0.002701</v>
      </c>
      <c r="AI45" s="72">
        <v>-0.002642</v>
      </c>
    </row>
    <row r="46" ht="13.5" customHeight="1">
      <c r="A46" s="72">
        <v>0.00234</v>
      </c>
      <c r="B46" s="72">
        <v>0.002115</v>
      </c>
      <c r="C46" s="72">
        <v>0.001739</v>
      </c>
      <c r="D46" s="72">
        <v>0.001708</v>
      </c>
      <c r="E46" s="72">
        <v>0.001242</v>
      </c>
      <c r="F46" s="72">
        <v>8.06E-4</v>
      </c>
      <c r="G46" s="72">
        <v>4.02E-4</v>
      </c>
      <c r="H46" s="72">
        <v>5.2E-5</v>
      </c>
      <c r="I46" s="72">
        <v>-1.81E-4</v>
      </c>
      <c r="J46" s="72">
        <v>-4.54E-4</v>
      </c>
      <c r="K46" s="72">
        <v>-7.41E-4</v>
      </c>
      <c r="L46" s="72">
        <v>-9.32E-4</v>
      </c>
      <c r="M46" s="72">
        <v>-0.001252</v>
      </c>
      <c r="N46" s="72">
        <v>-0.001539</v>
      </c>
      <c r="O46" s="72">
        <v>-0.001538</v>
      </c>
      <c r="P46" s="72">
        <v>-0.001405</v>
      </c>
      <c r="Q46" s="72">
        <v>-0.001346</v>
      </c>
      <c r="R46" s="72">
        <v>-0.001254</v>
      </c>
      <c r="S46" s="72">
        <v>-0.001228</v>
      </c>
      <c r="T46" s="72">
        <v>-9.28E-4</v>
      </c>
      <c r="U46" s="72">
        <v>-5.74E-4</v>
      </c>
      <c r="V46" s="72">
        <v>-3.53E-4</v>
      </c>
      <c r="W46" s="72">
        <v>-2.38E-4</v>
      </c>
      <c r="X46" s="72">
        <v>-9.8E-5</v>
      </c>
      <c r="Y46" s="72">
        <v>0.0</v>
      </c>
      <c r="Z46" s="72">
        <v>-2.12E-4</v>
      </c>
      <c r="AA46" s="72">
        <v>-6.8E-4</v>
      </c>
      <c r="AB46" s="72">
        <v>-9.9E-4</v>
      </c>
      <c r="AC46" s="72">
        <v>-0.001298</v>
      </c>
      <c r="AD46" s="72">
        <v>-0.001697</v>
      </c>
      <c r="AE46" s="72">
        <v>-0.002008</v>
      </c>
      <c r="AF46" s="72">
        <v>-0.002342</v>
      </c>
      <c r="AG46" s="72">
        <v>-0.002544</v>
      </c>
      <c r="AH46" s="72">
        <v>-0.002662</v>
      </c>
      <c r="AI46" s="72">
        <v>-0.002597</v>
      </c>
    </row>
    <row r="47" ht="13.5" customHeight="1">
      <c r="A47" s="72">
        <v>0.002494</v>
      </c>
      <c r="B47" s="72">
        <v>0.002237</v>
      </c>
      <c r="C47" s="72">
        <v>0.001967</v>
      </c>
      <c r="D47" s="72">
        <v>0.00197</v>
      </c>
      <c r="E47" s="72">
        <v>0.001501</v>
      </c>
      <c r="F47" s="72">
        <v>0.001067</v>
      </c>
      <c r="G47" s="72">
        <v>6.27E-4</v>
      </c>
      <c r="H47" s="72">
        <v>3.06E-4</v>
      </c>
      <c r="I47" s="72">
        <v>1.3E-5</v>
      </c>
      <c r="J47" s="72">
        <v>-2.39E-4</v>
      </c>
      <c r="K47" s="72">
        <v>-5.34E-4</v>
      </c>
      <c r="L47" s="72">
        <v>-7.66E-4</v>
      </c>
      <c r="M47" s="72">
        <v>-0.001087</v>
      </c>
      <c r="N47" s="72">
        <v>-0.001409</v>
      </c>
      <c r="O47" s="72">
        <v>-0.00133</v>
      </c>
      <c r="P47" s="72">
        <v>-0.001197</v>
      </c>
      <c r="Q47" s="72">
        <v>-0.001183</v>
      </c>
      <c r="R47" s="72">
        <v>-0.001159</v>
      </c>
      <c r="S47" s="72">
        <v>-0.001122</v>
      </c>
      <c r="T47" s="72">
        <v>-8.98E-4</v>
      </c>
      <c r="U47" s="72">
        <v>-5.74E-4</v>
      </c>
      <c r="V47" s="72">
        <v>-3.48E-4</v>
      </c>
      <c r="W47" s="72">
        <v>-2.38E-4</v>
      </c>
      <c r="X47" s="72">
        <v>-1.44E-4</v>
      </c>
      <c r="Y47" s="72">
        <v>0.0</v>
      </c>
      <c r="Z47" s="72">
        <v>-1.96E-4</v>
      </c>
      <c r="AA47" s="72">
        <v>-6.23E-4</v>
      </c>
      <c r="AB47" s="72">
        <v>-9.09E-4</v>
      </c>
      <c r="AC47" s="72">
        <v>-0.001285</v>
      </c>
      <c r="AD47" s="72">
        <v>-0.001674</v>
      </c>
      <c r="AE47" s="72">
        <v>-0.001966</v>
      </c>
      <c r="AF47" s="72">
        <v>-0.002298</v>
      </c>
      <c r="AG47" s="72">
        <v>-0.002513</v>
      </c>
      <c r="AH47" s="72">
        <v>-0.002606</v>
      </c>
      <c r="AI47" s="72">
        <v>-0.002575</v>
      </c>
    </row>
    <row r="48" ht="13.5" customHeight="1">
      <c r="A48" s="72">
        <v>0.002451</v>
      </c>
      <c r="B48" s="72">
        <v>0.002241</v>
      </c>
      <c r="C48" s="72">
        <v>0.001933</v>
      </c>
      <c r="D48" s="72">
        <v>0.001921</v>
      </c>
      <c r="E48" s="72">
        <v>0.00149</v>
      </c>
      <c r="F48" s="72">
        <v>0.001111</v>
      </c>
      <c r="G48" s="72">
        <v>7.35E-4</v>
      </c>
      <c r="H48" s="72">
        <v>3.79E-4</v>
      </c>
      <c r="I48" s="72">
        <v>1.29E-4</v>
      </c>
      <c r="J48" s="72">
        <v>-1.0E-4</v>
      </c>
      <c r="K48" s="72">
        <v>-3.74E-4</v>
      </c>
      <c r="L48" s="72">
        <v>-5.6E-4</v>
      </c>
      <c r="M48" s="72">
        <v>-8.61E-4</v>
      </c>
      <c r="N48" s="72">
        <v>-0.001171</v>
      </c>
      <c r="O48" s="72">
        <v>-0.001213</v>
      </c>
      <c r="P48" s="72">
        <v>-0.001112</v>
      </c>
      <c r="Q48" s="72">
        <v>-0.001134</v>
      </c>
      <c r="R48" s="72">
        <v>-0.001147</v>
      </c>
      <c r="S48" s="72">
        <v>-0.001194</v>
      </c>
      <c r="T48" s="72">
        <v>-0.001</v>
      </c>
      <c r="U48" s="72">
        <v>-6.27E-4</v>
      </c>
      <c r="V48" s="72">
        <v>-3.38E-4</v>
      </c>
      <c r="W48" s="72">
        <v>-2.65E-4</v>
      </c>
      <c r="X48" s="72">
        <v>-8.9E-5</v>
      </c>
      <c r="Y48" s="72">
        <v>0.0</v>
      </c>
      <c r="Z48" s="72">
        <v>-2.34E-4</v>
      </c>
      <c r="AA48" s="72">
        <v>-6.97E-4</v>
      </c>
      <c r="AB48" s="72">
        <v>-0.001031</v>
      </c>
      <c r="AC48" s="72">
        <v>-0.001354</v>
      </c>
      <c r="AD48" s="72">
        <v>-0.001715</v>
      </c>
      <c r="AE48" s="72">
        <v>-0.002026</v>
      </c>
      <c r="AF48" s="72">
        <v>-0.002328</v>
      </c>
      <c r="AG48" s="72">
        <v>-0.002512</v>
      </c>
      <c r="AH48" s="72">
        <v>-0.002597</v>
      </c>
      <c r="AI48" s="72">
        <v>-0.00255</v>
      </c>
    </row>
    <row r="49" ht="13.5" customHeight="1">
      <c r="A49" s="72">
        <v>0.002555</v>
      </c>
      <c r="B49" s="72">
        <v>0.002315</v>
      </c>
      <c r="C49" s="72">
        <v>0.001999</v>
      </c>
      <c r="D49" s="72">
        <v>0.001986</v>
      </c>
      <c r="E49" s="72">
        <v>0.001533</v>
      </c>
      <c r="F49" s="72">
        <v>0.001114</v>
      </c>
      <c r="G49" s="72">
        <v>7.24E-4</v>
      </c>
      <c r="H49" s="72">
        <v>4.27E-4</v>
      </c>
      <c r="I49" s="72">
        <v>1.86E-4</v>
      </c>
      <c r="J49" s="72">
        <v>-6.5E-5</v>
      </c>
      <c r="K49" s="72">
        <v>-2.97E-4</v>
      </c>
      <c r="L49" s="72">
        <v>-4.53E-4</v>
      </c>
      <c r="M49" s="72">
        <v>-7.82E-4</v>
      </c>
      <c r="N49" s="72">
        <v>-0.001087</v>
      </c>
      <c r="O49" s="72">
        <v>-9.94E-4</v>
      </c>
      <c r="P49" s="72">
        <v>-9.23E-4</v>
      </c>
      <c r="Q49" s="72">
        <v>-8.56E-4</v>
      </c>
      <c r="R49" s="72">
        <v>-8.43E-4</v>
      </c>
      <c r="S49" s="72">
        <v>-8.19E-4</v>
      </c>
      <c r="T49" s="72">
        <v>-6.08E-4</v>
      </c>
      <c r="U49" s="72">
        <v>-3.18E-4</v>
      </c>
      <c r="V49" s="72">
        <v>-2.93E-4</v>
      </c>
      <c r="W49" s="72">
        <v>-2.37E-4</v>
      </c>
      <c r="X49" s="72">
        <v>-1.09E-4</v>
      </c>
      <c r="Y49" s="72">
        <v>0.0</v>
      </c>
      <c r="Z49" s="72">
        <v>-2.02E-4</v>
      </c>
      <c r="AA49" s="72">
        <v>-6.09E-4</v>
      </c>
      <c r="AB49" s="72">
        <v>-8.97E-4</v>
      </c>
      <c r="AC49" s="72">
        <v>-0.00126</v>
      </c>
      <c r="AD49" s="72">
        <v>-0.001633</v>
      </c>
      <c r="AE49" s="72">
        <v>-0.001964</v>
      </c>
      <c r="AF49" s="72">
        <v>-0.002259</v>
      </c>
      <c r="AG49" s="72">
        <v>-0.002469</v>
      </c>
      <c r="AH49" s="72">
        <v>-0.002524</v>
      </c>
      <c r="AI49" s="72">
        <v>-0.002462</v>
      </c>
    </row>
    <row r="50" ht="13.5" customHeight="1">
      <c r="A50" s="72">
        <v>0.002463</v>
      </c>
      <c r="B50" s="72">
        <v>0.002231</v>
      </c>
      <c r="C50" s="72">
        <v>0.001915</v>
      </c>
      <c r="D50" s="72">
        <v>0.001887</v>
      </c>
      <c r="E50" s="72">
        <v>0.001459</v>
      </c>
      <c r="F50" s="72">
        <v>0.001079</v>
      </c>
      <c r="G50" s="72">
        <v>6.98E-4</v>
      </c>
      <c r="H50" s="72">
        <v>3.85E-4</v>
      </c>
      <c r="I50" s="72">
        <v>1.53E-4</v>
      </c>
      <c r="J50" s="72">
        <v>-7.7E-5</v>
      </c>
      <c r="K50" s="72">
        <v>-3.29E-4</v>
      </c>
      <c r="L50" s="72">
        <v>-5.19E-4</v>
      </c>
      <c r="M50" s="72">
        <v>-7.97E-4</v>
      </c>
      <c r="N50" s="72">
        <v>-0.001081</v>
      </c>
      <c r="O50" s="72">
        <v>-0.00106</v>
      </c>
      <c r="P50" s="72">
        <v>-9.39E-4</v>
      </c>
      <c r="Q50" s="72">
        <v>-9.26E-4</v>
      </c>
      <c r="R50" s="72">
        <v>-8.81E-4</v>
      </c>
      <c r="S50" s="72">
        <v>-8.95E-4</v>
      </c>
      <c r="T50" s="72">
        <v>-6.48E-4</v>
      </c>
      <c r="U50" s="72">
        <v>-3.26E-4</v>
      </c>
      <c r="V50" s="72">
        <v>-5.7E-5</v>
      </c>
      <c r="W50" s="72">
        <v>-2.41E-4</v>
      </c>
      <c r="X50" s="72">
        <v>-8.5E-5</v>
      </c>
      <c r="Y50" s="72">
        <v>0.0</v>
      </c>
      <c r="Z50" s="72">
        <v>-2.07E-4</v>
      </c>
      <c r="AA50" s="72">
        <v>-6.64E-4</v>
      </c>
      <c r="AB50" s="72">
        <v>-9.71E-4</v>
      </c>
      <c r="AC50" s="72">
        <v>-0.001321</v>
      </c>
      <c r="AD50" s="72">
        <v>-0.001692</v>
      </c>
      <c r="AE50" s="72">
        <v>-0.001977</v>
      </c>
      <c r="AF50" s="72">
        <v>-0.002265</v>
      </c>
      <c r="AG50" s="72">
        <v>-0.002448</v>
      </c>
      <c r="AH50" s="72">
        <v>-0.002599</v>
      </c>
      <c r="AI50" s="72">
        <v>-0.002515</v>
      </c>
    </row>
    <row r="51" ht="13.5" customHeight="1">
      <c r="A51" s="72">
        <v>0.002527</v>
      </c>
      <c r="B51" s="72">
        <v>0.002294</v>
      </c>
      <c r="C51" s="72">
        <v>0.001973</v>
      </c>
      <c r="D51" s="72">
        <v>0.001931</v>
      </c>
      <c r="E51" s="72">
        <v>0.001483</v>
      </c>
      <c r="F51" s="72">
        <v>0.001099</v>
      </c>
      <c r="G51" s="72">
        <v>6.92E-4</v>
      </c>
      <c r="H51" s="72">
        <v>3.92E-4</v>
      </c>
      <c r="I51" s="72">
        <v>1.53E-4</v>
      </c>
      <c r="J51" s="72">
        <v>-6.9E-5</v>
      </c>
      <c r="K51" s="72">
        <v>-3.07E-4</v>
      </c>
      <c r="L51" s="72">
        <v>-4.55E-4</v>
      </c>
      <c r="M51" s="72">
        <v>-7.78E-4</v>
      </c>
      <c r="N51" s="72">
        <v>-0.001021</v>
      </c>
      <c r="O51" s="72">
        <v>-0.00101</v>
      </c>
      <c r="P51" s="72">
        <v>-8.75E-4</v>
      </c>
      <c r="Q51" s="72">
        <v>-8.17E-4</v>
      </c>
      <c r="R51" s="72">
        <v>-7.63E-4</v>
      </c>
      <c r="S51" s="72">
        <v>-7.46E-4</v>
      </c>
      <c r="T51" s="72">
        <v>-5.38E-4</v>
      </c>
      <c r="U51" s="72">
        <v>-2.8E-4</v>
      </c>
      <c r="V51" s="72">
        <v>-2.78E-4</v>
      </c>
      <c r="W51" s="72">
        <v>-2.02E-4</v>
      </c>
      <c r="X51" s="72">
        <v>-8.1E-5</v>
      </c>
      <c r="Y51" s="72">
        <v>0.0</v>
      </c>
      <c r="Z51" s="72">
        <v>-1.82E-4</v>
      </c>
      <c r="AA51" s="72">
        <v>-6.16E-4</v>
      </c>
      <c r="AB51" s="72">
        <v>-8.83E-4</v>
      </c>
      <c r="AC51" s="72">
        <v>-0.00121</v>
      </c>
      <c r="AD51" s="72">
        <v>-0.001589</v>
      </c>
      <c r="AE51" s="72">
        <v>-0.001885</v>
      </c>
      <c r="AF51" s="72">
        <v>-0.002236</v>
      </c>
      <c r="AG51" s="72">
        <v>-0.0024</v>
      </c>
      <c r="AH51" s="72">
        <v>-0.002492</v>
      </c>
      <c r="AI51" s="72">
        <v>-0.002417</v>
      </c>
    </row>
    <row r="52" ht="13.5" customHeight="1">
      <c r="A52" s="72">
        <v>0.00237</v>
      </c>
      <c r="B52" s="72">
        <v>0.002108</v>
      </c>
      <c r="C52" s="72">
        <v>0.001811</v>
      </c>
      <c r="D52" s="72">
        <v>0.001754</v>
      </c>
      <c r="E52" s="72">
        <v>0.001308</v>
      </c>
      <c r="F52" s="72">
        <v>8.98E-4</v>
      </c>
      <c r="G52" s="72">
        <v>5.36E-4</v>
      </c>
      <c r="H52" s="72">
        <v>2.76E-4</v>
      </c>
      <c r="I52" s="72">
        <v>7.1E-5</v>
      </c>
      <c r="J52" s="72">
        <v>-1.2E-4</v>
      </c>
      <c r="K52" s="72">
        <v>-3.42E-4</v>
      </c>
      <c r="L52" s="72">
        <v>-4.57E-4</v>
      </c>
      <c r="M52" s="72">
        <v>-7.24E-4</v>
      </c>
      <c r="N52" s="72">
        <v>-0.001024</v>
      </c>
      <c r="O52" s="72">
        <v>-9.79E-4</v>
      </c>
      <c r="P52" s="72">
        <v>-8.82E-4</v>
      </c>
      <c r="Q52" s="72">
        <v>-9.34E-4</v>
      </c>
      <c r="R52" s="72">
        <v>-9.87E-4</v>
      </c>
      <c r="S52" s="72">
        <v>-0.001078</v>
      </c>
      <c r="T52" s="72">
        <v>-8.56E-4</v>
      </c>
      <c r="U52" s="72">
        <v>-5.66E-4</v>
      </c>
      <c r="V52" s="72">
        <v>-3.57E-4</v>
      </c>
      <c r="W52" s="72">
        <v>-2.36E-4</v>
      </c>
      <c r="X52" s="72">
        <v>-1.02E-4</v>
      </c>
      <c r="Y52" s="72">
        <v>0.0</v>
      </c>
      <c r="Z52" s="72">
        <v>-1.86E-4</v>
      </c>
      <c r="AA52" s="72">
        <v>-6.08E-4</v>
      </c>
      <c r="AB52" s="72">
        <v>-8.95E-4</v>
      </c>
      <c r="AC52" s="72">
        <v>-0.001259</v>
      </c>
      <c r="AD52" s="72">
        <v>-0.001598</v>
      </c>
      <c r="AE52" s="72">
        <v>-0.001879</v>
      </c>
      <c r="AF52" s="72">
        <v>-0.002185</v>
      </c>
      <c r="AG52" s="72">
        <v>-0.002379</v>
      </c>
      <c r="AH52" s="72">
        <v>-0.002485</v>
      </c>
      <c r="AI52" s="72">
        <v>-0.002433</v>
      </c>
    </row>
    <row r="53" ht="13.5" customHeight="1">
      <c r="A53" s="72">
        <v>0.002159</v>
      </c>
      <c r="B53" s="72">
        <v>0.001933</v>
      </c>
      <c r="C53" s="72">
        <v>0.001593</v>
      </c>
      <c r="D53" s="72">
        <v>0.001536</v>
      </c>
      <c r="E53" s="72">
        <v>0.001143</v>
      </c>
      <c r="F53" s="72">
        <v>7.49E-4</v>
      </c>
      <c r="G53" s="72">
        <v>3.45E-4</v>
      </c>
      <c r="H53" s="72">
        <v>1.4E-5</v>
      </c>
      <c r="I53" s="72">
        <v>-2.14E-4</v>
      </c>
      <c r="J53" s="72">
        <v>-4.61E-4</v>
      </c>
      <c r="K53" s="72">
        <v>-7.36E-4</v>
      </c>
      <c r="L53" s="72">
        <v>-8.99E-4</v>
      </c>
      <c r="M53" s="72">
        <v>-0.001221</v>
      </c>
      <c r="N53" s="72">
        <v>-0.001461</v>
      </c>
      <c r="O53" s="72">
        <v>-0.001431</v>
      </c>
      <c r="P53" s="72">
        <v>-0.001292</v>
      </c>
      <c r="Q53" s="72">
        <v>-0.001272</v>
      </c>
      <c r="R53" s="72">
        <v>-0.001183</v>
      </c>
      <c r="S53" s="72">
        <v>-0.001171</v>
      </c>
      <c r="T53" s="72">
        <v>-9.19E-4</v>
      </c>
      <c r="U53" s="72">
        <v>-5.47E-4</v>
      </c>
      <c r="V53" s="72">
        <v>-3.28E-4</v>
      </c>
      <c r="W53" s="72">
        <v>-2.87E-4</v>
      </c>
      <c r="X53" s="72">
        <v>-9.5E-5</v>
      </c>
      <c r="Y53" s="72">
        <v>0.0</v>
      </c>
      <c r="Z53" s="72">
        <v>-2.41E-4</v>
      </c>
      <c r="AA53" s="72">
        <v>-6.54E-4</v>
      </c>
      <c r="AB53" s="72">
        <v>-9.56E-4</v>
      </c>
      <c r="AC53" s="72">
        <v>-0.001238</v>
      </c>
      <c r="AD53" s="72">
        <v>-0.001577</v>
      </c>
      <c r="AE53" s="72">
        <v>-0.001878</v>
      </c>
      <c r="AF53" s="72">
        <v>-0.002174</v>
      </c>
      <c r="AG53" s="72">
        <v>-0.002342</v>
      </c>
      <c r="AH53" s="72">
        <v>-0.002404</v>
      </c>
      <c r="AI53" s="72">
        <v>-0.002332</v>
      </c>
    </row>
    <row r="54" ht="13.5" customHeight="1">
      <c r="A54" s="72">
        <v>0.002068</v>
      </c>
      <c r="B54" s="72">
        <v>0.001769</v>
      </c>
      <c r="C54" s="72">
        <v>0.001418</v>
      </c>
      <c r="D54" s="72">
        <v>0.001305</v>
      </c>
      <c r="E54" s="72">
        <v>7.66E-4</v>
      </c>
      <c r="F54" s="72">
        <v>3.9E-4</v>
      </c>
      <c r="G54" s="72">
        <v>1.4E-5</v>
      </c>
      <c r="H54" s="72">
        <v>-1.9E-4</v>
      </c>
      <c r="I54" s="72">
        <v>-3.94E-4</v>
      </c>
      <c r="J54" s="72">
        <v>-5.84E-4</v>
      </c>
      <c r="K54" s="72">
        <v>-7.42E-4</v>
      </c>
      <c r="L54" s="72">
        <v>-8.66E-4</v>
      </c>
      <c r="M54" s="72">
        <v>-0.001104</v>
      </c>
      <c r="N54" s="72">
        <v>-0.001302</v>
      </c>
      <c r="O54" s="72">
        <v>-0.001193</v>
      </c>
      <c r="P54" s="72">
        <v>-0.001064</v>
      </c>
      <c r="Q54" s="72">
        <v>-0.001</v>
      </c>
      <c r="R54" s="72">
        <v>-0.001009</v>
      </c>
      <c r="S54" s="72">
        <v>-9.85E-4</v>
      </c>
      <c r="T54" s="72">
        <v>-7.52E-4</v>
      </c>
      <c r="U54" s="72">
        <v>-4.67E-4</v>
      </c>
      <c r="V54" s="72">
        <v>-3.21E-4</v>
      </c>
      <c r="W54" s="72">
        <v>-1.97E-4</v>
      </c>
      <c r="X54" s="72">
        <v>-8.9E-5</v>
      </c>
      <c r="Y54" s="72">
        <v>0.0</v>
      </c>
      <c r="Z54" s="72">
        <v>-1.49E-4</v>
      </c>
      <c r="AA54" s="72">
        <v>-5.22E-4</v>
      </c>
      <c r="AB54" s="72">
        <v>-7.23E-4</v>
      </c>
      <c r="AC54" s="72">
        <v>-0.001111</v>
      </c>
      <c r="AD54" s="72">
        <v>-0.001471</v>
      </c>
      <c r="AE54" s="72">
        <v>-0.001755</v>
      </c>
      <c r="AF54" s="72">
        <v>-0.002085</v>
      </c>
      <c r="AG54" s="72">
        <v>-0.002284</v>
      </c>
      <c r="AH54" s="72">
        <v>-0.002384</v>
      </c>
      <c r="AI54" s="72">
        <v>-0.002303</v>
      </c>
    </row>
    <row r="55" ht="13.5" customHeight="1">
      <c r="A55" s="72">
        <v>0.001712</v>
      </c>
      <c r="B55" s="72">
        <v>0.00147</v>
      </c>
      <c r="C55" s="72">
        <v>0.001179</v>
      </c>
      <c r="D55" s="72">
        <v>0.001112</v>
      </c>
      <c r="E55" s="72">
        <v>7.27E-4</v>
      </c>
      <c r="F55" s="72">
        <v>3.67E-4</v>
      </c>
      <c r="G55" s="72">
        <v>4.3E-5</v>
      </c>
      <c r="H55" s="72">
        <v>-2.44E-4</v>
      </c>
      <c r="I55" s="72">
        <v>-3.95E-4</v>
      </c>
      <c r="J55" s="72">
        <v>-5.75E-4</v>
      </c>
      <c r="K55" s="72">
        <v>-8.01E-4</v>
      </c>
      <c r="L55" s="72">
        <v>-9.09E-4</v>
      </c>
      <c r="M55" s="72">
        <v>-0.001139</v>
      </c>
      <c r="N55" s="72">
        <v>-0.001413</v>
      </c>
      <c r="O55" s="72">
        <v>-0.00129</v>
      </c>
      <c r="P55" s="72">
        <v>-0.001193</v>
      </c>
      <c r="Q55" s="72">
        <v>-0.001138</v>
      </c>
      <c r="R55" s="72">
        <v>-0.001125</v>
      </c>
      <c r="S55" s="72">
        <v>-0.001126</v>
      </c>
      <c r="T55" s="72">
        <v>-9.24E-4</v>
      </c>
      <c r="U55" s="72">
        <v>-5.96E-4</v>
      </c>
      <c r="V55" s="72">
        <v>-3.72E-4</v>
      </c>
      <c r="W55" s="72">
        <v>-2.95E-4</v>
      </c>
      <c r="X55" s="72">
        <v>-1.39E-4</v>
      </c>
      <c r="Y55" s="72">
        <v>0.0</v>
      </c>
      <c r="Z55" s="72">
        <v>-2.34E-4</v>
      </c>
      <c r="AA55" s="72">
        <v>-6.53E-4</v>
      </c>
      <c r="AB55" s="72">
        <v>-9.87E-4</v>
      </c>
      <c r="AC55" s="72">
        <v>-0.001289</v>
      </c>
      <c r="AD55" s="72">
        <v>-0.001631</v>
      </c>
      <c r="AE55" s="72">
        <v>-0.001915</v>
      </c>
      <c r="AF55" s="72">
        <v>-0.002236</v>
      </c>
      <c r="AG55" s="72">
        <v>-0.002428</v>
      </c>
      <c r="AH55" s="72">
        <v>-0.002496</v>
      </c>
      <c r="AI55" s="72">
        <v>-0.002465</v>
      </c>
    </row>
    <row r="56" ht="13.5" customHeight="1">
      <c r="A56" s="72">
        <v>0.001866</v>
      </c>
      <c r="B56" s="72">
        <v>0.001639</v>
      </c>
      <c r="C56" s="72">
        <v>0.001278</v>
      </c>
      <c r="D56" s="72">
        <v>0.001168</v>
      </c>
      <c r="E56" s="72">
        <v>7.44E-4</v>
      </c>
      <c r="F56" s="72">
        <v>3.85E-4</v>
      </c>
      <c r="G56" s="72">
        <v>1.1E-5</v>
      </c>
      <c r="H56" s="72">
        <v>-2.83E-4</v>
      </c>
      <c r="I56" s="72">
        <v>-5.06E-4</v>
      </c>
      <c r="J56" s="72">
        <v>-7.07E-4</v>
      </c>
      <c r="K56" s="72">
        <v>-8.43E-4</v>
      </c>
      <c r="L56" s="72">
        <v>-9.38E-4</v>
      </c>
      <c r="M56" s="72">
        <v>-0.001218</v>
      </c>
      <c r="N56" s="72">
        <v>-0.001405</v>
      </c>
      <c r="O56" s="72">
        <v>-0.001368</v>
      </c>
      <c r="P56" s="72">
        <v>-0.001193</v>
      </c>
      <c r="Q56" s="72">
        <v>-0.00112</v>
      </c>
      <c r="R56" s="72">
        <v>-0.00105</v>
      </c>
      <c r="S56" s="72">
        <v>-0.001058</v>
      </c>
      <c r="T56" s="72">
        <v>-7.54E-4</v>
      </c>
      <c r="U56" s="72">
        <v>-4.1E-4</v>
      </c>
      <c r="V56" s="72">
        <v>-2.27E-4</v>
      </c>
      <c r="W56" s="72">
        <v>-1.73E-4</v>
      </c>
      <c r="X56" s="72">
        <v>-5.4E-5</v>
      </c>
      <c r="Y56" s="72">
        <v>0.0</v>
      </c>
      <c r="Z56" s="72">
        <v>-1.88E-4</v>
      </c>
      <c r="AA56" s="72">
        <v>-5.97E-4</v>
      </c>
      <c r="AB56" s="72">
        <v>-8.41E-4</v>
      </c>
      <c r="AC56" s="72">
        <v>-0.001101</v>
      </c>
      <c r="AD56" s="72">
        <v>-0.001427</v>
      </c>
      <c r="AE56" s="72">
        <v>-0.001733</v>
      </c>
      <c r="AF56" s="72">
        <v>-0.002017</v>
      </c>
      <c r="AG56" s="72">
        <v>-0.002221</v>
      </c>
      <c r="AH56" s="72">
        <v>-0.002296</v>
      </c>
      <c r="AI56" s="72">
        <v>-0.002207</v>
      </c>
    </row>
    <row r="57" ht="13.5" customHeight="1">
      <c r="A57" s="72">
        <v>0.001575</v>
      </c>
      <c r="B57" s="72">
        <v>0.001285</v>
      </c>
      <c r="C57" s="72">
        <v>9.95E-4</v>
      </c>
      <c r="D57" s="72">
        <v>9.12E-4</v>
      </c>
      <c r="E57" s="72">
        <v>4.57E-4</v>
      </c>
      <c r="F57" s="72">
        <v>7.4E-5</v>
      </c>
      <c r="G57" s="72">
        <v>-2.57E-4</v>
      </c>
      <c r="H57" s="72">
        <v>-4.47E-4</v>
      </c>
      <c r="I57" s="72">
        <v>-6.28E-4</v>
      </c>
      <c r="J57" s="72">
        <v>-7.39E-4</v>
      </c>
      <c r="K57" s="72">
        <v>-9.07E-4</v>
      </c>
      <c r="L57" s="72">
        <v>-0.001007</v>
      </c>
      <c r="M57" s="72">
        <v>-0.001206</v>
      </c>
      <c r="N57" s="72">
        <v>-0.00142</v>
      </c>
      <c r="O57" s="72">
        <v>-0.001275</v>
      </c>
      <c r="P57" s="72">
        <v>-0.001076</v>
      </c>
      <c r="Q57" s="72">
        <v>-0.001057</v>
      </c>
      <c r="R57" s="72">
        <v>-0.001094</v>
      </c>
      <c r="S57" s="72">
        <v>-0.001029</v>
      </c>
      <c r="T57" s="72">
        <v>-8.71E-4</v>
      </c>
      <c r="U57" s="72">
        <v>-5.71E-4</v>
      </c>
      <c r="V57" s="72">
        <v>-4.14E-4</v>
      </c>
      <c r="W57" s="72">
        <v>-2.67E-4</v>
      </c>
      <c r="X57" s="72">
        <v>-1.53E-4</v>
      </c>
      <c r="Y57" s="72">
        <v>0.0</v>
      </c>
      <c r="Z57" s="72">
        <v>-1.36E-4</v>
      </c>
      <c r="AA57" s="72">
        <v>-4.59E-4</v>
      </c>
      <c r="AB57" s="72">
        <v>-7.2E-4</v>
      </c>
      <c r="AC57" s="72">
        <v>-0.001102</v>
      </c>
      <c r="AD57" s="72">
        <v>-0.001456</v>
      </c>
      <c r="AE57" s="72">
        <v>-0.001722</v>
      </c>
      <c r="AF57" s="72">
        <v>-0.00206</v>
      </c>
      <c r="AG57" s="72">
        <v>-0.002241</v>
      </c>
      <c r="AH57" s="72">
        <v>-0.00237</v>
      </c>
      <c r="AI57" s="72">
        <v>-0.002352</v>
      </c>
    </row>
    <row r="58" ht="13.5" customHeight="1">
      <c r="A58" s="72">
        <v>0.001165</v>
      </c>
      <c r="B58" s="72">
        <v>9.42E-4</v>
      </c>
      <c r="C58" s="72">
        <v>6.14E-4</v>
      </c>
      <c r="D58" s="72">
        <v>5.27E-4</v>
      </c>
      <c r="E58" s="72">
        <v>1.74E-4</v>
      </c>
      <c r="F58" s="72">
        <v>-1.25E-4</v>
      </c>
      <c r="G58" s="72">
        <v>-4.45E-4</v>
      </c>
      <c r="H58" s="72">
        <v>-7.47E-4</v>
      </c>
      <c r="I58" s="72">
        <v>-8.97E-4</v>
      </c>
      <c r="J58" s="72">
        <v>-0.001069</v>
      </c>
      <c r="K58" s="72">
        <v>-0.001246</v>
      </c>
      <c r="L58" s="72">
        <v>-0.001262</v>
      </c>
      <c r="M58" s="72">
        <v>-0.001493</v>
      </c>
      <c r="N58" s="72">
        <v>-0.001744</v>
      </c>
      <c r="O58" s="72">
        <v>-0.001602</v>
      </c>
      <c r="P58" s="72">
        <v>-0.001493</v>
      </c>
      <c r="Q58" s="72">
        <v>-0.001362</v>
      </c>
      <c r="R58" s="72">
        <v>-0.001318</v>
      </c>
      <c r="S58" s="72">
        <v>-0.001337</v>
      </c>
      <c r="T58" s="72">
        <v>-0.001041</v>
      </c>
      <c r="U58" s="72">
        <v>-6.65E-4</v>
      </c>
      <c r="V58" s="72">
        <v>-3.71E-4</v>
      </c>
      <c r="W58" s="72">
        <v>-3.31E-4</v>
      </c>
      <c r="X58" s="72">
        <v>-1.24E-4</v>
      </c>
      <c r="Y58" s="72">
        <v>0.0</v>
      </c>
      <c r="Z58" s="72">
        <v>-2.0E-4</v>
      </c>
      <c r="AA58" s="72">
        <v>-6.56E-4</v>
      </c>
      <c r="AB58" s="72">
        <v>-9.53E-4</v>
      </c>
      <c r="AC58" s="72">
        <v>-0.001201</v>
      </c>
      <c r="AD58" s="72">
        <v>-0.00152</v>
      </c>
      <c r="AE58" s="72">
        <v>-0.001775</v>
      </c>
      <c r="AF58" s="72">
        <v>-0.002057</v>
      </c>
      <c r="AG58" s="72">
        <v>-0.002282</v>
      </c>
      <c r="AH58" s="72">
        <v>-0.002319</v>
      </c>
      <c r="AI58" s="72">
        <v>-0.002232</v>
      </c>
    </row>
    <row r="59" ht="13.5" customHeight="1">
      <c r="A59" s="72">
        <v>0.001314</v>
      </c>
      <c r="B59" s="72">
        <v>0.001106</v>
      </c>
      <c r="C59" s="72">
        <v>8.03E-4</v>
      </c>
      <c r="D59" s="72">
        <v>7.2E-4</v>
      </c>
      <c r="E59" s="72">
        <v>2.94E-4</v>
      </c>
      <c r="F59" s="72">
        <v>-4.9E-5</v>
      </c>
      <c r="G59" s="72">
        <v>-3.92E-4</v>
      </c>
      <c r="H59" s="72">
        <v>-6.02E-4</v>
      </c>
      <c r="I59" s="72">
        <v>-8.02E-4</v>
      </c>
      <c r="J59" s="72">
        <v>-9.53E-4</v>
      </c>
      <c r="K59" s="72">
        <v>-0.001044</v>
      </c>
      <c r="L59" s="72">
        <v>-0.001105</v>
      </c>
      <c r="M59" s="72">
        <v>-0.00131</v>
      </c>
      <c r="N59" s="72">
        <v>-0.001401</v>
      </c>
      <c r="O59" s="72">
        <v>-0.001359</v>
      </c>
      <c r="P59" s="72">
        <v>-0.001121</v>
      </c>
      <c r="Q59" s="72">
        <v>-0.001061</v>
      </c>
      <c r="R59" s="72">
        <v>-9.76E-4</v>
      </c>
      <c r="S59" s="72">
        <v>-9.46E-4</v>
      </c>
      <c r="T59" s="72">
        <v>-6.71E-4</v>
      </c>
      <c r="U59" s="72">
        <v>-4.06E-4</v>
      </c>
      <c r="V59" s="72">
        <v>-2.73E-4</v>
      </c>
      <c r="W59" s="72">
        <v>-1.72E-4</v>
      </c>
      <c r="X59" s="72">
        <v>-7.9E-5</v>
      </c>
      <c r="Y59" s="72">
        <v>0.0</v>
      </c>
      <c r="Z59" s="72">
        <v>-1.36E-4</v>
      </c>
      <c r="AA59" s="72">
        <v>-4.85E-4</v>
      </c>
      <c r="AB59" s="72">
        <v>-6.9E-4</v>
      </c>
      <c r="AC59" s="72">
        <v>-0.001</v>
      </c>
      <c r="AD59" s="72">
        <v>-0.001352</v>
      </c>
      <c r="AE59" s="72">
        <v>-0.001613</v>
      </c>
      <c r="AF59" s="72">
        <v>-0.001937</v>
      </c>
      <c r="AG59" s="72">
        <v>-0.002115</v>
      </c>
      <c r="AH59" s="72">
        <v>-0.002225</v>
      </c>
      <c r="AI59" s="72">
        <v>-0.002188</v>
      </c>
    </row>
    <row r="60" ht="13.5" customHeight="1">
      <c r="A60" s="72">
        <v>0.001047</v>
      </c>
      <c r="B60" s="72">
        <v>7.39E-4</v>
      </c>
      <c r="C60" s="72">
        <v>4.64E-4</v>
      </c>
      <c r="D60" s="72">
        <v>3.86E-4</v>
      </c>
      <c r="E60" s="72">
        <v>-1.6E-5</v>
      </c>
      <c r="F60" s="72">
        <v>-3.57E-4</v>
      </c>
      <c r="G60" s="72">
        <v>-6.31E-4</v>
      </c>
      <c r="H60" s="72">
        <v>-8.24E-4</v>
      </c>
      <c r="I60" s="72">
        <v>-9.43E-4</v>
      </c>
      <c r="J60" s="72">
        <v>-0.001015</v>
      </c>
      <c r="K60" s="72">
        <v>-0.001175</v>
      </c>
      <c r="L60" s="72">
        <v>-0.001233</v>
      </c>
      <c r="M60" s="72">
        <v>-0.001401</v>
      </c>
      <c r="N60" s="72">
        <v>-0.001662</v>
      </c>
      <c r="O60" s="72">
        <v>-0.001407</v>
      </c>
      <c r="P60" s="72">
        <v>-0.001242</v>
      </c>
      <c r="Q60" s="72">
        <v>-0.001193</v>
      </c>
      <c r="R60" s="72">
        <v>-0.001194</v>
      </c>
      <c r="S60" s="72">
        <v>-0.001198</v>
      </c>
      <c r="T60" s="72">
        <v>-0.001013</v>
      </c>
      <c r="U60" s="72">
        <v>-7.19E-4</v>
      </c>
      <c r="V60" s="72">
        <v>-4.69E-4</v>
      </c>
      <c r="W60" s="72">
        <v>-3.65E-4</v>
      </c>
      <c r="X60" s="72">
        <v>-1.83E-4</v>
      </c>
      <c r="Y60" s="72">
        <v>0.0</v>
      </c>
      <c r="Z60" s="72">
        <v>-1.79E-4</v>
      </c>
      <c r="AA60" s="72">
        <v>-5.24E-4</v>
      </c>
      <c r="AB60" s="72">
        <v>-7.64E-4</v>
      </c>
      <c r="AC60" s="72">
        <v>-0.001146</v>
      </c>
      <c r="AD60" s="72">
        <v>-0.001457</v>
      </c>
      <c r="AE60" s="72">
        <v>-0.001743</v>
      </c>
      <c r="AF60" s="72">
        <v>-0.002033</v>
      </c>
      <c r="AG60" s="72">
        <v>-0.00226</v>
      </c>
      <c r="AH60" s="72">
        <v>-0.002345</v>
      </c>
      <c r="AI60" s="72">
        <v>-0.002317</v>
      </c>
    </row>
    <row r="61" ht="13.5" customHeight="1">
      <c r="A61" s="72">
        <v>0.001</v>
      </c>
      <c r="B61" s="72">
        <v>8.57E-4</v>
      </c>
      <c r="C61" s="72">
        <v>5.02E-4</v>
      </c>
      <c r="D61" s="72">
        <v>4.13E-4</v>
      </c>
      <c r="E61" s="72">
        <v>5.6E-5</v>
      </c>
      <c r="F61" s="72">
        <v>-2.52E-4</v>
      </c>
      <c r="G61" s="72">
        <v>-5.77E-4</v>
      </c>
      <c r="H61" s="72">
        <v>-9.04E-4</v>
      </c>
      <c r="I61" s="72">
        <v>-0.00103</v>
      </c>
      <c r="J61" s="72">
        <v>-0.001234</v>
      </c>
      <c r="K61" s="72">
        <v>-0.00136</v>
      </c>
      <c r="L61" s="72">
        <v>-0.001358</v>
      </c>
      <c r="M61" s="72">
        <v>-0.001639</v>
      </c>
      <c r="N61" s="72">
        <v>-0.001739</v>
      </c>
      <c r="O61" s="72">
        <v>-0.001739</v>
      </c>
      <c r="P61" s="72">
        <v>-0.001561</v>
      </c>
      <c r="Q61" s="72">
        <v>-0.001433</v>
      </c>
      <c r="R61" s="72">
        <v>-0.0013</v>
      </c>
      <c r="S61" s="72">
        <v>-0.001286</v>
      </c>
      <c r="T61" s="72">
        <v>-9.59E-4</v>
      </c>
      <c r="U61" s="72">
        <v>-5.4E-4</v>
      </c>
      <c r="V61" s="72">
        <v>-3.05E-4</v>
      </c>
      <c r="W61" s="72">
        <v>-2.69E-4</v>
      </c>
      <c r="X61" s="72">
        <v>-7.1E-5</v>
      </c>
      <c r="Y61" s="72">
        <v>0.0</v>
      </c>
      <c r="Z61" s="72">
        <v>-2.26E-4</v>
      </c>
      <c r="AA61" s="72">
        <v>-6.56E-4</v>
      </c>
      <c r="AB61" s="72">
        <v>-9.98E-4</v>
      </c>
      <c r="AC61" s="72">
        <v>-0.001136</v>
      </c>
      <c r="AD61" s="72">
        <v>-0.001454</v>
      </c>
      <c r="AE61" s="72">
        <v>-0.001694</v>
      </c>
      <c r="AF61" s="72">
        <v>-0.002036</v>
      </c>
      <c r="AG61" s="72">
        <v>-0.002211</v>
      </c>
      <c r="AH61" s="72">
        <v>-0.002225</v>
      </c>
      <c r="AI61" s="72">
        <v>-0.002141</v>
      </c>
    </row>
    <row r="62" ht="13.5" customHeight="1">
      <c r="A62" s="72">
        <v>0.001275</v>
      </c>
      <c r="B62" s="72">
        <v>9.99E-4</v>
      </c>
      <c r="C62" s="72">
        <v>7.25E-4</v>
      </c>
      <c r="D62" s="72">
        <v>6.28E-4</v>
      </c>
      <c r="E62" s="72">
        <v>1.32E-4</v>
      </c>
      <c r="F62" s="72">
        <v>-2.15E-4</v>
      </c>
      <c r="G62" s="72">
        <v>-5.71E-4</v>
      </c>
      <c r="H62" s="72">
        <v>-7.06E-4</v>
      </c>
      <c r="I62" s="72">
        <v>-9.17E-4</v>
      </c>
      <c r="J62" s="72">
        <v>-9.97E-4</v>
      </c>
      <c r="K62" s="72">
        <v>-0.001071</v>
      </c>
      <c r="L62" s="72">
        <v>-0.001104</v>
      </c>
      <c r="M62" s="72">
        <v>-0.001294</v>
      </c>
      <c r="N62" s="72">
        <v>-0.001418</v>
      </c>
      <c r="O62" s="72">
        <v>-0.001214</v>
      </c>
      <c r="P62" s="72">
        <v>-9.61E-4</v>
      </c>
      <c r="Q62" s="72">
        <v>-9.02E-4</v>
      </c>
      <c r="R62" s="72">
        <v>-8.83E-4</v>
      </c>
      <c r="S62" s="72">
        <v>-8.72E-4</v>
      </c>
      <c r="T62" s="72">
        <v>-6.43E-4</v>
      </c>
      <c r="U62" s="72">
        <v>-4.11E-4</v>
      </c>
      <c r="V62" s="72">
        <v>-3.01E-4</v>
      </c>
      <c r="W62" s="72">
        <v>-2.14E-4</v>
      </c>
      <c r="X62" s="72">
        <v>-1.56E-4</v>
      </c>
      <c r="Y62" s="72">
        <v>0.0</v>
      </c>
      <c r="Z62" s="72">
        <v>-5.6E-5</v>
      </c>
      <c r="AA62" s="72">
        <v>-3.88E-4</v>
      </c>
      <c r="AB62" s="72">
        <v>-5.07E-4</v>
      </c>
      <c r="AC62" s="72">
        <v>-8.9E-4</v>
      </c>
      <c r="AD62" s="72">
        <v>-0.00121</v>
      </c>
      <c r="AE62" s="72">
        <v>-0.001513</v>
      </c>
      <c r="AF62" s="72">
        <v>-0.001789</v>
      </c>
      <c r="AG62" s="72">
        <v>-0.002004</v>
      </c>
      <c r="AH62" s="72">
        <v>-0.002125</v>
      </c>
      <c r="AI62" s="72">
        <v>-0.002033</v>
      </c>
    </row>
    <row r="63" ht="13.5" customHeight="1">
      <c r="A63" s="72">
        <v>9.55E-4</v>
      </c>
      <c r="B63" s="72">
        <v>7.03E-4</v>
      </c>
      <c r="C63" s="72">
        <v>3.93E-4</v>
      </c>
      <c r="D63" s="72">
        <v>2.79E-4</v>
      </c>
      <c r="E63" s="72">
        <v>-7.4E-5</v>
      </c>
      <c r="F63" s="72">
        <v>-3.76E-4</v>
      </c>
      <c r="G63" s="72">
        <v>-6.49E-4</v>
      </c>
      <c r="H63" s="72">
        <v>-9.02E-4</v>
      </c>
      <c r="I63" s="72">
        <v>-9.85E-4</v>
      </c>
      <c r="J63" s="72">
        <v>-0.001121</v>
      </c>
      <c r="K63" s="72">
        <v>-0.001286</v>
      </c>
      <c r="L63" s="72">
        <v>-0.001318</v>
      </c>
      <c r="M63" s="72">
        <v>-0.001491</v>
      </c>
      <c r="N63" s="72">
        <v>-0.00172</v>
      </c>
      <c r="O63" s="72">
        <v>-0.001495</v>
      </c>
      <c r="P63" s="72">
        <v>-0.001407</v>
      </c>
      <c r="Q63" s="72">
        <v>-0.001335</v>
      </c>
      <c r="R63" s="72">
        <v>-0.00135</v>
      </c>
      <c r="S63" s="72">
        <v>-0.001262</v>
      </c>
      <c r="T63" s="72">
        <v>-0.001118</v>
      </c>
      <c r="U63" s="72">
        <v>-7.92E-4</v>
      </c>
      <c r="V63" s="72">
        <v>-4.72E-4</v>
      </c>
      <c r="W63" s="72">
        <v>-3.42E-4</v>
      </c>
      <c r="X63" s="72">
        <v>-1.01E-4</v>
      </c>
      <c r="Y63" s="72">
        <v>0.0</v>
      </c>
      <c r="Z63" s="72">
        <v>-1.79E-4</v>
      </c>
      <c r="AA63" s="72">
        <v>-5.85E-4</v>
      </c>
      <c r="AB63" s="72">
        <v>-9.23E-4</v>
      </c>
      <c r="AC63" s="72">
        <v>-0.001233</v>
      </c>
      <c r="AD63" s="72">
        <v>-0.001488</v>
      </c>
      <c r="AE63" s="72">
        <v>-0.001754</v>
      </c>
      <c r="AF63" s="72">
        <v>-0.002074</v>
      </c>
      <c r="AG63" s="72">
        <v>-0.002309</v>
      </c>
      <c r="AH63" s="72">
        <v>-0.002374</v>
      </c>
      <c r="AI63" s="72">
        <v>-0.002354</v>
      </c>
    </row>
    <row r="64" ht="13.5" customHeight="1">
      <c r="A64" s="72">
        <v>0.001357</v>
      </c>
      <c r="B64" s="72">
        <v>0.001185</v>
      </c>
      <c r="C64" s="72">
        <v>7.73E-4</v>
      </c>
      <c r="D64" s="72">
        <v>6.35E-4</v>
      </c>
      <c r="E64" s="72">
        <v>2.3E-4</v>
      </c>
      <c r="F64" s="72">
        <v>-1.09E-4</v>
      </c>
      <c r="G64" s="72">
        <v>-4.56E-4</v>
      </c>
      <c r="H64" s="72">
        <v>-7.79E-4</v>
      </c>
      <c r="I64" s="72">
        <v>-0.001022</v>
      </c>
      <c r="J64" s="72">
        <v>-0.001194</v>
      </c>
      <c r="K64" s="72">
        <v>-0.001234</v>
      </c>
      <c r="L64" s="72">
        <v>-0.001283</v>
      </c>
      <c r="M64" s="72">
        <v>-0.001524</v>
      </c>
      <c r="N64" s="72">
        <v>-0.001565</v>
      </c>
      <c r="O64" s="72">
        <v>-0.001561</v>
      </c>
      <c r="P64" s="72">
        <v>-0.001324</v>
      </c>
      <c r="Q64" s="72">
        <v>-0.001188</v>
      </c>
      <c r="R64" s="72">
        <v>-9.78E-4</v>
      </c>
      <c r="S64" s="72">
        <v>-0.001046</v>
      </c>
      <c r="T64" s="72">
        <v>-6.78E-4</v>
      </c>
      <c r="U64" s="72">
        <v>-2.9E-4</v>
      </c>
      <c r="V64" s="72">
        <v>-1.82E-4</v>
      </c>
      <c r="W64" s="72">
        <v>-1.75E-4</v>
      </c>
      <c r="X64" s="72">
        <v>-7.0E-5</v>
      </c>
      <c r="Y64" s="72">
        <v>0.0</v>
      </c>
      <c r="Z64" s="72">
        <v>-2.11E-4</v>
      </c>
      <c r="AA64" s="72">
        <v>-5.75E-4</v>
      </c>
      <c r="AB64" s="72">
        <v>-7.49E-4</v>
      </c>
      <c r="AC64" s="72">
        <v>-9.43E-4</v>
      </c>
      <c r="AD64" s="72">
        <v>-0.001305</v>
      </c>
      <c r="AE64" s="72">
        <v>-0.001529</v>
      </c>
      <c r="AF64" s="72">
        <v>-0.001822</v>
      </c>
      <c r="AG64" s="72">
        <v>-0.001972</v>
      </c>
      <c r="AH64" s="72">
        <v>-0.002036</v>
      </c>
      <c r="AI64" s="72">
        <v>-0.001992</v>
      </c>
    </row>
    <row r="65" ht="13.5" customHeight="1">
      <c r="A65" s="72">
        <v>0.00158</v>
      </c>
      <c r="B65" s="72">
        <v>0.001253</v>
      </c>
      <c r="C65" s="72">
        <v>9.92E-4</v>
      </c>
      <c r="D65" s="72">
        <v>8.6E-4</v>
      </c>
      <c r="E65" s="72">
        <v>3.66E-4</v>
      </c>
      <c r="F65" s="72">
        <v>-2.5E-5</v>
      </c>
      <c r="G65" s="72">
        <v>-4.01E-4</v>
      </c>
      <c r="H65" s="72">
        <v>-5.31E-4</v>
      </c>
      <c r="I65" s="72">
        <v>-6.92E-4</v>
      </c>
      <c r="J65" s="72">
        <v>-7.65E-4</v>
      </c>
      <c r="K65" s="72">
        <v>-8.62E-4</v>
      </c>
      <c r="L65" s="72">
        <v>-9.01E-4</v>
      </c>
      <c r="M65" s="72">
        <v>-0.001057</v>
      </c>
      <c r="N65" s="72">
        <v>-0.001268</v>
      </c>
      <c r="O65" s="72">
        <v>-0.001014</v>
      </c>
      <c r="P65" s="72">
        <v>-7.95E-4</v>
      </c>
      <c r="Q65" s="72">
        <v>-7.69E-4</v>
      </c>
      <c r="R65" s="72">
        <v>-8.51E-4</v>
      </c>
      <c r="S65" s="72">
        <v>-7.72E-4</v>
      </c>
      <c r="T65" s="72">
        <v>-7.12E-4</v>
      </c>
      <c r="U65" s="72">
        <v>-5.12E-4</v>
      </c>
      <c r="V65" s="72">
        <v>-3.26E-4</v>
      </c>
      <c r="W65" s="72">
        <v>-1.69E-4</v>
      </c>
      <c r="X65" s="72">
        <v>-1.6E-4</v>
      </c>
      <c r="Y65" s="72">
        <v>0.0</v>
      </c>
      <c r="Z65" s="72">
        <v>-1.03E-4</v>
      </c>
      <c r="AA65" s="72">
        <v>-3.53E-4</v>
      </c>
      <c r="AB65" s="72">
        <v>-6.09E-4</v>
      </c>
      <c r="AC65" s="72">
        <v>-9.96E-4</v>
      </c>
      <c r="AD65" s="72">
        <v>-0.001344</v>
      </c>
      <c r="AE65" s="72">
        <v>-0.001676</v>
      </c>
      <c r="AF65" s="72">
        <v>-0.00199</v>
      </c>
      <c r="AG65" s="72">
        <v>-0.002172</v>
      </c>
      <c r="AH65" s="72">
        <v>-0.002366</v>
      </c>
      <c r="AI65" s="72">
        <v>-0.002347</v>
      </c>
    </row>
    <row r="66" ht="13.5" customHeight="1">
      <c r="A66" s="72">
        <v>0.001477</v>
      </c>
      <c r="B66" s="72">
        <v>0.001223</v>
      </c>
      <c r="C66" s="72">
        <v>8.14E-4</v>
      </c>
      <c r="D66" s="72">
        <v>6.67E-4</v>
      </c>
      <c r="E66" s="72">
        <v>3.01E-4</v>
      </c>
      <c r="F66" s="72">
        <v>4.0E-6</v>
      </c>
      <c r="G66" s="72">
        <v>-3.19E-4</v>
      </c>
      <c r="H66" s="72">
        <v>-6.71E-4</v>
      </c>
      <c r="I66" s="72">
        <v>-8.3E-4</v>
      </c>
      <c r="J66" s="72">
        <v>-0.001011</v>
      </c>
      <c r="K66" s="72">
        <v>-0.001156</v>
      </c>
      <c r="L66" s="72">
        <v>-0.001215</v>
      </c>
      <c r="M66" s="72">
        <v>-0.001419</v>
      </c>
      <c r="N66" s="72">
        <v>-0.00162</v>
      </c>
      <c r="O66" s="72">
        <v>-0.001498</v>
      </c>
      <c r="P66" s="72">
        <v>-0.00138</v>
      </c>
      <c r="Q66" s="72">
        <v>-0.001325</v>
      </c>
      <c r="R66" s="72">
        <v>-0.001251</v>
      </c>
      <c r="S66" s="72">
        <v>-0.001232</v>
      </c>
      <c r="T66" s="72">
        <v>-0.00102</v>
      </c>
      <c r="U66" s="72">
        <v>-6.1E-4</v>
      </c>
      <c r="V66" s="72">
        <v>-3.29E-4</v>
      </c>
      <c r="W66" s="72">
        <v>-2.93E-4</v>
      </c>
      <c r="X66" s="72">
        <v>-3.9E-5</v>
      </c>
      <c r="Y66" s="72">
        <v>0.0</v>
      </c>
      <c r="Z66" s="72">
        <v>-2.63E-4</v>
      </c>
      <c r="AA66" s="72">
        <v>-7.36E-4</v>
      </c>
      <c r="AB66" s="72">
        <v>-0.001061</v>
      </c>
      <c r="AC66" s="72">
        <v>-0.001286</v>
      </c>
      <c r="AD66" s="72">
        <v>-0.001551</v>
      </c>
      <c r="AE66" s="72">
        <v>-0.001786</v>
      </c>
      <c r="AF66" s="72">
        <v>-0.002145</v>
      </c>
      <c r="AG66" s="72">
        <v>-0.002392</v>
      </c>
      <c r="AH66" s="72">
        <v>-0.002397</v>
      </c>
      <c r="AI66" s="72">
        <v>-0.002327</v>
      </c>
    </row>
    <row r="67" ht="13.5" customHeight="1">
      <c r="A67" s="72">
        <v>0.001784</v>
      </c>
      <c r="B67" s="72">
        <v>0.001544</v>
      </c>
      <c r="C67" s="72">
        <v>0.001095</v>
      </c>
      <c r="D67" s="72">
        <v>9.81E-4</v>
      </c>
      <c r="E67" s="72">
        <v>4.31E-4</v>
      </c>
      <c r="F67" s="72">
        <v>5.3E-5</v>
      </c>
      <c r="G67" s="72">
        <v>-3.81E-4</v>
      </c>
      <c r="H67" s="72">
        <v>-6.55E-4</v>
      </c>
      <c r="I67" s="72">
        <v>-8.99E-4</v>
      </c>
      <c r="J67" s="72">
        <v>-0.00104</v>
      </c>
      <c r="K67" s="72">
        <v>-0.001108</v>
      </c>
      <c r="L67" s="72">
        <v>-0.001077</v>
      </c>
      <c r="M67" s="72">
        <v>-0.001309</v>
      </c>
      <c r="N67" s="72">
        <v>-0.001301</v>
      </c>
      <c r="O67" s="72">
        <v>-0.001314</v>
      </c>
      <c r="P67" s="72">
        <v>-9.81E-4</v>
      </c>
      <c r="Q67" s="72">
        <v>-8.94E-4</v>
      </c>
      <c r="R67" s="72">
        <v>-7.66E-4</v>
      </c>
      <c r="S67" s="72">
        <v>-7.58E-4</v>
      </c>
      <c r="T67" s="72">
        <v>-4.81E-4</v>
      </c>
      <c r="U67" s="72">
        <v>-2.23E-4</v>
      </c>
      <c r="V67" s="72">
        <v>-8.7E-5</v>
      </c>
      <c r="W67" s="72">
        <v>-9.8E-5</v>
      </c>
      <c r="X67" s="72">
        <v>-1.02E-4</v>
      </c>
      <c r="Y67" s="72">
        <v>0.0</v>
      </c>
      <c r="Z67" s="72">
        <v>-9.3E-5</v>
      </c>
      <c r="AA67" s="72">
        <v>-4.1E-4</v>
      </c>
      <c r="AB67" s="72">
        <v>-5.51E-4</v>
      </c>
      <c r="AC67" s="72">
        <v>-7.89E-4</v>
      </c>
      <c r="AD67" s="72">
        <v>-0.001108</v>
      </c>
      <c r="AE67" s="72">
        <v>-0.001374</v>
      </c>
      <c r="AF67" s="72">
        <v>-0.001689</v>
      </c>
      <c r="AG67" s="72">
        <v>-0.001851</v>
      </c>
      <c r="AH67" s="72">
        <v>-0.001972</v>
      </c>
      <c r="AI67" s="72">
        <v>-0.001921</v>
      </c>
    </row>
    <row r="68" ht="13.5" customHeight="1">
      <c r="A68" s="72">
        <v>0.001439</v>
      </c>
      <c r="B68" s="72">
        <v>0.001079</v>
      </c>
      <c r="C68" s="72">
        <v>8.12E-4</v>
      </c>
      <c r="D68" s="72">
        <v>6.83E-4</v>
      </c>
      <c r="E68" s="72">
        <v>2.46E-4</v>
      </c>
      <c r="F68" s="72">
        <v>-1.5E-4</v>
      </c>
      <c r="G68" s="72">
        <v>-4.92E-4</v>
      </c>
      <c r="H68" s="72">
        <v>-6.04E-4</v>
      </c>
      <c r="I68" s="72">
        <v>-7.67E-4</v>
      </c>
      <c r="J68" s="72">
        <v>-8.91E-4</v>
      </c>
      <c r="K68" s="72">
        <v>-9.95E-4</v>
      </c>
      <c r="L68" s="72">
        <v>-0.001116</v>
      </c>
      <c r="M68" s="72">
        <v>-0.001177</v>
      </c>
      <c r="N68" s="72">
        <v>-0.001444</v>
      </c>
      <c r="O68" s="72">
        <v>-0.00114</v>
      </c>
      <c r="P68" s="72">
        <v>-9.92E-4</v>
      </c>
      <c r="Q68" s="72">
        <v>-0.001026</v>
      </c>
      <c r="R68" s="72">
        <v>-0.001066</v>
      </c>
      <c r="S68" s="72">
        <v>-0.001022</v>
      </c>
      <c r="T68" s="72">
        <v>-9.64E-4</v>
      </c>
      <c r="U68" s="72">
        <v>-6.6E-4</v>
      </c>
      <c r="V68" s="72">
        <v>-5.22E-4</v>
      </c>
      <c r="W68" s="72">
        <v>-3.5E-4</v>
      </c>
      <c r="X68" s="72">
        <v>-1.91E-4</v>
      </c>
      <c r="Y68" s="72">
        <v>0.0</v>
      </c>
      <c r="Z68" s="72">
        <v>-1.25E-4</v>
      </c>
      <c r="AA68" s="72">
        <v>-4.16E-4</v>
      </c>
      <c r="AB68" s="72">
        <v>-6.9E-4</v>
      </c>
      <c r="AC68" s="72">
        <v>-0.001055</v>
      </c>
      <c r="AD68" s="72">
        <v>-0.00133</v>
      </c>
      <c r="AE68" s="72">
        <v>-0.001678</v>
      </c>
      <c r="AF68" s="72">
        <v>-0.001954</v>
      </c>
      <c r="AG68" s="72">
        <v>-0.002222</v>
      </c>
      <c r="AH68" s="72">
        <v>-0.002338</v>
      </c>
      <c r="AI68" s="72">
        <v>-0.002373</v>
      </c>
    </row>
    <row r="69" ht="13.5" customHeight="1">
      <c r="A69" s="72">
        <v>0.001237</v>
      </c>
      <c r="B69" s="72">
        <v>0.001083</v>
      </c>
      <c r="C69" s="72">
        <v>6.06E-4</v>
      </c>
      <c r="D69" s="72">
        <v>4.71E-4</v>
      </c>
      <c r="E69" s="72">
        <v>1.33E-4</v>
      </c>
      <c r="F69" s="72">
        <v>-1.95E-4</v>
      </c>
      <c r="G69" s="72">
        <v>-5.45E-4</v>
      </c>
      <c r="H69" s="72">
        <v>-9.27E-4</v>
      </c>
      <c r="I69" s="72">
        <v>-0.001063</v>
      </c>
      <c r="J69" s="72">
        <v>-0.001275</v>
      </c>
      <c r="K69" s="72">
        <v>-0.001426</v>
      </c>
      <c r="L69" s="72">
        <v>-0.001389</v>
      </c>
      <c r="M69" s="72">
        <v>-0.001671</v>
      </c>
      <c r="N69" s="72">
        <v>-0.001759</v>
      </c>
      <c r="O69" s="72">
        <v>-0.001758</v>
      </c>
      <c r="P69" s="72">
        <v>-0.001535</v>
      </c>
      <c r="Q69" s="72">
        <v>-0.001402</v>
      </c>
      <c r="R69" s="72">
        <v>-0.001234</v>
      </c>
      <c r="S69" s="72">
        <v>-0.001199</v>
      </c>
      <c r="T69" s="72">
        <v>-8.83E-4</v>
      </c>
      <c r="U69" s="72">
        <v>-4.69E-4</v>
      </c>
      <c r="V69" s="72">
        <v>-2.55E-4</v>
      </c>
      <c r="W69" s="72">
        <v>-2.09E-4</v>
      </c>
      <c r="X69" s="72">
        <v>-4.4E-5</v>
      </c>
      <c r="Y69" s="72">
        <v>0.0</v>
      </c>
      <c r="Z69" s="72">
        <v>-2.13E-4</v>
      </c>
      <c r="AA69" s="72">
        <v>-7.04E-4</v>
      </c>
      <c r="AB69" s="72">
        <v>-9.8E-4</v>
      </c>
      <c r="AC69" s="72">
        <v>-0.001077</v>
      </c>
      <c r="AD69" s="72">
        <v>-0.001369</v>
      </c>
      <c r="AE69" s="72">
        <v>-0.001528</v>
      </c>
      <c r="AF69" s="72">
        <v>-0.001897</v>
      </c>
      <c r="AG69" s="72">
        <v>-0.002109</v>
      </c>
      <c r="AH69" s="72">
        <v>-0.002138</v>
      </c>
      <c r="AI69" s="72">
        <v>-0.002094</v>
      </c>
    </row>
    <row r="70" ht="13.5" customHeight="1">
      <c r="A70" s="72">
        <v>0.001907</v>
      </c>
      <c r="B70" s="72">
        <v>0.001609</v>
      </c>
      <c r="C70" s="72">
        <v>0.001265</v>
      </c>
      <c r="D70" s="72">
        <v>0.001157</v>
      </c>
      <c r="E70" s="72">
        <v>5.9E-4</v>
      </c>
      <c r="F70" s="72">
        <v>1.57E-4</v>
      </c>
      <c r="G70" s="72">
        <v>-2.69E-4</v>
      </c>
      <c r="H70" s="72">
        <v>-4.22E-4</v>
      </c>
      <c r="I70" s="72">
        <v>-6.93E-4</v>
      </c>
      <c r="J70" s="72">
        <v>-8.57E-4</v>
      </c>
      <c r="K70" s="72">
        <v>-8.93E-4</v>
      </c>
      <c r="L70" s="72">
        <v>-9.28E-4</v>
      </c>
      <c r="M70" s="72">
        <v>-0.001052</v>
      </c>
      <c r="N70" s="72">
        <v>-0.001173</v>
      </c>
      <c r="O70" s="72">
        <v>-9.83E-4</v>
      </c>
      <c r="P70" s="72">
        <v>-6.87E-4</v>
      </c>
      <c r="Q70" s="72">
        <v>-6.78E-4</v>
      </c>
      <c r="R70" s="72">
        <v>-6.15E-4</v>
      </c>
      <c r="S70" s="72">
        <v>-6.34E-4</v>
      </c>
      <c r="T70" s="72">
        <v>-4.75E-4</v>
      </c>
      <c r="U70" s="72">
        <v>-2.52E-4</v>
      </c>
      <c r="V70" s="72">
        <v>-1.96E-4</v>
      </c>
      <c r="W70" s="72">
        <v>-1.02E-4</v>
      </c>
      <c r="X70" s="72">
        <v>-1.28E-4</v>
      </c>
      <c r="Y70" s="72">
        <v>0.0</v>
      </c>
      <c r="Z70" s="72">
        <v>4.0E-6</v>
      </c>
      <c r="AA70" s="72">
        <v>-2.18E-4</v>
      </c>
      <c r="AB70" s="72">
        <v>-3.4E-4</v>
      </c>
      <c r="AC70" s="72">
        <v>-6.6E-4</v>
      </c>
      <c r="AD70" s="72">
        <v>-9.81E-4</v>
      </c>
      <c r="AE70" s="72">
        <v>-0.001261</v>
      </c>
      <c r="AF70" s="72">
        <v>-0.001525</v>
      </c>
      <c r="AG70" s="72">
        <v>-0.001708</v>
      </c>
      <c r="AH70" s="72">
        <v>-0.001892</v>
      </c>
      <c r="AI70" s="72">
        <v>-0.00185</v>
      </c>
    </row>
    <row r="71" ht="13.5" customHeight="1">
      <c r="A71" s="72">
        <v>0.001241</v>
      </c>
      <c r="B71" s="72">
        <v>9.47E-4</v>
      </c>
      <c r="C71" s="72">
        <v>6.23E-4</v>
      </c>
      <c r="D71" s="72">
        <v>5.24E-4</v>
      </c>
      <c r="E71" s="72">
        <v>1.22E-4</v>
      </c>
      <c r="F71" s="72">
        <v>-2.02E-4</v>
      </c>
      <c r="G71" s="72">
        <v>-5.5E-4</v>
      </c>
      <c r="H71" s="72">
        <v>-8.26E-4</v>
      </c>
      <c r="I71" s="72">
        <v>-9.15E-4</v>
      </c>
      <c r="J71" s="72">
        <v>-0.001032</v>
      </c>
      <c r="K71" s="72">
        <v>-0.001218</v>
      </c>
      <c r="L71" s="72">
        <v>-0.00129</v>
      </c>
      <c r="M71" s="72">
        <v>-0.001427</v>
      </c>
      <c r="N71" s="72">
        <v>-0.001663</v>
      </c>
      <c r="O71" s="72">
        <v>-0.001371</v>
      </c>
      <c r="P71" s="72">
        <v>-0.001285</v>
      </c>
      <c r="Q71" s="72">
        <v>-0.001234</v>
      </c>
      <c r="R71" s="72">
        <v>-0.001258</v>
      </c>
      <c r="S71" s="72">
        <v>-0.00115</v>
      </c>
      <c r="T71" s="72">
        <v>-0.001085</v>
      </c>
      <c r="U71" s="72">
        <v>-7.21E-4</v>
      </c>
      <c r="V71" s="72">
        <v>-3.79E-4</v>
      </c>
      <c r="W71" s="72">
        <v>-2.59E-4</v>
      </c>
      <c r="X71" s="72">
        <v>-1.79E-4</v>
      </c>
      <c r="Y71" s="72">
        <v>0.0</v>
      </c>
      <c r="Z71" s="72">
        <v>-1.73E-4</v>
      </c>
      <c r="AA71" s="72">
        <v>-5.26E-4</v>
      </c>
      <c r="AB71" s="72">
        <v>-8.33E-4</v>
      </c>
      <c r="AC71" s="72">
        <v>-0.001069</v>
      </c>
      <c r="AD71" s="72">
        <v>-0.001281</v>
      </c>
      <c r="AE71" s="72">
        <v>-0.001614</v>
      </c>
      <c r="AF71" s="72">
        <v>-0.001911</v>
      </c>
      <c r="AG71" s="72">
        <v>-0.002172</v>
      </c>
      <c r="AH71" s="72">
        <v>-0.002219</v>
      </c>
      <c r="AI71" s="72">
        <v>-0.002291</v>
      </c>
    </row>
    <row r="72" ht="13.5" customHeight="1">
      <c r="A72" s="72">
        <v>0.001505</v>
      </c>
      <c r="B72" s="72">
        <v>0.001339</v>
      </c>
      <c r="C72" s="72">
        <v>8.98E-4</v>
      </c>
      <c r="D72" s="72">
        <v>7.48E-4</v>
      </c>
      <c r="E72" s="72">
        <v>3.31E-4</v>
      </c>
      <c r="F72" s="72">
        <v>-4.1E-5</v>
      </c>
      <c r="G72" s="72">
        <v>-4.64E-4</v>
      </c>
      <c r="H72" s="72">
        <v>-8.25E-4</v>
      </c>
      <c r="I72" s="72">
        <v>-0.001062</v>
      </c>
      <c r="J72" s="72">
        <v>-0.001261</v>
      </c>
      <c r="K72" s="72">
        <v>-0.001326</v>
      </c>
      <c r="L72" s="72">
        <v>-0.001336</v>
      </c>
      <c r="M72" s="72">
        <v>-0.001579</v>
      </c>
      <c r="N72" s="72">
        <v>-0.00162</v>
      </c>
      <c r="O72" s="72">
        <v>-0.001612</v>
      </c>
      <c r="P72" s="72">
        <v>-0.001375</v>
      </c>
      <c r="Q72" s="72">
        <v>-0.001177</v>
      </c>
      <c r="R72" s="72">
        <v>-0.001058</v>
      </c>
      <c r="S72" s="72">
        <v>-0.001074</v>
      </c>
      <c r="T72" s="72">
        <v>-7.06E-4</v>
      </c>
      <c r="U72" s="72">
        <v>-2.55E-4</v>
      </c>
      <c r="V72" s="72">
        <v>-1.96E-4</v>
      </c>
      <c r="W72" s="72">
        <v>-2.12E-4</v>
      </c>
      <c r="X72" s="72">
        <v>-2.0E-5</v>
      </c>
      <c r="Y72" s="72">
        <v>0.0</v>
      </c>
      <c r="Z72" s="72">
        <v>-1.84E-4</v>
      </c>
      <c r="AA72" s="72">
        <v>-5.2E-4</v>
      </c>
      <c r="AB72" s="72">
        <v>-6.97E-4</v>
      </c>
      <c r="AC72" s="72">
        <v>-8.18E-4</v>
      </c>
      <c r="AD72" s="72">
        <v>-0.00109</v>
      </c>
      <c r="AE72" s="72">
        <v>-0.001197</v>
      </c>
      <c r="AF72" s="72">
        <v>-0.001573</v>
      </c>
      <c r="AG72" s="72">
        <v>-0.001761</v>
      </c>
      <c r="AH72" s="72">
        <v>-0.00185</v>
      </c>
      <c r="AI72" s="72">
        <v>-0.001827</v>
      </c>
    </row>
    <row r="73" ht="13.5" customHeight="1">
      <c r="A73" s="72">
        <v>0.001719</v>
      </c>
      <c r="B73" s="72">
        <v>0.001319</v>
      </c>
      <c r="C73" s="72">
        <v>0.001027</v>
      </c>
      <c r="D73" s="72">
        <v>9.2E-4</v>
      </c>
      <c r="E73" s="72">
        <v>3.86E-4</v>
      </c>
      <c r="F73" s="72">
        <v>-5.7E-5</v>
      </c>
      <c r="G73" s="72">
        <v>-4.94E-4</v>
      </c>
      <c r="H73" s="72">
        <v>-6.11E-4</v>
      </c>
      <c r="I73" s="72">
        <v>-8.26E-4</v>
      </c>
      <c r="J73" s="72">
        <v>-9.37E-4</v>
      </c>
      <c r="K73" s="72">
        <v>-0.001032</v>
      </c>
      <c r="L73" s="72">
        <v>-0.001046</v>
      </c>
      <c r="M73" s="72">
        <v>-0.001213</v>
      </c>
      <c r="N73" s="72">
        <v>-0.001311</v>
      </c>
      <c r="O73" s="72">
        <v>-0.001111</v>
      </c>
      <c r="P73" s="72">
        <v>-7.88E-4</v>
      </c>
      <c r="Q73" s="72">
        <v>-8.86E-4</v>
      </c>
      <c r="R73" s="72">
        <v>-8.27E-4</v>
      </c>
      <c r="S73" s="72">
        <v>-7.7E-4</v>
      </c>
      <c r="T73" s="72">
        <v>-6.93E-4</v>
      </c>
      <c r="U73" s="72">
        <v>-5.29E-4</v>
      </c>
      <c r="V73" s="72">
        <v>-3.15E-4</v>
      </c>
      <c r="W73" s="72">
        <v>-1.39E-4</v>
      </c>
      <c r="X73" s="72">
        <v>-1.08E-4</v>
      </c>
      <c r="Y73" s="72">
        <v>0.0</v>
      </c>
      <c r="Z73" s="72">
        <v>4.6E-5</v>
      </c>
      <c r="AA73" s="72">
        <v>-1.29E-4</v>
      </c>
      <c r="AB73" s="72">
        <v>-2.95E-4</v>
      </c>
      <c r="AC73" s="72">
        <v>-6.14E-4</v>
      </c>
      <c r="AD73" s="72">
        <v>-8.86E-4</v>
      </c>
      <c r="AE73" s="72">
        <v>-0.001202</v>
      </c>
      <c r="AF73" s="72">
        <v>-0.001494</v>
      </c>
      <c r="AG73" s="72">
        <v>-0.001633</v>
      </c>
      <c r="AH73" s="72">
        <v>-0.001878</v>
      </c>
      <c r="AI73" s="72">
        <v>-0.001915</v>
      </c>
    </row>
    <row r="74" ht="13.5" customHeight="1">
      <c r="A74" s="72">
        <v>0.001229</v>
      </c>
      <c r="B74" s="72">
        <v>0.001025</v>
      </c>
      <c r="C74" s="72">
        <v>6.01E-4</v>
      </c>
      <c r="D74" s="72">
        <v>4.97E-4</v>
      </c>
      <c r="E74" s="72">
        <v>1.28E-4</v>
      </c>
      <c r="F74" s="72">
        <v>-2.54E-4</v>
      </c>
      <c r="G74" s="72">
        <v>-5.85E-4</v>
      </c>
      <c r="H74" s="72">
        <v>-9.94E-4</v>
      </c>
      <c r="I74" s="72">
        <v>-0.001092</v>
      </c>
      <c r="J74" s="72">
        <v>-0.001234</v>
      </c>
      <c r="K74" s="72">
        <v>-0.001474</v>
      </c>
      <c r="L74" s="72">
        <v>-0.001496</v>
      </c>
      <c r="M74" s="72">
        <v>-0.001633</v>
      </c>
      <c r="N74" s="72">
        <v>-0.001891</v>
      </c>
      <c r="O74" s="72">
        <v>-0.00168</v>
      </c>
      <c r="P74" s="72">
        <v>-0.001585</v>
      </c>
      <c r="Q74" s="72">
        <v>-0.001434</v>
      </c>
      <c r="R74" s="72">
        <v>-0.001407</v>
      </c>
      <c r="S74" s="72">
        <v>-0.001336</v>
      </c>
      <c r="T74" s="72">
        <v>-0.001111</v>
      </c>
      <c r="U74" s="72">
        <v>-7.68E-4</v>
      </c>
      <c r="V74" s="72">
        <v>-4.3E-4</v>
      </c>
      <c r="W74" s="72">
        <v>-4.52E-4</v>
      </c>
      <c r="X74" s="72">
        <v>-1.02E-4</v>
      </c>
      <c r="Y74" s="72">
        <v>0.0</v>
      </c>
      <c r="Z74" s="72">
        <v>-2.16E-4</v>
      </c>
      <c r="AA74" s="72">
        <v>-5.88E-4</v>
      </c>
      <c r="AB74" s="72">
        <v>-9.02E-4</v>
      </c>
      <c r="AC74" s="72">
        <v>-0.001033</v>
      </c>
      <c r="AD74" s="72">
        <v>-0.00113</v>
      </c>
      <c r="AE74" s="72">
        <v>-0.001347</v>
      </c>
      <c r="AF74" s="72">
        <v>-0.001615</v>
      </c>
      <c r="AG74" s="72">
        <v>-0.0019</v>
      </c>
      <c r="AH74" s="72">
        <v>-0.001877</v>
      </c>
      <c r="AI74" s="72">
        <v>-0.001902</v>
      </c>
    </row>
    <row r="75" ht="13.5" customHeight="1">
      <c r="A75" s="72">
        <v>0.001822</v>
      </c>
      <c r="B75" s="72">
        <v>0.001594</v>
      </c>
      <c r="C75" s="72">
        <v>0.001176</v>
      </c>
      <c r="D75" s="72">
        <v>0.001122</v>
      </c>
      <c r="E75" s="72">
        <v>5.47E-4</v>
      </c>
      <c r="F75" s="72">
        <v>1.56E-4</v>
      </c>
      <c r="G75" s="72">
        <v>-2.64E-4</v>
      </c>
      <c r="H75" s="72">
        <v>-5.55E-4</v>
      </c>
      <c r="I75" s="72">
        <v>-8.95E-4</v>
      </c>
      <c r="J75" s="72">
        <v>-0.001099</v>
      </c>
      <c r="K75" s="72">
        <v>-0.00111</v>
      </c>
      <c r="L75" s="72">
        <v>-0.001143</v>
      </c>
      <c r="M75" s="72">
        <v>-0.001388</v>
      </c>
      <c r="N75" s="72">
        <v>-0.001337</v>
      </c>
      <c r="O75" s="72">
        <v>-0.001386</v>
      </c>
      <c r="P75" s="72">
        <v>-0.001133</v>
      </c>
      <c r="Q75" s="72">
        <v>-9.87E-4</v>
      </c>
      <c r="R75" s="72">
        <v>-7.98E-4</v>
      </c>
      <c r="S75" s="72">
        <v>-8.44E-4</v>
      </c>
      <c r="T75" s="72">
        <v>-5.01E-4</v>
      </c>
      <c r="U75" s="72">
        <v>-2.09E-4</v>
      </c>
      <c r="V75" s="72">
        <v>-1.21E-4</v>
      </c>
      <c r="W75" s="72">
        <v>-1.42E-4</v>
      </c>
      <c r="X75" s="72">
        <v>-1.3E-5</v>
      </c>
      <c r="Y75" s="72">
        <v>0.0</v>
      </c>
      <c r="Z75" s="72">
        <v>-8.6E-5</v>
      </c>
      <c r="AA75" s="72">
        <v>-3.34E-4</v>
      </c>
      <c r="AB75" s="72">
        <v>-3.91E-4</v>
      </c>
      <c r="AC75" s="72">
        <v>-5.91E-4</v>
      </c>
      <c r="AD75" s="72">
        <v>-9.22E-4</v>
      </c>
      <c r="AE75" s="72">
        <v>-0.001023</v>
      </c>
      <c r="AF75" s="72">
        <v>-0.001395</v>
      </c>
      <c r="AG75" s="72">
        <v>-0.001555</v>
      </c>
      <c r="AH75" s="72">
        <v>-0.00166</v>
      </c>
      <c r="AI75" s="72">
        <v>-0.001689</v>
      </c>
    </row>
    <row r="76" ht="13.5" customHeight="1">
      <c r="A76" s="72">
        <v>0.00174</v>
      </c>
      <c r="B76" s="72">
        <v>0.001285</v>
      </c>
      <c r="C76" s="72">
        <v>0.001007</v>
      </c>
      <c r="D76" s="72">
        <v>8.75E-4</v>
      </c>
      <c r="E76" s="72">
        <v>3.98E-4</v>
      </c>
      <c r="F76" s="72">
        <v>-4.1E-5</v>
      </c>
      <c r="G76" s="72">
        <v>-5.08E-4</v>
      </c>
      <c r="H76" s="72">
        <v>-6.95E-4</v>
      </c>
      <c r="I76" s="72">
        <v>-8.54E-4</v>
      </c>
      <c r="J76" s="72">
        <v>-9.54E-4</v>
      </c>
      <c r="K76" s="72">
        <v>-0.001096</v>
      </c>
      <c r="L76" s="72">
        <v>-0.001157</v>
      </c>
      <c r="M76" s="72">
        <v>-0.00123</v>
      </c>
      <c r="N76" s="72">
        <v>-0.001559</v>
      </c>
      <c r="O76" s="72">
        <v>-0.001207</v>
      </c>
      <c r="P76" s="72">
        <v>-0.001031</v>
      </c>
      <c r="Q76" s="72">
        <v>-0.001038</v>
      </c>
      <c r="R76" s="72">
        <v>-0.00108</v>
      </c>
      <c r="S76" s="72">
        <v>-9.68E-4</v>
      </c>
      <c r="T76" s="72">
        <v>-9.36E-4</v>
      </c>
      <c r="U76" s="72">
        <v>-6.96E-4</v>
      </c>
      <c r="V76" s="72">
        <v>-4.9E-4</v>
      </c>
      <c r="W76" s="72">
        <v>-3.57E-4</v>
      </c>
      <c r="X76" s="72">
        <v>-1.42E-4</v>
      </c>
      <c r="Y76" s="72">
        <v>0.0</v>
      </c>
      <c r="Z76" s="72">
        <v>1.1E-5</v>
      </c>
      <c r="AA76" s="72">
        <v>-2.17E-4</v>
      </c>
      <c r="AB76" s="72">
        <v>-4.55E-4</v>
      </c>
      <c r="AC76" s="72">
        <v>-7.69E-4</v>
      </c>
      <c r="AD76" s="72">
        <v>-9.31E-4</v>
      </c>
      <c r="AE76" s="72">
        <v>-0.00129</v>
      </c>
      <c r="AF76" s="72">
        <v>-0.00154</v>
      </c>
      <c r="AG76" s="72">
        <v>-0.001736</v>
      </c>
      <c r="AH76" s="72">
        <v>-0.001932</v>
      </c>
      <c r="AI76" s="72">
        <v>-0.001894</v>
      </c>
    </row>
    <row r="77" ht="13.5" customHeight="1">
      <c r="A77" s="72">
        <v>0.001487</v>
      </c>
      <c r="B77" s="72">
        <v>0.001338</v>
      </c>
      <c r="C77" s="72">
        <v>8.63E-4</v>
      </c>
      <c r="D77" s="72">
        <v>8.07E-4</v>
      </c>
      <c r="E77" s="72">
        <v>4.22E-4</v>
      </c>
      <c r="F77" s="72">
        <v>-1.7E-5</v>
      </c>
      <c r="G77" s="72">
        <v>-3.27E-4</v>
      </c>
      <c r="H77" s="72">
        <v>-8.2E-4</v>
      </c>
      <c r="I77" s="72">
        <v>-9.9E-4</v>
      </c>
      <c r="J77" s="72">
        <v>-0.001178</v>
      </c>
      <c r="K77" s="72">
        <v>-0.001374</v>
      </c>
      <c r="L77" s="72">
        <v>-0.001396</v>
      </c>
      <c r="M77" s="72">
        <v>-0.001654</v>
      </c>
      <c r="N77" s="72">
        <v>-0.001748</v>
      </c>
      <c r="O77" s="72">
        <v>-0.001678</v>
      </c>
      <c r="P77" s="72">
        <v>-0.001607</v>
      </c>
      <c r="Q77" s="72">
        <v>-0.001377</v>
      </c>
      <c r="R77" s="72">
        <v>-0.001226</v>
      </c>
      <c r="S77" s="72">
        <v>-0.001231</v>
      </c>
      <c r="T77" s="72">
        <v>-0.001004</v>
      </c>
      <c r="U77" s="72">
        <v>-5.72E-4</v>
      </c>
      <c r="V77" s="72">
        <v>-2.63E-4</v>
      </c>
      <c r="W77" s="72">
        <v>-2.04E-4</v>
      </c>
      <c r="X77" s="72">
        <v>-4.1E-5</v>
      </c>
      <c r="Y77" s="72">
        <v>0.0</v>
      </c>
      <c r="Z77" s="72">
        <v>-2.14E-4</v>
      </c>
      <c r="AA77" s="72">
        <v>-6.27E-4</v>
      </c>
      <c r="AB77" s="72">
        <v>-8.75E-4</v>
      </c>
      <c r="AC77" s="72">
        <v>-9.81E-4</v>
      </c>
      <c r="AD77" s="72">
        <v>-0.001155</v>
      </c>
      <c r="AE77" s="72">
        <v>-0.00134</v>
      </c>
      <c r="AF77" s="72">
        <v>-0.001658</v>
      </c>
      <c r="AG77" s="72">
        <v>-0.001902</v>
      </c>
      <c r="AH77" s="72">
        <v>-0.001945</v>
      </c>
      <c r="AI77" s="72">
        <v>-0.001909</v>
      </c>
    </row>
    <row r="78" ht="13.5" customHeight="1">
      <c r="A78" s="72">
        <v>0.001863</v>
      </c>
      <c r="B78" s="72">
        <v>0.001594</v>
      </c>
      <c r="C78" s="72">
        <v>0.00123</v>
      </c>
      <c r="D78" s="72">
        <v>0.001169</v>
      </c>
      <c r="E78" s="72">
        <v>5.77E-4</v>
      </c>
      <c r="F78" s="72">
        <v>1.33E-4</v>
      </c>
      <c r="G78" s="72">
        <v>-3.99E-4</v>
      </c>
      <c r="H78" s="72">
        <v>-6.3E-4</v>
      </c>
      <c r="I78" s="72">
        <v>-8.57E-4</v>
      </c>
      <c r="J78" s="72">
        <v>-0.001054</v>
      </c>
      <c r="K78" s="72">
        <v>-0.001115</v>
      </c>
      <c r="L78" s="72">
        <v>-0.001119</v>
      </c>
      <c r="M78" s="72">
        <v>-0.001301</v>
      </c>
      <c r="N78" s="72">
        <v>-0.001372</v>
      </c>
      <c r="O78" s="72">
        <v>-0.001273</v>
      </c>
      <c r="P78" s="72">
        <v>-0.001007</v>
      </c>
      <c r="Q78" s="72">
        <v>-9.36E-4</v>
      </c>
      <c r="R78" s="72">
        <v>-7.47E-4</v>
      </c>
      <c r="S78" s="72">
        <v>-8.36E-4</v>
      </c>
      <c r="T78" s="72">
        <v>-5.91E-4</v>
      </c>
      <c r="U78" s="72">
        <v>-2.55E-4</v>
      </c>
      <c r="V78" s="72">
        <v>-1.67E-4</v>
      </c>
      <c r="W78" s="72">
        <v>-2.96E-4</v>
      </c>
      <c r="X78" s="72">
        <v>-1.55E-4</v>
      </c>
      <c r="Y78" s="72">
        <v>0.0</v>
      </c>
      <c r="Z78" s="72">
        <v>-4.4E-5</v>
      </c>
      <c r="AA78" s="72">
        <v>-1.93E-4</v>
      </c>
      <c r="AB78" s="72">
        <v>-2.86E-4</v>
      </c>
      <c r="AC78" s="72">
        <v>-5.35E-4</v>
      </c>
      <c r="AD78" s="72">
        <v>-8.29E-4</v>
      </c>
      <c r="AE78" s="72">
        <v>-9.73E-4</v>
      </c>
      <c r="AF78" s="72">
        <v>-0.001314</v>
      </c>
      <c r="AG78" s="72">
        <v>-0.001526</v>
      </c>
      <c r="AH78" s="72">
        <v>-0.001653</v>
      </c>
      <c r="AI78" s="72">
        <v>-0.001647</v>
      </c>
    </row>
    <row r="79" ht="13.5" customHeight="1">
      <c r="A79" s="72">
        <v>0.001373</v>
      </c>
      <c r="B79" s="72">
        <v>0.00104</v>
      </c>
      <c r="C79" s="72">
        <v>8.14E-4</v>
      </c>
      <c r="D79" s="72">
        <v>7.54E-4</v>
      </c>
      <c r="E79" s="72">
        <v>3.7E-4</v>
      </c>
      <c r="F79" s="72">
        <v>-8.4E-5</v>
      </c>
      <c r="G79" s="72">
        <v>-4.12E-4</v>
      </c>
      <c r="H79" s="72">
        <v>-6.75E-4</v>
      </c>
      <c r="I79" s="72">
        <v>-8.57E-4</v>
      </c>
      <c r="J79" s="72">
        <v>-9.82E-4</v>
      </c>
      <c r="K79" s="72">
        <v>-0.001184</v>
      </c>
      <c r="L79" s="72">
        <v>-0.001233</v>
      </c>
      <c r="M79" s="72">
        <v>-0.001392</v>
      </c>
      <c r="N79" s="72">
        <v>-0.001607</v>
      </c>
      <c r="O79" s="72">
        <v>-0.001232</v>
      </c>
      <c r="P79" s="72">
        <v>-0.001153</v>
      </c>
      <c r="Q79" s="72">
        <v>-0.001092</v>
      </c>
      <c r="R79" s="72">
        <v>-0.001166</v>
      </c>
      <c r="S79" s="72">
        <v>-0.001023</v>
      </c>
      <c r="T79" s="72">
        <v>-9.8E-4</v>
      </c>
      <c r="U79" s="72">
        <v>-7.11E-4</v>
      </c>
      <c r="V79" s="72">
        <v>-4.38E-4</v>
      </c>
      <c r="W79" s="72">
        <v>-2.25E-4</v>
      </c>
      <c r="X79" s="72">
        <v>1.3E-5</v>
      </c>
      <c r="Y79" s="72">
        <v>0.0</v>
      </c>
      <c r="Z79" s="72">
        <v>7.3E-5</v>
      </c>
      <c r="AA79" s="72">
        <v>-3.13E-4</v>
      </c>
      <c r="AB79" s="72">
        <v>-5.27E-4</v>
      </c>
      <c r="AC79" s="72">
        <v>-7.95E-4</v>
      </c>
      <c r="AD79" s="72">
        <v>-8.92E-4</v>
      </c>
      <c r="AE79" s="72">
        <v>-0.001248</v>
      </c>
      <c r="AF79" s="72">
        <v>-0.001453</v>
      </c>
      <c r="AG79" s="72">
        <v>-0.001722</v>
      </c>
      <c r="AH79" s="72">
        <v>-0.001762</v>
      </c>
      <c r="AI79" s="72">
        <v>-0.001793</v>
      </c>
    </row>
    <row r="80" ht="13.5" customHeight="1">
      <c r="A80" s="72">
        <v>0.001661</v>
      </c>
      <c r="B80" s="72">
        <v>0.00152</v>
      </c>
      <c r="C80" s="72">
        <v>9.88E-4</v>
      </c>
      <c r="D80" s="72">
        <v>9.66E-4</v>
      </c>
      <c r="E80" s="72">
        <v>5.69E-4</v>
      </c>
      <c r="F80" s="72">
        <v>1.29E-4</v>
      </c>
      <c r="G80" s="72">
        <v>-3.19E-4</v>
      </c>
      <c r="H80" s="72">
        <v>-7.24E-4</v>
      </c>
      <c r="I80" s="72">
        <v>-9.75E-4</v>
      </c>
      <c r="J80" s="72">
        <v>-0.001242</v>
      </c>
      <c r="K80" s="72">
        <v>-0.001317</v>
      </c>
      <c r="L80" s="72">
        <v>-0.001328</v>
      </c>
      <c r="M80" s="72">
        <v>-0.001587</v>
      </c>
      <c r="N80" s="72">
        <v>-0.001729</v>
      </c>
      <c r="O80" s="72">
        <v>-0.001675</v>
      </c>
      <c r="P80" s="72">
        <v>-0.001528</v>
      </c>
      <c r="Q80" s="72">
        <v>-0.001424</v>
      </c>
      <c r="R80" s="72">
        <v>-0.001117</v>
      </c>
      <c r="S80" s="72">
        <v>-0.001185</v>
      </c>
      <c r="T80" s="72">
        <v>-8.75E-4</v>
      </c>
      <c r="U80" s="72">
        <v>-3.85E-4</v>
      </c>
      <c r="V80" s="72">
        <v>-3.15E-4</v>
      </c>
      <c r="W80" s="72">
        <v>-2.43E-4</v>
      </c>
      <c r="X80" s="72">
        <v>-2.2E-5</v>
      </c>
      <c r="Y80" s="72">
        <v>0.0</v>
      </c>
      <c r="Z80" s="72">
        <v>-1.5E-4</v>
      </c>
      <c r="AA80" s="72">
        <v>-5.61E-4</v>
      </c>
      <c r="AB80" s="72">
        <v>-7.01E-4</v>
      </c>
      <c r="AC80" s="72">
        <v>-7.38E-4</v>
      </c>
      <c r="AD80" s="72">
        <v>-0.001039</v>
      </c>
      <c r="AE80" s="72">
        <v>-0.001123</v>
      </c>
      <c r="AF80" s="72">
        <v>-0.001483</v>
      </c>
      <c r="AG80" s="72">
        <v>-0.001594</v>
      </c>
      <c r="AH80" s="72">
        <v>-0.001753</v>
      </c>
      <c r="AI80" s="72">
        <v>-0.001636</v>
      </c>
    </row>
    <row r="81" ht="13.5" customHeight="1">
      <c r="A81" s="72">
        <v>0.002165</v>
      </c>
      <c r="B81" s="72">
        <v>0.001776</v>
      </c>
      <c r="C81" s="72">
        <v>0.001488</v>
      </c>
      <c r="D81" s="72">
        <v>0.001438</v>
      </c>
      <c r="E81" s="72">
        <v>8.92E-4</v>
      </c>
      <c r="F81" s="72">
        <v>3.65E-4</v>
      </c>
      <c r="G81" s="72">
        <v>-1.55E-4</v>
      </c>
      <c r="H81" s="72">
        <v>-3.59E-4</v>
      </c>
      <c r="I81" s="72">
        <v>-6.68E-4</v>
      </c>
      <c r="J81" s="72">
        <v>-7.62E-4</v>
      </c>
      <c r="K81" s="72">
        <v>-8.61E-4</v>
      </c>
      <c r="L81" s="72">
        <v>-8.86E-4</v>
      </c>
      <c r="M81" s="72">
        <v>-0.001046</v>
      </c>
      <c r="N81" s="72">
        <v>-0.001177</v>
      </c>
      <c r="O81" s="72">
        <v>-0.001007</v>
      </c>
      <c r="P81" s="72">
        <v>-7.87E-4</v>
      </c>
      <c r="Q81" s="72">
        <v>-7.55E-4</v>
      </c>
      <c r="R81" s="72">
        <v>-7.57E-4</v>
      </c>
      <c r="S81" s="72">
        <v>-6.48E-4</v>
      </c>
      <c r="T81" s="72">
        <v>-4.88E-4</v>
      </c>
      <c r="U81" s="72">
        <v>-4.16E-4</v>
      </c>
      <c r="V81" s="72">
        <v>-2.54E-4</v>
      </c>
      <c r="W81" s="72">
        <v>-2.16E-4</v>
      </c>
      <c r="X81" s="72">
        <v>-1.51E-4</v>
      </c>
      <c r="Y81" s="72">
        <v>0.0</v>
      </c>
      <c r="Z81" s="72">
        <v>3.2E-5</v>
      </c>
      <c r="AA81" s="72">
        <v>-1.71E-4</v>
      </c>
      <c r="AB81" s="72">
        <v>-2.17E-4</v>
      </c>
      <c r="AC81" s="72">
        <v>-5.48E-4</v>
      </c>
      <c r="AD81" s="72">
        <v>-8.03E-4</v>
      </c>
      <c r="AE81" s="72">
        <v>-0.001146</v>
      </c>
      <c r="AF81" s="72">
        <v>-0.001386</v>
      </c>
      <c r="AG81" s="72">
        <v>-0.00162</v>
      </c>
      <c r="AH81" s="72">
        <v>-0.001694</v>
      </c>
      <c r="AI81" s="72">
        <v>-0.001642</v>
      </c>
    </row>
    <row r="82" ht="13.5" customHeight="1">
      <c r="A82" s="72">
        <v>0.001697</v>
      </c>
      <c r="B82" s="72">
        <v>0.001424</v>
      </c>
      <c r="C82" s="72">
        <v>0.001053</v>
      </c>
      <c r="D82" s="72">
        <v>0.001077</v>
      </c>
      <c r="E82" s="72">
        <v>6.9E-4</v>
      </c>
      <c r="F82" s="72">
        <v>1.71E-4</v>
      </c>
      <c r="G82" s="72">
        <v>-1.65E-4</v>
      </c>
      <c r="H82" s="72">
        <v>-5.03E-4</v>
      </c>
      <c r="I82" s="72">
        <v>-6.61E-4</v>
      </c>
      <c r="J82" s="72">
        <v>-9.01E-4</v>
      </c>
      <c r="K82" s="72">
        <v>-0.001134</v>
      </c>
      <c r="L82" s="72">
        <v>-0.001166</v>
      </c>
      <c r="M82" s="72">
        <v>-0.0014</v>
      </c>
      <c r="N82" s="72">
        <v>-0.001628</v>
      </c>
      <c r="O82" s="72">
        <v>-0.001391</v>
      </c>
      <c r="P82" s="72">
        <v>-0.001379</v>
      </c>
      <c r="Q82" s="72">
        <v>-0.001282</v>
      </c>
      <c r="R82" s="72">
        <v>-0.001186</v>
      </c>
      <c r="S82" s="72">
        <v>-0.001153</v>
      </c>
      <c r="T82" s="72">
        <v>-0.001043</v>
      </c>
      <c r="U82" s="72">
        <v>-6.53E-4</v>
      </c>
      <c r="V82" s="72">
        <v>-3.15E-4</v>
      </c>
      <c r="W82" s="72">
        <v>-2.7E-4</v>
      </c>
      <c r="X82" s="72">
        <v>-3.4E-5</v>
      </c>
      <c r="Y82" s="72">
        <v>0.0</v>
      </c>
      <c r="Z82" s="72">
        <v>-1.24E-4</v>
      </c>
      <c r="AA82" s="72">
        <v>-4.44E-4</v>
      </c>
      <c r="AB82" s="72">
        <v>-7.71E-4</v>
      </c>
      <c r="AC82" s="72">
        <v>-9.7E-4</v>
      </c>
      <c r="AD82" s="72">
        <v>-0.001038</v>
      </c>
      <c r="AE82" s="72">
        <v>-0.001342</v>
      </c>
      <c r="AF82" s="72">
        <v>-0.001494</v>
      </c>
      <c r="AG82" s="72">
        <v>-0.001835</v>
      </c>
      <c r="AH82" s="72">
        <v>-0.001852</v>
      </c>
      <c r="AI82" s="72">
        <v>-0.001888</v>
      </c>
    </row>
    <row r="83" ht="13.5" customHeight="1">
      <c r="A83" s="72">
        <v>0.001028</v>
      </c>
      <c r="B83" s="72">
        <v>0.001058</v>
      </c>
      <c r="C83" s="72">
        <v>6.47E-4</v>
      </c>
      <c r="D83" s="72">
        <v>6.84E-4</v>
      </c>
      <c r="E83" s="72">
        <v>3.61E-4</v>
      </c>
      <c r="F83" s="72">
        <v>-1.07E-4</v>
      </c>
      <c r="G83" s="72">
        <v>-5.52E-4</v>
      </c>
      <c r="H83" s="72">
        <v>-9.21E-4</v>
      </c>
      <c r="I83" s="72">
        <v>-0.001201</v>
      </c>
      <c r="J83" s="72">
        <v>-0.001472</v>
      </c>
      <c r="K83" s="72">
        <v>-0.001467</v>
      </c>
      <c r="L83" s="72">
        <v>-0.001411</v>
      </c>
      <c r="M83" s="72">
        <v>-0.001661</v>
      </c>
      <c r="N83" s="72">
        <v>-0.001624</v>
      </c>
      <c r="O83" s="72">
        <v>-0.001767</v>
      </c>
      <c r="P83" s="72">
        <v>-0.001412</v>
      </c>
      <c r="Q83" s="72">
        <v>-0.001151</v>
      </c>
      <c r="R83" s="72">
        <v>-9.46E-4</v>
      </c>
      <c r="S83" s="72">
        <v>-8.15E-4</v>
      </c>
      <c r="T83" s="72">
        <v>-4.07E-4</v>
      </c>
      <c r="U83" s="72">
        <v>-8.1E-5</v>
      </c>
      <c r="V83" s="72">
        <v>1.03E-4</v>
      </c>
      <c r="W83" s="72">
        <v>-9.6E-5</v>
      </c>
      <c r="X83" s="72">
        <v>2.52E-4</v>
      </c>
      <c r="Y83" s="72">
        <v>0.0</v>
      </c>
      <c r="Z83" s="72">
        <v>-3.0E-6</v>
      </c>
      <c r="AA83" s="72">
        <v>-2.39E-4</v>
      </c>
      <c r="AB83" s="72">
        <v>-2.53E-4</v>
      </c>
      <c r="AC83" s="72">
        <v>-2.2E-4</v>
      </c>
      <c r="AD83" s="72">
        <v>-6.74E-4</v>
      </c>
      <c r="AE83" s="72">
        <v>-7.24E-4</v>
      </c>
      <c r="AF83" s="72">
        <v>-0.001055</v>
      </c>
      <c r="AG83" s="72">
        <v>-0.001085</v>
      </c>
      <c r="AH83" s="72">
        <v>-0.001201</v>
      </c>
      <c r="AI83" s="72">
        <v>-0.001075</v>
      </c>
    </row>
    <row r="84" ht="13.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43"/>
    <col customWidth="1" min="26" max="35" width="10.0"/>
  </cols>
  <sheetData>
    <row r="1" ht="13.5" customHeight="1">
      <c r="A1" s="72">
        <v>0.038512</v>
      </c>
      <c r="B1" s="72">
        <v>0.037356</v>
      </c>
      <c r="C1" s="72">
        <v>0.035465</v>
      </c>
      <c r="D1" s="72">
        <v>0.034086</v>
      </c>
      <c r="E1" s="72">
        <v>0.032001</v>
      </c>
      <c r="F1" s="72">
        <v>0.030441</v>
      </c>
      <c r="G1" s="72">
        <v>0.029213</v>
      </c>
      <c r="H1" s="72">
        <v>0.027366</v>
      </c>
      <c r="I1" s="72">
        <v>0.026281</v>
      </c>
      <c r="J1" s="72">
        <v>0.023391</v>
      </c>
      <c r="K1" s="72">
        <v>0.021775</v>
      </c>
      <c r="L1" s="72">
        <v>0.0212</v>
      </c>
      <c r="M1" s="72">
        <v>0.020015</v>
      </c>
      <c r="N1" s="72">
        <v>0.017647</v>
      </c>
      <c r="O1" s="72">
        <v>0.016874</v>
      </c>
      <c r="P1" s="72">
        <v>0.014426</v>
      </c>
      <c r="Q1" s="72">
        <v>0.012196</v>
      </c>
      <c r="R1" s="72">
        <v>0.010542</v>
      </c>
      <c r="S1" s="72">
        <v>0.008802</v>
      </c>
      <c r="T1" s="72">
        <v>0.007759</v>
      </c>
      <c r="U1" s="72">
        <v>0.006767</v>
      </c>
      <c r="V1" s="72">
        <v>0.004943</v>
      </c>
      <c r="W1" s="72">
        <v>0.003507</v>
      </c>
      <c r="X1" s="72">
        <v>0.002967</v>
      </c>
      <c r="Y1" s="72">
        <v>0.0</v>
      </c>
      <c r="Z1" s="72">
        <v>1.96E-4</v>
      </c>
      <c r="AA1" s="72">
        <v>-0.002749</v>
      </c>
      <c r="AB1" s="72">
        <v>-0.003478</v>
      </c>
      <c r="AC1" s="72">
        <v>-0.004014</v>
      </c>
      <c r="AD1" s="72">
        <v>-0.005835</v>
      </c>
      <c r="AE1" s="72">
        <v>-0.007336</v>
      </c>
      <c r="AF1" s="72">
        <v>-0.007429</v>
      </c>
      <c r="AG1" s="72">
        <v>-0.008622</v>
      </c>
      <c r="AH1" s="72">
        <v>-0.010319</v>
      </c>
      <c r="AI1" s="72">
        <v>-0.010913</v>
      </c>
    </row>
    <row r="2" ht="13.5" customHeight="1">
      <c r="A2" s="72">
        <v>0.035754</v>
      </c>
      <c r="B2" s="72">
        <v>0.034876</v>
      </c>
      <c r="C2" s="72">
        <v>0.03352</v>
      </c>
      <c r="D2" s="72">
        <v>0.032613</v>
      </c>
      <c r="E2" s="72">
        <v>0.03064</v>
      </c>
      <c r="F2" s="72">
        <v>0.029381</v>
      </c>
      <c r="G2" s="72">
        <v>0.027945</v>
      </c>
      <c r="H2" s="72">
        <v>0.026904</v>
      </c>
      <c r="I2" s="72">
        <v>0.025704</v>
      </c>
      <c r="J2" s="72">
        <v>0.023298</v>
      </c>
      <c r="K2" s="72">
        <v>0.021987</v>
      </c>
      <c r="L2" s="72">
        <v>0.021646</v>
      </c>
      <c r="M2" s="72">
        <v>0.019676</v>
      </c>
      <c r="N2" s="72">
        <v>0.018436</v>
      </c>
      <c r="O2" s="72">
        <v>0.017411</v>
      </c>
      <c r="P2" s="72">
        <v>0.015372</v>
      </c>
      <c r="Q2" s="72">
        <v>0.013207</v>
      </c>
      <c r="R2" s="72">
        <v>0.01146</v>
      </c>
      <c r="S2" s="72">
        <v>0.009904</v>
      </c>
      <c r="T2" s="72">
        <v>0.007868</v>
      </c>
      <c r="U2" s="72">
        <v>0.006737</v>
      </c>
      <c r="V2" s="72">
        <v>0.004825</v>
      </c>
      <c r="W2" s="72">
        <v>0.003821</v>
      </c>
      <c r="X2" s="72">
        <v>0.002537</v>
      </c>
      <c r="Y2" s="72">
        <v>0.0</v>
      </c>
      <c r="Z2" s="72">
        <v>4.72E-4</v>
      </c>
      <c r="AA2" s="72">
        <v>-0.002007</v>
      </c>
      <c r="AB2" s="72">
        <v>-0.002659</v>
      </c>
      <c r="AC2" s="72">
        <v>-0.003414</v>
      </c>
      <c r="AD2" s="72">
        <v>-0.005452</v>
      </c>
      <c r="AE2" s="72">
        <v>-0.00717</v>
      </c>
      <c r="AF2" s="72">
        <v>-0.007416</v>
      </c>
      <c r="AG2" s="72">
        <v>-0.008728</v>
      </c>
      <c r="AH2" s="72">
        <v>-0.010517</v>
      </c>
      <c r="AI2" s="72">
        <v>-0.011382</v>
      </c>
    </row>
    <row r="3" ht="13.5" customHeight="1">
      <c r="A3" s="72">
        <v>0.036474</v>
      </c>
      <c r="B3" s="72">
        <v>0.035695</v>
      </c>
      <c r="C3" s="72">
        <v>0.034334</v>
      </c>
      <c r="D3" s="72">
        <v>0.033497</v>
      </c>
      <c r="E3" s="72">
        <v>0.031868</v>
      </c>
      <c r="F3" s="72">
        <v>0.031104</v>
      </c>
      <c r="G3" s="72">
        <v>0.029564</v>
      </c>
      <c r="H3" s="72">
        <v>0.028387</v>
      </c>
      <c r="I3" s="72">
        <v>0.026989</v>
      </c>
      <c r="J3" s="72">
        <v>0.025389</v>
      </c>
      <c r="K3" s="72">
        <v>0.02395</v>
      </c>
      <c r="L3" s="72">
        <v>0.022635</v>
      </c>
      <c r="M3" s="72">
        <v>0.021018</v>
      </c>
      <c r="N3" s="72">
        <v>0.01945</v>
      </c>
      <c r="O3" s="72">
        <v>0.018266</v>
      </c>
      <c r="P3" s="72">
        <v>0.016081</v>
      </c>
      <c r="Q3" s="72">
        <v>0.013557</v>
      </c>
      <c r="R3" s="72">
        <v>0.011907</v>
      </c>
      <c r="S3" s="72">
        <v>0.010194</v>
      </c>
      <c r="T3" s="72">
        <v>0.008197</v>
      </c>
      <c r="U3" s="72">
        <v>0.006847</v>
      </c>
      <c r="V3" s="72">
        <v>0.005327</v>
      </c>
      <c r="W3" s="72">
        <v>0.003678</v>
      </c>
      <c r="X3" s="72">
        <v>0.002106</v>
      </c>
      <c r="Y3" s="72">
        <v>0.0</v>
      </c>
      <c r="Z3" s="72">
        <v>-7.37E-4</v>
      </c>
      <c r="AA3" s="72">
        <v>-0.002784</v>
      </c>
      <c r="AB3" s="72">
        <v>-0.004087</v>
      </c>
      <c r="AC3" s="72">
        <v>-0.005378</v>
      </c>
      <c r="AD3" s="72">
        <v>-0.006996</v>
      </c>
      <c r="AE3" s="72">
        <v>-0.008892</v>
      </c>
      <c r="AF3" s="72">
        <v>-0.009465</v>
      </c>
      <c r="AG3" s="72">
        <v>-0.010992</v>
      </c>
      <c r="AH3" s="72">
        <v>-0.013038</v>
      </c>
      <c r="AI3" s="72">
        <v>-0.014275</v>
      </c>
    </row>
    <row r="4" ht="13.5" customHeight="1">
      <c r="A4" s="72">
        <v>0.039049</v>
      </c>
      <c r="B4" s="72">
        <v>0.038668</v>
      </c>
      <c r="C4" s="72">
        <v>0.037507</v>
      </c>
      <c r="D4" s="72">
        <v>0.036413</v>
      </c>
      <c r="E4" s="72">
        <v>0.03478</v>
      </c>
      <c r="F4" s="72">
        <v>0.033741</v>
      </c>
      <c r="G4" s="72">
        <v>0.032361</v>
      </c>
      <c r="H4" s="72">
        <v>0.030742</v>
      </c>
      <c r="I4" s="72">
        <v>0.029382</v>
      </c>
      <c r="J4" s="72">
        <v>0.027539</v>
      </c>
      <c r="K4" s="72">
        <v>0.025766</v>
      </c>
      <c r="L4" s="72">
        <v>0.024864</v>
      </c>
      <c r="M4" s="72">
        <v>0.022848</v>
      </c>
      <c r="N4" s="72">
        <v>0.021255</v>
      </c>
      <c r="O4" s="72">
        <v>0.019859</v>
      </c>
      <c r="P4" s="72">
        <v>0.017658</v>
      </c>
      <c r="Q4" s="72">
        <v>0.015093</v>
      </c>
      <c r="R4" s="72">
        <v>0.013584</v>
      </c>
      <c r="S4" s="72">
        <v>0.011343</v>
      </c>
      <c r="T4" s="72">
        <v>0.009429</v>
      </c>
      <c r="U4" s="72">
        <v>0.008123</v>
      </c>
      <c r="V4" s="72">
        <v>0.006126</v>
      </c>
      <c r="W4" s="72">
        <v>0.004328</v>
      </c>
      <c r="X4" s="72">
        <v>0.002394</v>
      </c>
      <c r="Y4" s="72">
        <v>0.0</v>
      </c>
      <c r="Z4" s="72">
        <v>-9.24E-4</v>
      </c>
      <c r="AA4" s="72">
        <v>-0.003185</v>
      </c>
      <c r="AB4" s="72">
        <v>-0.004601</v>
      </c>
      <c r="AC4" s="72">
        <v>-0.006146</v>
      </c>
      <c r="AD4" s="72">
        <v>-0.007535</v>
      </c>
      <c r="AE4" s="72">
        <v>-0.009613</v>
      </c>
      <c r="AF4" s="72">
        <v>-0.010724</v>
      </c>
      <c r="AG4" s="72">
        <v>-0.012358</v>
      </c>
      <c r="AH4" s="72">
        <v>-0.014375</v>
      </c>
      <c r="AI4" s="72">
        <v>-0.015803</v>
      </c>
    </row>
    <row r="5" ht="13.5" customHeight="1">
      <c r="A5" s="72">
        <v>0.040805</v>
      </c>
      <c r="B5" s="72">
        <v>0.040547</v>
      </c>
      <c r="C5" s="72">
        <v>0.039627</v>
      </c>
      <c r="D5" s="72">
        <v>0.038684</v>
      </c>
      <c r="E5" s="72">
        <v>0.037058</v>
      </c>
      <c r="F5" s="72">
        <v>0.035856</v>
      </c>
      <c r="G5" s="72">
        <v>0.034296</v>
      </c>
      <c r="H5" s="72">
        <v>0.032697</v>
      </c>
      <c r="I5" s="72">
        <v>0.031246</v>
      </c>
      <c r="J5" s="72">
        <v>0.029274</v>
      </c>
      <c r="K5" s="72">
        <v>0.027702</v>
      </c>
      <c r="L5" s="72">
        <v>0.026398</v>
      </c>
      <c r="M5" s="72">
        <v>0.024587</v>
      </c>
      <c r="N5" s="72">
        <v>0.022484</v>
      </c>
      <c r="O5" s="72">
        <v>0.021292</v>
      </c>
      <c r="P5" s="72">
        <v>0.018932</v>
      </c>
      <c r="Q5" s="72">
        <v>0.016314</v>
      </c>
      <c r="R5" s="72">
        <v>0.014256</v>
      </c>
      <c r="S5" s="72">
        <v>0.012444</v>
      </c>
      <c r="T5" s="72">
        <v>0.010185</v>
      </c>
      <c r="U5" s="72">
        <v>0.008039</v>
      </c>
      <c r="V5" s="72">
        <v>0.006124</v>
      </c>
      <c r="W5" s="72">
        <v>0.004118</v>
      </c>
      <c r="X5" s="72">
        <v>0.002393</v>
      </c>
      <c r="Y5" s="72">
        <v>0.0</v>
      </c>
      <c r="Z5" s="72">
        <v>-0.001064</v>
      </c>
      <c r="AA5" s="72">
        <v>-0.003458</v>
      </c>
      <c r="AB5" s="72">
        <v>-0.00482</v>
      </c>
      <c r="AC5" s="72">
        <v>-0.006789</v>
      </c>
      <c r="AD5" s="72">
        <v>-0.008485</v>
      </c>
      <c r="AE5" s="72">
        <v>-0.010555</v>
      </c>
      <c r="AF5" s="72">
        <v>-0.011792</v>
      </c>
      <c r="AG5" s="72">
        <v>-0.013811</v>
      </c>
      <c r="AH5" s="72">
        <v>-0.016357</v>
      </c>
      <c r="AI5" s="72">
        <v>-0.017755</v>
      </c>
    </row>
    <row r="6" ht="13.5" customHeight="1">
      <c r="A6" s="72">
        <v>0.040633</v>
      </c>
      <c r="B6" s="72">
        <v>0.040502</v>
      </c>
      <c r="C6" s="72">
        <v>0.039491</v>
      </c>
      <c r="D6" s="72">
        <v>0.038591</v>
      </c>
      <c r="E6" s="72">
        <v>0.037163</v>
      </c>
      <c r="F6" s="72">
        <v>0.036041</v>
      </c>
      <c r="G6" s="72">
        <v>0.034454</v>
      </c>
      <c r="H6" s="72">
        <v>0.032922</v>
      </c>
      <c r="I6" s="72">
        <v>0.031565</v>
      </c>
      <c r="J6" s="72">
        <v>0.029569</v>
      </c>
      <c r="K6" s="72">
        <v>0.02784</v>
      </c>
      <c r="L6" s="72">
        <v>0.026403</v>
      </c>
      <c r="M6" s="72">
        <v>0.024381</v>
      </c>
      <c r="N6" s="72">
        <v>0.022726</v>
      </c>
      <c r="O6" s="72">
        <v>0.021079</v>
      </c>
      <c r="P6" s="72">
        <v>0.018798</v>
      </c>
      <c r="Q6" s="72">
        <v>0.016488</v>
      </c>
      <c r="R6" s="72">
        <v>0.014483</v>
      </c>
      <c r="S6" s="72">
        <v>0.012253</v>
      </c>
      <c r="T6" s="72">
        <v>0.010321</v>
      </c>
      <c r="U6" s="72">
        <v>0.008367</v>
      </c>
      <c r="V6" s="72">
        <v>0.006217</v>
      </c>
      <c r="W6" s="72">
        <v>0.004502</v>
      </c>
      <c r="X6" s="72">
        <v>0.002521</v>
      </c>
      <c r="Y6" s="72">
        <v>0.0</v>
      </c>
      <c r="Z6" s="72">
        <v>-0.001193</v>
      </c>
      <c r="AA6" s="72">
        <v>-0.003385</v>
      </c>
      <c r="AB6" s="72">
        <v>-0.00513</v>
      </c>
      <c r="AC6" s="72">
        <v>-0.007066</v>
      </c>
      <c r="AD6" s="72">
        <v>-0.008504</v>
      </c>
      <c r="AE6" s="72">
        <v>-0.010712</v>
      </c>
      <c r="AF6" s="72">
        <v>-0.011943</v>
      </c>
      <c r="AG6" s="72">
        <v>-0.013952</v>
      </c>
      <c r="AH6" s="72">
        <v>-0.016104</v>
      </c>
      <c r="AI6" s="72">
        <v>-0.018132</v>
      </c>
    </row>
    <row r="7" ht="13.5" customHeight="1">
      <c r="A7" s="72">
        <v>0.039593</v>
      </c>
      <c r="B7" s="72">
        <v>0.039392</v>
      </c>
      <c r="C7" s="72">
        <v>0.038357</v>
      </c>
      <c r="D7" s="72">
        <v>0.037362</v>
      </c>
      <c r="E7" s="72">
        <v>0.035817</v>
      </c>
      <c r="F7" s="72">
        <v>0.034837</v>
      </c>
      <c r="G7" s="72">
        <v>0.033289</v>
      </c>
      <c r="H7" s="72">
        <v>0.03189</v>
      </c>
      <c r="I7" s="72">
        <v>0.030344</v>
      </c>
      <c r="J7" s="72">
        <v>0.028674</v>
      </c>
      <c r="K7" s="72">
        <v>0.026967</v>
      </c>
      <c r="L7" s="72">
        <v>0.025684</v>
      </c>
      <c r="M7" s="72">
        <v>0.023671</v>
      </c>
      <c r="N7" s="72">
        <v>0.021992</v>
      </c>
      <c r="O7" s="72">
        <v>0.020612</v>
      </c>
      <c r="P7" s="72">
        <v>0.01835</v>
      </c>
      <c r="Q7" s="72">
        <v>0.016094</v>
      </c>
      <c r="R7" s="72">
        <v>0.014348</v>
      </c>
      <c r="S7" s="72">
        <v>0.012111</v>
      </c>
      <c r="T7" s="72">
        <v>0.009996</v>
      </c>
      <c r="U7" s="72">
        <v>0.008182</v>
      </c>
      <c r="V7" s="72">
        <v>0.00628</v>
      </c>
      <c r="W7" s="72">
        <v>0.004242</v>
      </c>
      <c r="X7" s="72">
        <v>0.00219</v>
      </c>
      <c r="Y7" s="72">
        <v>0.0</v>
      </c>
      <c r="Z7" s="72">
        <v>-0.001205</v>
      </c>
      <c r="AA7" s="72">
        <v>-0.00335</v>
      </c>
      <c r="AB7" s="72">
        <v>-0.00485</v>
      </c>
      <c r="AC7" s="72">
        <v>-0.006691</v>
      </c>
      <c r="AD7" s="72">
        <v>-0.008531</v>
      </c>
      <c r="AE7" s="72">
        <v>-0.010293</v>
      </c>
      <c r="AF7" s="72">
        <v>-0.011682</v>
      </c>
      <c r="AG7" s="72">
        <v>-0.013624</v>
      </c>
      <c r="AH7" s="72">
        <v>-0.015854</v>
      </c>
      <c r="AI7" s="72">
        <v>-0.017427</v>
      </c>
    </row>
    <row r="8" ht="13.5" customHeight="1">
      <c r="A8" s="72">
        <v>0.037532</v>
      </c>
      <c r="B8" s="72">
        <v>0.03719</v>
      </c>
      <c r="C8" s="72">
        <v>0.03631</v>
      </c>
      <c r="D8" s="72">
        <v>0.035335</v>
      </c>
      <c r="E8" s="72">
        <v>0.033867</v>
      </c>
      <c r="F8" s="72">
        <v>0.032861</v>
      </c>
      <c r="G8" s="72">
        <v>0.031385</v>
      </c>
      <c r="H8" s="72">
        <v>0.030176</v>
      </c>
      <c r="I8" s="72">
        <v>0.028988</v>
      </c>
      <c r="J8" s="72">
        <v>0.027317</v>
      </c>
      <c r="K8" s="72">
        <v>0.025739</v>
      </c>
      <c r="L8" s="72">
        <v>0.024449</v>
      </c>
      <c r="M8" s="72">
        <v>0.022721</v>
      </c>
      <c r="N8" s="72">
        <v>0.020861</v>
      </c>
      <c r="O8" s="72">
        <v>0.019769</v>
      </c>
      <c r="P8" s="72">
        <v>0.017573</v>
      </c>
      <c r="Q8" s="72">
        <v>0.015521</v>
      </c>
      <c r="R8" s="72">
        <v>0.013614</v>
      </c>
      <c r="S8" s="72">
        <v>0.011653</v>
      </c>
      <c r="T8" s="72">
        <v>0.009647</v>
      </c>
      <c r="U8" s="72">
        <v>0.007811</v>
      </c>
      <c r="V8" s="72">
        <v>0.005692</v>
      </c>
      <c r="W8" s="72">
        <v>0.00409</v>
      </c>
      <c r="X8" s="72">
        <v>0.002109</v>
      </c>
      <c r="Y8" s="72">
        <v>0.0</v>
      </c>
      <c r="Z8" s="72">
        <v>-0.001131</v>
      </c>
      <c r="AA8" s="72">
        <v>-0.003129</v>
      </c>
      <c r="AB8" s="72">
        <v>-0.004597</v>
      </c>
      <c r="AC8" s="72">
        <v>-0.006394</v>
      </c>
      <c r="AD8" s="72">
        <v>-0.008038</v>
      </c>
      <c r="AE8" s="72">
        <v>-0.010003</v>
      </c>
      <c r="AF8" s="72">
        <v>-0.011155</v>
      </c>
      <c r="AG8" s="72">
        <v>-0.013037</v>
      </c>
      <c r="AH8" s="72">
        <v>-0.015125</v>
      </c>
      <c r="AI8" s="72">
        <v>-0.0166</v>
      </c>
    </row>
    <row r="9" ht="13.5" customHeight="1">
      <c r="A9" s="72">
        <v>0.036164</v>
      </c>
      <c r="B9" s="72">
        <v>0.03579</v>
      </c>
      <c r="C9" s="72">
        <v>0.034699</v>
      </c>
      <c r="D9" s="72">
        <v>0.033806</v>
      </c>
      <c r="E9" s="72">
        <v>0.032483</v>
      </c>
      <c r="F9" s="72">
        <v>0.031414</v>
      </c>
      <c r="G9" s="72">
        <v>0.030067</v>
      </c>
      <c r="H9" s="72">
        <v>0.028673</v>
      </c>
      <c r="I9" s="72">
        <v>0.027402</v>
      </c>
      <c r="J9" s="72">
        <v>0.025807</v>
      </c>
      <c r="K9" s="72">
        <v>0.024441</v>
      </c>
      <c r="L9" s="72">
        <v>0.02311</v>
      </c>
      <c r="M9" s="72">
        <v>0.02138</v>
      </c>
      <c r="N9" s="72">
        <v>0.019782</v>
      </c>
      <c r="O9" s="72">
        <v>0.018555</v>
      </c>
      <c r="P9" s="72">
        <v>0.016479</v>
      </c>
      <c r="Q9" s="72">
        <v>0.01447</v>
      </c>
      <c r="R9" s="72">
        <v>0.012816</v>
      </c>
      <c r="S9" s="72">
        <v>0.010867</v>
      </c>
      <c r="T9" s="72">
        <v>0.009032</v>
      </c>
      <c r="U9" s="72">
        <v>0.007188</v>
      </c>
      <c r="V9" s="72">
        <v>0.005445</v>
      </c>
      <c r="W9" s="72">
        <v>0.003507</v>
      </c>
      <c r="X9" s="72">
        <v>0.001981</v>
      </c>
      <c r="Y9" s="72">
        <v>0.0</v>
      </c>
      <c r="Z9" s="72">
        <v>-0.001464</v>
      </c>
      <c r="AA9" s="72">
        <v>-0.00328</v>
      </c>
      <c r="AB9" s="72">
        <v>-0.004681</v>
      </c>
      <c r="AC9" s="72">
        <v>-0.006286</v>
      </c>
      <c r="AD9" s="72">
        <v>-0.007876</v>
      </c>
      <c r="AE9" s="72">
        <v>-0.009448</v>
      </c>
      <c r="AF9" s="72">
        <v>-0.010588</v>
      </c>
      <c r="AG9" s="72">
        <v>-0.012452</v>
      </c>
      <c r="AH9" s="72">
        <v>-0.014419</v>
      </c>
      <c r="AI9" s="72">
        <v>-0.015669</v>
      </c>
    </row>
    <row r="10" ht="13.5" customHeight="1">
      <c r="A10" s="72">
        <v>0.034799</v>
      </c>
      <c r="B10" s="72">
        <v>0.034316</v>
      </c>
      <c r="C10" s="72">
        <v>0.03332</v>
      </c>
      <c r="D10" s="72">
        <v>0.032282</v>
      </c>
      <c r="E10" s="72">
        <v>0.030888</v>
      </c>
      <c r="F10" s="72">
        <v>0.029941</v>
      </c>
      <c r="G10" s="72">
        <v>0.02861</v>
      </c>
      <c r="H10" s="72">
        <v>0.027396</v>
      </c>
      <c r="I10" s="72">
        <v>0.026145</v>
      </c>
      <c r="J10" s="72">
        <v>0.024695</v>
      </c>
      <c r="K10" s="72">
        <v>0.023421</v>
      </c>
      <c r="L10" s="72">
        <v>0.02218</v>
      </c>
      <c r="M10" s="72">
        <v>0.020631</v>
      </c>
      <c r="N10" s="72">
        <v>0.01916</v>
      </c>
      <c r="O10" s="72">
        <v>0.01789</v>
      </c>
      <c r="P10" s="72">
        <v>0.01595</v>
      </c>
      <c r="Q10" s="72">
        <v>0.014178</v>
      </c>
      <c r="R10" s="72">
        <v>0.012489</v>
      </c>
      <c r="S10" s="72">
        <v>0.010649</v>
      </c>
      <c r="T10" s="72">
        <v>0.008899</v>
      </c>
      <c r="U10" s="72">
        <v>0.007239</v>
      </c>
      <c r="V10" s="72">
        <v>0.005428</v>
      </c>
      <c r="W10" s="72">
        <v>0.003744</v>
      </c>
      <c r="X10" s="72">
        <v>0.001958</v>
      </c>
      <c r="Y10" s="72">
        <v>0.0</v>
      </c>
      <c r="Z10" s="72">
        <v>-0.001212</v>
      </c>
      <c r="AA10" s="72">
        <v>-0.002851</v>
      </c>
      <c r="AB10" s="72">
        <v>-0.004222</v>
      </c>
      <c r="AC10" s="72">
        <v>-0.005662</v>
      </c>
      <c r="AD10" s="72">
        <v>-0.007392</v>
      </c>
      <c r="AE10" s="72">
        <v>-0.008908</v>
      </c>
      <c r="AF10" s="72">
        <v>-0.010178</v>
      </c>
      <c r="AG10" s="72">
        <v>-0.011624</v>
      </c>
      <c r="AH10" s="72">
        <v>-0.013476</v>
      </c>
      <c r="AI10" s="72">
        <v>-0.014663</v>
      </c>
    </row>
    <row r="11" ht="13.5" customHeight="1">
      <c r="A11" s="72">
        <v>0.033129</v>
      </c>
      <c r="B11" s="72">
        <v>0.032656</v>
      </c>
      <c r="C11" s="72">
        <v>0.03169</v>
      </c>
      <c r="D11" s="72">
        <v>0.030682</v>
      </c>
      <c r="E11" s="72">
        <v>0.029483</v>
      </c>
      <c r="F11" s="72">
        <v>0.028431</v>
      </c>
      <c r="G11" s="72">
        <v>0.027292</v>
      </c>
      <c r="H11" s="72">
        <v>0.026099</v>
      </c>
      <c r="I11" s="72">
        <v>0.025042</v>
      </c>
      <c r="J11" s="72">
        <v>0.023547</v>
      </c>
      <c r="K11" s="72">
        <v>0.022277</v>
      </c>
      <c r="L11" s="72">
        <v>0.021094</v>
      </c>
      <c r="M11" s="72">
        <v>0.019655</v>
      </c>
      <c r="N11" s="72">
        <v>0.018079</v>
      </c>
      <c r="O11" s="72">
        <v>0.017016</v>
      </c>
      <c r="P11" s="72">
        <v>0.015182</v>
      </c>
      <c r="Q11" s="72">
        <v>0.01346</v>
      </c>
      <c r="R11" s="72">
        <v>0.011788</v>
      </c>
      <c r="S11" s="72">
        <v>0.010033</v>
      </c>
      <c r="T11" s="72">
        <v>0.008255</v>
      </c>
      <c r="U11" s="72">
        <v>0.006571</v>
      </c>
      <c r="V11" s="72">
        <v>0.00506</v>
      </c>
      <c r="W11" s="72">
        <v>0.003528</v>
      </c>
      <c r="X11" s="72">
        <v>0.001673</v>
      </c>
      <c r="Y11" s="72">
        <v>0.0</v>
      </c>
      <c r="Z11" s="72">
        <v>-0.001143</v>
      </c>
      <c r="AA11" s="72">
        <v>-0.002782</v>
      </c>
      <c r="AB11" s="72">
        <v>-0.004094</v>
      </c>
      <c r="AC11" s="72">
        <v>-0.00566</v>
      </c>
      <c r="AD11" s="72">
        <v>-0.007169</v>
      </c>
      <c r="AE11" s="72">
        <v>-0.008633</v>
      </c>
      <c r="AF11" s="72">
        <v>-0.009675</v>
      </c>
      <c r="AG11" s="72">
        <v>-0.011186</v>
      </c>
      <c r="AH11" s="72">
        <v>-0.012848</v>
      </c>
      <c r="AI11" s="72">
        <v>-0.014011</v>
      </c>
    </row>
    <row r="12" ht="13.5" customHeight="1">
      <c r="A12" s="72">
        <v>0.031931</v>
      </c>
      <c r="B12" s="72">
        <v>0.031477</v>
      </c>
      <c r="C12" s="72">
        <v>0.030424</v>
      </c>
      <c r="D12" s="72">
        <v>0.029432</v>
      </c>
      <c r="E12" s="72">
        <v>0.028261</v>
      </c>
      <c r="F12" s="72">
        <v>0.027284</v>
      </c>
      <c r="G12" s="72">
        <v>0.026065</v>
      </c>
      <c r="H12" s="72">
        <v>0.024895</v>
      </c>
      <c r="I12" s="72">
        <v>0.023814</v>
      </c>
      <c r="J12" s="72">
        <v>0.022504</v>
      </c>
      <c r="K12" s="72">
        <v>0.02118</v>
      </c>
      <c r="L12" s="72">
        <v>0.019966</v>
      </c>
      <c r="M12" s="72">
        <v>0.018605</v>
      </c>
      <c r="N12" s="72">
        <v>0.017202</v>
      </c>
      <c r="O12" s="72">
        <v>0.016052</v>
      </c>
      <c r="P12" s="72">
        <v>0.014286</v>
      </c>
      <c r="Q12" s="72">
        <v>0.012762</v>
      </c>
      <c r="R12" s="72">
        <v>0.011162</v>
      </c>
      <c r="S12" s="72">
        <v>0.00954</v>
      </c>
      <c r="T12" s="72">
        <v>0.007937</v>
      </c>
      <c r="U12" s="72">
        <v>0.006496</v>
      </c>
      <c r="V12" s="72">
        <v>0.004895</v>
      </c>
      <c r="W12" s="72">
        <v>0.003278</v>
      </c>
      <c r="X12" s="72">
        <v>0.001596</v>
      </c>
      <c r="Y12" s="72">
        <v>0.0</v>
      </c>
      <c r="Z12" s="72">
        <v>-0.001112</v>
      </c>
      <c r="AA12" s="72">
        <v>-0.002734</v>
      </c>
      <c r="AB12" s="72">
        <v>-0.003981</v>
      </c>
      <c r="AC12" s="72">
        <v>-0.005278</v>
      </c>
      <c r="AD12" s="72">
        <v>-0.006829</v>
      </c>
      <c r="AE12" s="72">
        <v>-0.00816</v>
      </c>
      <c r="AF12" s="72">
        <v>-0.009205</v>
      </c>
      <c r="AG12" s="72">
        <v>-0.010611</v>
      </c>
      <c r="AH12" s="72">
        <v>-0.01218</v>
      </c>
      <c r="AI12" s="72">
        <v>-0.013217</v>
      </c>
    </row>
    <row r="13" ht="13.5" customHeight="1">
      <c r="A13" s="72">
        <v>0.030734</v>
      </c>
      <c r="B13" s="72">
        <v>0.030278</v>
      </c>
      <c r="C13" s="72">
        <v>0.029316</v>
      </c>
      <c r="D13" s="72">
        <v>0.02838</v>
      </c>
      <c r="E13" s="72">
        <v>0.027129</v>
      </c>
      <c r="F13" s="72">
        <v>0.026185</v>
      </c>
      <c r="G13" s="72">
        <v>0.025021</v>
      </c>
      <c r="H13" s="72">
        <v>0.023987</v>
      </c>
      <c r="I13" s="72">
        <v>0.022842</v>
      </c>
      <c r="J13" s="72">
        <v>0.021644</v>
      </c>
      <c r="K13" s="72">
        <v>0.020479</v>
      </c>
      <c r="L13" s="72">
        <v>0.019359</v>
      </c>
      <c r="M13" s="72">
        <v>0.017922</v>
      </c>
      <c r="N13" s="72">
        <v>0.016731</v>
      </c>
      <c r="O13" s="72">
        <v>0.015592</v>
      </c>
      <c r="P13" s="72">
        <v>0.014018</v>
      </c>
      <c r="Q13" s="72">
        <v>0.012377</v>
      </c>
      <c r="R13" s="72">
        <v>0.010916</v>
      </c>
      <c r="S13" s="72">
        <v>0.009305</v>
      </c>
      <c r="T13" s="72">
        <v>0.007724</v>
      </c>
      <c r="U13" s="72">
        <v>0.006141</v>
      </c>
      <c r="V13" s="72">
        <v>0.004591</v>
      </c>
      <c r="W13" s="72">
        <v>0.003122</v>
      </c>
      <c r="X13" s="72">
        <v>0.00149</v>
      </c>
      <c r="Y13" s="72">
        <v>0.0</v>
      </c>
      <c r="Z13" s="72">
        <v>-9.65E-4</v>
      </c>
      <c r="AA13" s="72">
        <v>-0.002432</v>
      </c>
      <c r="AB13" s="72">
        <v>-0.003581</v>
      </c>
      <c r="AC13" s="72">
        <v>-0.005095</v>
      </c>
      <c r="AD13" s="72">
        <v>-0.006451</v>
      </c>
      <c r="AE13" s="72">
        <v>-0.00778</v>
      </c>
      <c r="AF13" s="72">
        <v>-0.008856</v>
      </c>
      <c r="AG13" s="72">
        <v>-0.010083</v>
      </c>
      <c r="AH13" s="72">
        <v>-0.011726</v>
      </c>
      <c r="AI13" s="72">
        <v>-0.012668</v>
      </c>
    </row>
    <row r="14" ht="13.5" customHeight="1">
      <c r="A14" s="72">
        <v>0.029161</v>
      </c>
      <c r="B14" s="72">
        <v>0.028719</v>
      </c>
      <c r="C14" s="72">
        <v>0.027817</v>
      </c>
      <c r="D14" s="72">
        <v>0.026859</v>
      </c>
      <c r="E14" s="72">
        <v>0.025772</v>
      </c>
      <c r="F14" s="72">
        <v>0.024881</v>
      </c>
      <c r="G14" s="72">
        <v>0.02377</v>
      </c>
      <c r="H14" s="72">
        <v>0.022687</v>
      </c>
      <c r="I14" s="72">
        <v>0.021737</v>
      </c>
      <c r="J14" s="72">
        <v>0.020592</v>
      </c>
      <c r="K14" s="72">
        <v>0.019429</v>
      </c>
      <c r="L14" s="72">
        <v>0.018371</v>
      </c>
      <c r="M14" s="72">
        <v>0.017069</v>
      </c>
      <c r="N14" s="72">
        <v>0.015796</v>
      </c>
      <c r="O14" s="72">
        <v>0.014798</v>
      </c>
      <c r="P14" s="72">
        <v>0.013151</v>
      </c>
      <c r="Q14" s="72">
        <v>0.011712</v>
      </c>
      <c r="R14" s="72">
        <v>0.010238</v>
      </c>
      <c r="S14" s="72">
        <v>0.008744</v>
      </c>
      <c r="T14" s="72">
        <v>0.007165</v>
      </c>
      <c r="U14" s="72">
        <v>0.00579</v>
      </c>
      <c r="V14" s="72">
        <v>0.004284</v>
      </c>
      <c r="W14" s="72">
        <v>0.002935</v>
      </c>
      <c r="X14" s="72">
        <v>0.001508</v>
      </c>
      <c r="Y14" s="72">
        <v>0.0</v>
      </c>
      <c r="Z14" s="72">
        <v>-0.001045</v>
      </c>
      <c r="AA14" s="72">
        <v>-0.002368</v>
      </c>
      <c r="AB14" s="72">
        <v>-0.0036</v>
      </c>
      <c r="AC14" s="72">
        <v>-0.004869</v>
      </c>
      <c r="AD14" s="72">
        <v>-0.00615</v>
      </c>
      <c r="AE14" s="72">
        <v>-0.007472</v>
      </c>
      <c r="AF14" s="72">
        <v>-0.008405</v>
      </c>
      <c r="AG14" s="72">
        <v>-0.009708</v>
      </c>
      <c r="AH14" s="72">
        <v>-0.011179</v>
      </c>
      <c r="AI14" s="72">
        <v>-0.01211</v>
      </c>
    </row>
    <row r="15" ht="13.5" customHeight="1">
      <c r="A15" s="72">
        <v>0.028633</v>
      </c>
      <c r="B15" s="72">
        <v>0.028179</v>
      </c>
      <c r="C15" s="72">
        <v>0.027183</v>
      </c>
      <c r="D15" s="72">
        <v>0.026256</v>
      </c>
      <c r="E15" s="72">
        <v>0.025084</v>
      </c>
      <c r="F15" s="72">
        <v>0.02422</v>
      </c>
      <c r="G15" s="72">
        <v>0.023085</v>
      </c>
      <c r="H15" s="72">
        <v>0.022038</v>
      </c>
      <c r="I15" s="72">
        <v>0.020972</v>
      </c>
      <c r="J15" s="72">
        <v>0.019936</v>
      </c>
      <c r="K15" s="72">
        <v>0.018796</v>
      </c>
      <c r="L15" s="72">
        <v>0.017769</v>
      </c>
      <c r="M15" s="72">
        <v>0.016531</v>
      </c>
      <c r="N15" s="72">
        <v>0.015344</v>
      </c>
      <c r="O15" s="72">
        <v>0.014256</v>
      </c>
      <c r="P15" s="72">
        <v>0.012822</v>
      </c>
      <c r="Q15" s="72">
        <v>0.011394</v>
      </c>
      <c r="R15" s="72">
        <v>0.01011</v>
      </c>
      <c r="S15" s="72">
        <v>0.00855</v>
      </c>
      <c r="T15" s="72">
        <v>0.007159</v>
      </c>
      <c r="U15" s="72">
        <v>0.005778</v>
      </c>
      <c r="V15" s="72">
        <v>0.004323</v>
      </c>
      <c r="W15" s="72">
        <v>0.002911</v>
      </c>
      <c r="X15" s="72">
        <v>0.001481</v>
      </c>
      <c r="Y15" s="72">
        <v>0.0</v>
      </c>
      <c r="Z15" s="72">
        <v>-0.001003</v>
      </c>
      <c r="AA15" s="72">
        <v>-0.002241</v>
      </c>
      <c r="AB15" s="72">
        <v>-0.003423</v>
      </c>
      <c r="AC15" s="72">
        <v>-0.004658</v>
      </c>
      <c r="AD15" s="72">
        <v>-0.005914</v>
      </c>
      <c r="AE15" s="72">
        <v>-0.006999</v>
      </c>
      <c r="AF15" s="72">
        <v>-0.008065</v>
      </c>
      <c r="AG15" s="72">
        <v>-0.009265</v>
      </c>
      <c r="AH15" s="72">
        <v>-0.010666</v>
      </c>
      <c r="AI15" s="72">
        <v>-0.011495</v>
      </c>
    </row>
    <row r="16" ht="13.5" customHeight="1">
      <c r="A16" s="72">
        <v>0.027579</v>
      </c>
      <c r="B16" s="72">
        <v>0.027068</v>
      </c>
      <c r="C16" s="72">
        <v>0.026169</v>
      </c>
      <c r="D16" s="72">
        <v>0.025267</v>
      </c>
      <c r="E16" s="72">
        <v>0.024125</v>
      </c>
      <c r="F16" s="72">
        <v>0.023236</v>
      </c>
      <c r="G16" s="72">
        <v>0.022198</v>
      </c>
      <c r="H16" s="72">
        <v>0.021245</v>
      </c>
      <c r="I16" s="72">
        <v>0.020288</v>
      </c>
      <c r="J16" s="72">
        <v>0.019246</v>
      </c>
      <c r="K16" s="72">
        <v>0.018182</v>
      </c>
      <c r="L16" s="72">
        <v>0.017113</v>
      </c>
      <c r="M16" s="72">
        <v>0.015966</v>
      </c>
      <c r="N16" s="72">
        <v>0.014764</v>
      </c>
      <c r="O16" s="72">
        <v>0.013851</v>
      </c>
      <c r="P16" s="72">
        <v>0.012493</v>
      </c>
      <c r="Q16" s="72">
        <v>0.010977</v>
      </c>
      <c r="R16" s="72">
        <v>0.009713</v>
      </c>
      <c r="S16" s="72">
        <v>0.008318</v>
      </c>
      <c r="T16" s="72">
        <v>0.006817</v>
      </c>
      <c r="U16" s="72">
        <v>0.005409</v>
      </c>
      <c r="V16" s="72">
        <v>0.004017</v>
      </c>
      <c r="W16" s="72">
        <v>0.002777</v>
      </c>
      <c r="X16" s="72">
        <v>0.001326</v>
      </c>
      <c r="Y16" s="72">
        <v>0.0</v>
      </c>
      <c r="Z16" s="72">
        <v>-9.65E-4</v>
      </c>
      <c r="AA16" s="72">
        <v>-0.002165</v>
      </c>
      <c r="AB16" s="72">
        <v>-0.003177</v>
      </c>
      <c r="AC16" s="72">
        <v>-0.00448</v>
      </c>
      <c r="AD16" s="72">
        <v>-0.005622</v>
      </c>
      <c r="AE16" s="72">
        <v>-0.006787</v>
      </c>
      <c r="AF16" s="72">
        <v>-0.007746</v>
      </c>
      <c r="AG16" s="72">
        <v>-0.009002</v>
      </c>
      <c r="AH16" s="72">
        <v>-0.010325</v>
      </c>
      <c r="AI16" s="72">
        <v>-0.011208</v>
      </c>
    </row>
    <row r="17" ht="13.5" customHeight="1">
      <c r="A17" s="72">
        <v>0.026698</v>
      </c>
      <c r="B17" s="72">
        <v>0.026203</v>
      </c>
      <c r="C17" s="72">
        <v>0.025269</v>
      </c>
      <c r="D17" s="72">
        <v>0.024339</v>
      </c>
      <c r="E17" s="72">
        <v>0.023257</v>
      </c>
      <c r="F17" s="72">
        <v>0.02241</v>
      </c>
      <c r="G17" s="72">
        <v>0.021398</v>
      </c>
      <c r="H17" s="72">
        <v>0.020344</v>
      </c>
      <c r="I17" s="72">
        <v>0.019452</v>
      </c>
      <c r="J17" s="72">
        <v>0.018425</v>
      </c>
      <c r="K17" s="72">
        <v>0.017428</v>
      </c>
      <c r="L17" s="72">
        <v>0.016387</v>
      </c>
      <c r="M17" s="72">
        <v>0.015248</v>
      </c>
      <c r="N17" s="72">
        <v>0.014186</v>
      </c>
      <c r="O17" s="72">
        <v>0.013193</v>
      </c>
      <c r="P17" s="72">
        <v>0.011822</v>
      </c>
      <c r="Q17" s="72">
        <v>0.010545</v>
      </c>
      <c r="R17" s="72">
        <v>0.009238</v>
      </c>
      <c r="S17" s="72">
        <v>0.007827</v>
      </c>
      <c r="T17" s="72">
        <v>0.006486</v>
      </c>
      <c r="U17" s="72">
        <v>0.005178</v>
      </c>
      <c r="V17" s="72">
        <v>0.003959</v>
      </c>
      <c r="W17" s="72">
        <v>0.002625</v>
      </c>
      <c r="X17" s="72">
        <v>0.001323</v>
      </c>
      <c r="Y17" s="72">
        <v>0.0</v>
      </c>
      <c r="Z17" s="72">
        <v>-9.91E-4</v>
      </c>
      <c r="AA17" s="72">
        <v>-0.002151</v>
      </c>
      <c r="AB17" s="72">
        <v>-0.003225</v>
      </c>
      <c r="AC17" s="72">
        <v>-0.004398</v>
      </c>
      <c r="AD17" s="72">
        <v>-0.005492</v>
      </c>
      <c r="AE17" s="72">
        <v>-0.006582</v>
      </c>
      <c r="AF17" s="72">
        <v>-0.007512</v>
      </c>
      <c r="AG17" s="72">
        <v>-0.008737</v>
      </c>
      <c r="AH17" s="72">
        <v>-0.009931</v>
      </c>
      <c r="AI17" s="72">
        <v>-0.010802</v>
      </c>
    </row>
    <row r="18" ht="13.5" customHeight="1">
      <c r="A18" s="72">
        <v>0.025774</v>
      </c>
      <c r="B18" s="72">
        <v>0.025298</v>
      </c>
      <c r="C18" s="72">
        <v>0.024384</v>
      </c>
      <c r="D18" s="72">
        <v>0.023519</v>
      </c>
      <c r="E18" s="72">
        <v>0.022502</v>
      </c>
      <c r="F18" s="72">
        <v>0.02164</v>
      </c>
      <c r="G18" s="72">
        <v>0.020615</v>
      </c>
      <c r="H18" s="72">
        <v>0.019722</v>
      </c>
      <c r="I18" s="72">
        <v>0.018758</v>
      </c>
      <c r="J18" s="72">
        <v>0.017792</v>
      </c>
      <c r="K18" s="72">
        <v>0.016845</v>
      </c>
      <c r="L18" s="72">
        <v>0.015821</v>
      </c>
      <c r="M18" s="72">
        <v>0.014736</v>
      </c>
      <c r="N18" s="72">
        <v>0.013749</v>
      </c>
      <c r="O18" s="72">
        <v>0.012745</v>
      </c>
      <c r="P18" s="72">
        <v>0.01152</v>
      </c>
      <c r="Q18" s="72">
        <v>0.010196</v>
      </c>
      <c r="R18" s="72">
        <v>0.009002</v>
      </c>
      <c r="S18" s="72">
        <v>0.007657</v>
      </c>
      <c r="T18" s="72">
        <v>0.006364</v>
      </c>
      <c r="U18" s="72">
        <v>0.005158</v>
      </c>
      <c r="V18" s="72">
        <v>0.003862</v>
      </c>
      <c r="W18" s="72">
        <v>0.002602</v>
      </c>
      <c r="X18" s="72">
        <v>0.001289</v>
      </c>
      <c r="Y18" s="72">
        <v>0.0</v>
      </c>
      <c r="Z18" s="72">
        <v>-9.07E-4</v>
      </c>
      <c r="AA18" s="72">
        <v>-0.001963</v>
      </c>
      <c r="AB18" s="72">
        <v>-0.002875</v>
      </c>
      <c r="AC18" s="72">
        <v>-0.003997</v>
      </c>
      <c r="AD18" s="72">
        <v>-0.005097</v>
      </c>
      <c r="AE18" s="72">
        <v>-0.006201</v>
      </c>
      <c r="AF18" s="72">
        <v>-0.007104</v>
      </c>
      <c r="AG18" s="72">
        <v>-0.008236</v>
      </c>
      <c r="AH18" s="72">
        <v>-0.0095</v>
      </c>
      <c r="AI18" s="72">
        <v>-0.010317</v>
      </c>
    </row>
    <row r="19" ht="13.5" customHeight="1">
      <c r="A19" s="72">
        <v>0.02483</v>
      </c>
      <c r="B19" s="72">
        <v>0.024337</v>
      </c>
      <c r="C19" s="72">
        <v>0.023506</v>
      </c>
      <c r="D19" s="72">
        <v>0.022606</v>
      </c>
      <c r="E19" s="72">
        <v>0.021563</v>
      </c>
      <c r="F19" s="72">
        <v>0.020711</v>
      </c>
      <c r="G19" s="72">
        <v>0.019812</v>
      </c>
      <c r="H19" s="72">
        <v>0.018888</v>
      </c>
      <c r="I19" s="72">
        <v>0.018053</v>
      </c>
      <c r="J19" s="72">
        <v>0.017146</v>
      </c>
      <c r="K19" s="72">
        <v>0.016151</v>
      </c>
      <c r="L19" s="72">
        <v>0.015257</v>
      </c>
      <c r="M19" s="72">
        <v>0.014195</v>
      </c>
      <c r="N19" s="72">
        <v>0.013085</v>
      </c>
      <c r="O19" s="72">
        <v>0.012225</v>
      </c>
      <c r="P19" s="72">
        <v>0.011055</v>
      </c>
      <c r="Q19" s="72">
        <v>0.009796</v>
      </c>
      <c r="R19" s="72">
        <v>0.008599</v>
      </c>
      <c r="S19" s="72">
        <v>0.007285</v>
      </c>
      <c r="T19" s="72">
        <v>0.005991</v>
      </c>
      <c r="U19" s="72">
        <v>0.004815</v>
      </c>
      <c r="V19" s="72">
        <v>0.00353</v>
      </c>
      <c r="W19" s="72">
        <v>0.002412</v>
      </c>
      <c r="X19" s="72">
        <v>0.001166</v>
      </c>
      <c r="Y19" s="72">
        <v>0.0</v>
      </c>
      <c r="Z19" s="72">
        <v>-8.49E-4</v>
      </c>
      <c r="AA19" s="72">
        <v>-0.001932</v>
      </c>
      <c r="AB19" s="72">
        <v>-0.002878</v>
      </c>
      <c r="AC19" s="72">
        <v>-0.003982</v>
      </c>
      <c r="AD19" s="72">
        <v>-0.004996</v>
      </c>
      <c r="AE19" s="72">
        <v>-0.006041</v>
      </c>
      <c r="AF19" s="72">
        <v>-0.006942</v>
      </c>
      <c r="AG19" s="72">
        <v>-0.008082</v>
      </c>
      <c r="AH19" s="72">
        <v>-0.009258</v>
      </c>
      <c r="AI19" s="72">
        <v>-0.010066</v>
      </c>
    </row>
    <row r="20" ht="13.5" customHeight="1">
      <c r="A20" s="72">
        <v>0.023939</v>
      </c>
      <c r="B20" s="72">
        <v>0.023517</v>
      </c>
      <c r="C20" s="72">
        <v>0.022644</v>
      </c>
      <c r="D20" s="72">
        <v>0.021808</v>
      </c>
      <c r="E20" s="72">
        <v>0.020881</v>
      </c>
      <c r="F20" s="72">
        <v>0.020064</v>
      </c>
      <c r="G20" s="72">
        <v>0.019177</v>
      </c>
      <c r="H20" s="72">
        <v>0.01827</v>
      </c>
      <c r="I20" s="72">
        <v>0.017421</v>
      </c>
      <c r="J20" s="72">
        <v>0.01652</v>
      </c>
      <c r="K20" s="72">
        <v>0.015589</v>
      </c>
      <c r="L20" s="72">
        <v>0.014666</v>
      </c>
      <c r="M20" s="72">
        <v>0.013616</v>
      </c>
      <c r="N20" s="72">
        <v>0.012656</v>
      </c>
      <c r="O20" s="72">
        <v>0.011741</v>
      </c>
      <c r="P20" s="72">
        <v>0.010587</v>
      </c>
      <c r="Q20" s="72">
        <v>0.009413</v>
      </c>
      <c r="R20" s="72">
        <v>0.008323</v>
      </c>
      <c r="S20" s="72">
        <v>0.007059</v>
      </c>
      <c r="T20" s="72">
        <v>0.005851</v>
      </c>
      <c r="U20" s="72">
        <v>0.004739</v>
      </c>
      <c r="V20" s="72">
        <v>0.00358</v>
      </c>
      <c r="W20" s="72">
        <v>0.002431</v>
      </c>
      <c r="X20" s="72">
        <v>0.001199</v>
      </c>
      <c r="Y20" s="72">
        <v>0.0</v>
      </c>
      <c r="Z20" s="72">
        <v>-8.41E-4</v>
      </c>
      <c r="AA20" s="72">
        <v>-0.001843</v>
      </c>
      <c r="AB20" s="72">
        <v>-0.002776</v>
      </c>
      <c r="AC20" s="72">
        <v>-0.003745</v>
      </c>
      <c r="AD20" s="72">
        <v>-0.004768</v>
      </c>
      <c r="AE20" s="72">
        <v>-0.00575</v>
      </c>
      <c r="AF20" s="72">
        <v>-0.00668</v>
      </c>
      <c r="AG20" s="72">
        <v>-0.007764</v>
      </c>
      <c r="AH20" s="72">
        <v>-0.008885</v>
      </c>
      <c r="AI20" s="72">
        <v>-0.009663</v>
      </c>
    </row>
    <row r="21" ht="13.5" customHeight="1">
      <c r="A21" s="72">
        <v>0.023452</v>
      </c>
      <c r="B21" s="72">
        <v>0.022963</v>
      </c>
      <c r="C21" s="72">
        <v>0.022116</v>
      </c>
      <c r="D21" s="72">
        <v>0.021272</v>
      </c>
      <c r="E21" s="72">
        <v>0.020206</v>
      </c>
      <c r="F21" s="72">
        <v>0.019394</v>
      </c>
      <c r="G21" s="72">
        <v>0.018444</v>
      </c>
      <c r="H21" s="72">
        <v>0.017624</v>
      </c>
      <c r="I21" s="72">
        <v>0.01676</v>
      </c>
      <c r="J21" s="72">
        <v>0.015884</v>
      </c>
      <c r="K21" s="72">
        <v>0.015067</v>
      </c>
      <c r="L21" s="72">
        <v>0.01419</v>
      </c>
      <c r="M21" s="72">
        <v>0.013182</v>
      </c>
      <c r="N21" s="72">
        <v>0.012269</v>
      </c>
      <c r="O21" s="72">
        <v>0.011384</v>
      </c>
      <c r="P21" s="72">
        <v>0.010319</v>
      </c>
      <c r="Q21" s="72">
        <v>0.009212</v>
      </c>
      <c r="R21" s="72">
        <v>0.008115</v>
      </c>
      <c r="S21" s="72">
        <v>0.00689</v>
      </c>
      <c r="T21" s="72">
        <v>0.005721</v>
      </c>
      <c r="U21" s="72">
        <v>0.004509</v>
      </c>
      <c r="V21" s="72">
        <v>0.003383</v>
      </c>
      <c r="W21" s="72">
        <v>0.002238</v>
      </c>
      <c r="X21" s="72">
        <v>0.001073</v>
      </c>
      <c r="Y21" s="72">
        <v>0.0</v>
      </c>
      <c r="Z21" s="72">
        <v>-8.13E-4</v>
      </c>
      <c r="AA21" s="72">
        <v>-0.001742</v>
      </c>
      <c r="AB21" s="72">
        <v>-0.002532</v>
      </c>
      <c r="AC21" s="72">
        <v>-0.003544</v>
      </c>
      <c r="AD21" s="72">
        <v>-0.004582</v>
      </c>
      <c r="AE21" s="72">
        <v>-0.005526</v>
      </c>
      <c r="AF21" s="72">
        <v>-0.006369</v>
      </c>
      <c r="AG21" s="72">
        <v>-0.007423</v>
      </c>
      <c r="AH21" s="72">
        <v>-0.008582</v>
      </c>
      <c r="AI21" s="72">
        <v>-0.009326</v>
      </c>
    </row>
    <row r="22" ht="13.5" customHeight="1">
      <c r="A22" s="72">
        <v>0.022731</v>
      </c>
      <c r="B22" s="72">
        <v>0.022251</v>
      </c>
      <c r="C22" s="72">
        <v>0.021437</v>
      </c>
      <c r="D22" s="72">
        <v>0.020609</v>
      </c>
      <c r="E22" s="72">
        <v>0.019641</v>
      </c>
      <c r="F22" s="72">
        <v>0.018892</v>
      </c>
      <c r="G22" s="72">
        <v>0.017967</v>
      </c>
      <c r="H22" s="72">
        <v>0.017161</v>
      </c>
      <c r="I22" s="72">
        <v>0.016384</v>
      </c>
      <c r="J22" s="72">
        <v>0.015485</v>
      </c>
      <c r="K22" s="72">
        <v>0.014626</v>
      </c>
      <c r="L22" s="72">
        <v>0.013793</v>
      </c>
      <c r="M22" s="72">
        <v>0.012839</v>
      </c>
      <c r="N22" s="72">
        <v>0.01184</v>
      </c>
      <c r="O22" s="72">
        <v>0.011041</v>
      </c>
      <c r="P22" s="72">
        <v>0.009953</v>
      </c>
      <c r="Q22" s="72">
        <v>0.008814</v>
      </c>
      <c r="R22" s="72">
        <v>0.007769</v>
      </c>
      <c r="S22" s="72">
        <v>0.006625</v>
      </c>
      <c r="T22" s="72">
        <v>0.005464</v>
      </c>
      <c r="U22" s="72">
        <v>0.004293</v>
      </c>
      <c r="V22" s="72">
        <v>0.00328</v>
      </c>
      <c r="W22" s="72">
        <v>0.002232</v>
      </c>
      <c r="X22" s="72">
        <v>0.001062</v>
      </c>
      <c r="Y22" s="72">
        <v>0.0</v>
      </c>
      <c r="Z22" s="72">
        <v>-7.72E-4</v>
      </c>
      <c r="AA22" s="72">
        <v>-0.001671</v>
      </c>
      <c r="AB22" s="72">
        <v>-0.002575</v>
      </c>
      <c r="AC22" s="72">
        <v>-0.003538</v>
      </c>
      <c r="AD22" s="72">
        <v>-0.004507</v>
      </c>
      <c r="AE22" s="72">
        <v>-0.005445</v>
      </c>
      <c r="AF22" s="72">
        <v>-0.006301</v>
      </c>
      <c r="AG22" s="72">
        <v>-0.007344</v>
      </c>
      <c r="AH22" s="72">
        <v>-0.008437</v>
      </c>
      <c r="AI22" s="72">
        <v>-0.009157</v>
      </c>
    </row>
    <row r="23" ht="13.5" customHeight="1">
      <c r="A23" s="72">
        <v>0.022359</v>
      </c>
      <c r="B23" s="72">
        <v>0.021892000000000002</v>
      </c>
      <c r="C23" s="72">
        <v>0.021007</v>
      </c>
      <c r="D23" s="72">
        <v>0.020158</v>
      </c>
      <c r="E23" s="72">
        <v>0.019202</v>
      </c>
      <c r="F23" s="72">
        <v>0.018387</v>
      </c>
      <c r="G23" s="72">
        <v>0.017492</v>
      </c>
      <c r="H23" s="72">
        <v>0.016663</v>
      </c>
      <c r="I23" s="72">
        <v>0.015853</v>
      </c>
      <c r="J23" s="72">
        <v>0.015009</v>
      </c>
      <c r="K23" s="72">
        <v>0.014193</v>
      </c>
      <c r="L23" s="72">
        <v>0.013377</v>
      </c>
      <c r="M23" s="72">
        <v>0.012373</v>
      </c>
      <c r="N23" s="72">
        <v>0.011529</v>
      </c>
      <c r="O23" s="72">
        <v>0.010662</v>
      </c>
      <c r="P23" s="72">
        <v>0.009599</v>
      </c>
      <c r="Q23" s="72">
        <v>0.008509</v>
      </c>
      <c r="R23" s="72">
        <v>0.0075</v>
      </c>
      <c r="S23" s="72">
        <v>0.006407</v>
      </c>
      <c r="T23" s="72">
        <v>0.005308</v>
      </c>
      <c r="U23" s="72">
        <v>0.004254</v>
      </c>
      <c r="V23" s="72">
        <v>0.00318</v>
      </c>
      <c r="W23" s="72">
        <v>0.002135</v>
      </c>
      <c r="X23" s="72">
        <v>0.001048</v>
      </c>
      <c r="Y23" s="72">
        <v>0.0</v>
      </c>
      <c r="Z23" s="72">
        <v>-8.16E-4</v>
      </c>
      <c r="AA23" s="72">
        <v>-0.001668</v>
      </c>
      <c r="AB23" s="72">
        <v>-0.002484</v>
      </c>
      <c r="AC23" s="72">
        <v>-0.00334</v>
      </c>
      <c r="AD23" s="72">
        <v>-0.004301</v>
      </c>
      <c r="AE23" s="72">
        <v>-0.005171</v>
      </c>
      <c r="AF23" s="72">
        <v>-0.006046</v>
      </c>
      <c r="AG23" s="72">
        <v>-0.00708</v>
      </c>
      <c r="AH23" s="72">
        <v>-0.008115</v>
      </c>
      <c r="AI23" s="72">
        <v>-0.008794</v>
      </c>
    </row>
    <row r="24" ht="13.5" customHeight="1">
      <c r="A24" s="72">
        <v>0.021586</v>
      </c>
      <c r="B24" s="72">
        <v>0.021083</v>
      </c>
      <c r="C24" s="72">
        <v>0.020288</v>
      </c>
      <c r="D24" s="72">
        <v>0.019464</v>
      </c>
      <c r="E24" s="72">
        <v>0.018486</v>
      </c>
      <c r="F24" s="72">
        <v>0.017721</v>
      </c>
      <c r="G24" s="72">
        <v>0.016843</v>
      </c>
      <c r="H24" s="72">
        <v>0.0161</v>
      </c>
      <c r="I24" s="72">
        <v>0.015288</v>
      </c>
      <c r="J24" s="72">
        <v>0.014557</v>
      </c>
      <c r="K24" s="72">
        <v>0.013718</v>
      </c>
      <c r="L24" s="72">
        <v>0.012905</v>
      </c>
      <c r="M24" s="72">
        <v>0.012062</v>
      </c>
      <c r="N24" s="72">
        <v>0.011145</v>
      </c>
      <c r="O24" s="72">
        <v>0.010326</v>
      </c>
      <c r="P24" s="72">
        <v>0.009387</v>
      </c>
      <c r="Q24" s="72">
        <v>0.008316</v>
      </c>
      <c r="R24" s="72">
        <v>0.007281</v>
      </c>
      <c r="S24" s="72">
        <v>0.006183</v>
      </c>
      <c r="T24" s="72">
        <v>0.005105</v>
      </c>
      <c r="U24" s="72">
        <v>0.004035</v>
      </c>
      <c r="V24" s="72">
        <v>0.003022</v>
      </c>
      <c r="W24" s="72">
        <v>0.002055</v>
      </c>
      <c r="X24" s="72">
        <v>9.64E-4</v>
      </c>
      <c r="Y24" s="72">
        <v>0.0</v>
      </c>
      <c r="Z24" s="72">
        <v>-7.15E-4</v>
      </c>
      <c r="AA24" s="72">
        <v>-0.001545</v>
      </c>
      <c r="AB24" s="72">
        <v>-0.002319</v>
      </c>
      <c r="AC24" s="72">
        <v>-0.00322</v>
      </c>
      <c r="AD24" s="72">
        <v>-0.004132</v>
      </c>
      <c r="AE24" s="72">
        <v>-0.005031</v>
      </c>
      <c r="AF24" s="72">
        <v>-0.005854</v>
      </c>
      <c r="AG24" s="72">
        <v>-0.006841</v>
      </c>
      <c r="AH24" s="72">
        <v>-0.007915</v>
      </c>
      <c r="AI24" s="72">
        <v>-0.008615</v>
      </c>
    </row>
    <row r="25" ht="13.5" customHeight="1">
      <c r="A25" s="72">
        <v>0.021311</v>
      </c>
      <c r="B25" s="72">
        <v>0.020832</v>
      </c>
      <c r="C25" s="72">
        <v>0.019987</v>
      </c>
      <c r="D25" s="72">
        <v>0.019166</v>
      </c>
      <c r="E25" s="72">
        <v>0.018221</v>
      </c>
      <c r="F25" s="72">
        <v>0.017431</v>
      </c>
      <c r="G25" s="72">
        <v>0.016613</v>
      </c>
      <c r="H25" s="72">
        <v>0.015783</v>
      </c>
      <c r="I25" s="72">
        <v>0.01505</v>
      </c>
      <c r="J25" s="72">
        <v>0.014244</v>
      </c>
      <c r="K25" s="72">
        <v>0.013409</v>
      </c>
      <c r="L25" s="72">
        <v>0.012632</v>
      </c>
      <c r="M25" s="72">
        <v>0.01176</v>
      </c>
      <c r="N25" s="72">
        <v>0.010869</v>
      </c>
      <c r="O25" s="72">
        <v>0.010071</v>
      </c>
      <c r="P25" s="72">
        <v>0.009033</v>
      </c>
      <c r="Q25" s="72">
        <v>0.008074</v>
      </c>
      <c r="R25" s="72">
        <v>0.007057</v>
      </c>
      <c r="S25" s="72">
        <v>0.006042</v>
      </c>
      <c r="T25" s="72">
        <v>0.004944</v>
      </c>
      <c r="U25" s="72">
        <v>0.003942</v>
      </c>
      <c r="V25" s="72">
        <v>0.002976</v>
      </c>
      <c r="W25" s="72">
        <v>0.002047</v>
      </c>
      <c r="X25" s="72">
        <v>9.86E-4</v>
      </c>
      <c r="Y25" s="72">
        <v>0.0</v>
      </c>
      <c r="Z25" s="72">
        <v>-7.24E-4</v>
      </c>
      <c r="AA25" s="72">
        <v>-0.001572</v>
      </c>
      <c r="AB25" s="72">
        <v>-0.002349</v>
      </c>
      <c r="AC25" s="72">
        <v>-0.003207</v>
      </c>
      <c r="AD25" s="72">
        <v>-0.004043</v>
      </c>
      <c r="AE25" s="72">
        <v>-0.004945</v>
      </c>
      <c r="AF25" s="72">
        <v>-0.005734</v>
      </c>
      <c r="AG25" s="72">
        <v>-0.006703</v>
      </c>
      <c r="AH25" s="72">
        <v>-0.007705</v>
      </c>
      <c r="AI25" s="72">
        <v>-0.008397</v>
      </c>
    </row>
    <row r="26" ht="13.5" customHeight="1">
      <c r="A26" s="72">
        <v>0.020726</v>
      </c>
      <c r="B26" s="72">
        <v>0.020239</v>
      </c>
      <c r="C26" s="72">
        <v>0.019358</v>
      </c>
      <c r="D26" s="72">
        <v>0.018552</v>
      </c>
      <c r="E26" s="72">
        <v>0.017616</v>
      </c>
      <c r="F26" s="72">
        <v>0.016849</v>
      </c>
      <c r="G26" s="72">
        <v>0.015994</v>
      </c>
      <c r="H26" s="72">
        <v>0.015226</v>
      </c>
      <c r="I26" s="72">
        <v>0.01444</v>
      </c>
      <c r="J26" s="72">
        <v>0.013703</v>
      </c>
      <c r="K26" s="72">
        <v>0.012921</v>
      </c>
      <c r="L26" s="72">
        <v>0.012177</v>
      </c>
      <c r="M26" s="72">
        <v>0.011327</v>
      </c>
      <c r="N26" s="72">
        <v>0.01051</v>
      </c>
      <c r="O26" s="72">
        <v>0.009682</v>
      </c>
      <c r="P26" s="72">
        <v>0.008756</v>
      </c>
      <c r="Q26" s="72">
        <v>0.007791</v>
      </c>
      <c r="R26" s="72">
        <v>0.006894</v>
      </c>
      <c r="S26" s="72">
        <v>0.005856</v>
      </c>
      <c r="T26" s="72">
        <v>0.004878</v>
      </c>
      <c r="U26" s="72">
        <v>0.003898</v>
      </c>
      <c r="V26" s="72">
        <v>0.00289</v>
      </c>
      <c r="W26" s="72">
        <v>0.001933</v>
      </c>
      <c r="X26" s="72">
        <v>9.23E-4</v>
      </c>
      <c r="Y26" s="72">
        <v>0.0</v>
      </c>
      <c r="Z26" s="72">
        <v>-7.03E-4</v>
      </c>
      <c r="AA26" s="72">
        <v>-0.001458</v>
      </c>
      <c r="AB26" s="72">
        <v>-0.002168</v>
      </c>
      <c r="AC26" s="72">
        <v>-0.002991</v>
      </c>
      <c r="AD26" s="72">
        <v>-0.00381</v>
      </c>
      <c r="AE26" s="72">
        <v>-0.004647</v>
      </c>
      <c r="AF26" s="72">
        <v>-0.005454</v>
      </c>
      <c r="AG26" s="72">
        <v>-0.0064</v>
      </c>
      <c r="AH26" s="72">
        <v>-0.007378</v>
      </c>
      <c r="AI26" s="72">
        <v>-0.008072</v>
      </c>
    </row>
    <row r="27" ht="13.5" customHeight="1">
      <c r="A27" s="72">
        <v>0.020336</v>
      </c>
      <c r="B27" s="72">
        <v>0.019797</v>
      </c>
      <c r="C27" s="72">
        <v>0.018969</v>
      </c>
      <c r="D27" s="72">
        <v>0.018155</v>
      </c>
      <c r="E27" s="72">
        <v>0.017211</v>
      </c>
      <c r="F27" s="72">
        <v>0.016435</v>
      </c>
      <c r="G27" s="72">
        <v>0.015605</v>
      </c>
      <c r="H27" s="72">
        <v>0.01488</v>
      </c>
      <c r="I27" s="72">
        <v>0.014115</v>
      </c>
      <c r="J27" s="72">
        <v>0.013411</v>
      </c>
      <c r="K27" s="72">
        <v>0.01265</v>
      </c>
      <c r="L27" s="72">
        <v>0.011855</v>
      </c>
      <c r="M27" s="72">
        <v>0.011033</v>
      </c>
      <c r="N27" s="72">
        <v>0.010197</v>
      </c>
      <c r="O27" s="72">
        <v>0.00947</v>
      </c>
      <c r="P27" s="72">
        <v>0.008556</v>
      </c>
      <c r="Q27" s="72">
        <v>0.007588</v>
      </c>
      <c r="R27" s="72">
        <v>0.006638</v>
      </c>
      <c r="S27" s="72">
        <v>0.005614</v>
      </c>
      <c r="T27" s="72">
        <v>0.004663</v>
      </c>
      <c r="U27" s="72">
        <v>0.003707</v>
      </c>
      <c r="V27" s="72">
        <v>0.002714</v>
      </c>
      <c r="W27" s="72">
        <v>0.001843</v>
      </c>
      <c r="X27" s="72">
        <v>8.77E-4</v>
      </c>
      <c r="Y27" s="72">
        <v>0.0</v>
      </c>
      <c r="Z27" s="72">
        <v>-6.54E-4</v>
      </c>
      <c r="AA27" s="72">
        <v>-0.001429</v>
      </c>
      <c r="AB27" s="72">
        <v>-0.002136</v>
      </c>
      <c r="AC27" s="72">
        <v>-0.002969</v>
      </c>
      <c r="AD27" s="72">
        <v>-0.003772</v>
      </c>
      <c r="AE27" s="72">
        <v>-0.004639</v>
      </c>
      <c r="AF27" s="72">
        <v>-0.005361</v>
      </c>
      <c r="AG27" s="72">
        <v>-0.006295</v>
      </c>
      <c r="AH27" s="72">
        <v>-0.007286</v>
      </c>
      <c r="AI27" s="72">
        <v>-0.007942</v>
      </c>
    </row>
    <row r="28" ht="13.5" customHeight="1">
      <c r="A28" s="72">
        <v>0.019902</v>
      </c>
      <c r="B28" s="72">
        <v>0.0194</v>
      </c>
      <c r="C28" s="72">
        <v>0.018543</v>
      </c>
      <c r="D28" s="72">
        <v>0.0177</v>
      </c>
      <c r="E28" s="72">
        <v>0.016816</v>
      </c>
      <c r="F28" s="72">
        <v>0.01602</v>
      </c>
      <c r="G28" s="72">
        <v>0.015206</v>
      </c>
      <c r="H28" s="72">
        <v>0.014412</v>
      </c>
      <c r="I28" s="72">
        <v>0.01372</v>
      </c>
      <c r="J28" s="72">
        <v>0.012992</v>
      </c>
      <c r="K28" s="72">
        <v>0.012218</v>
      </c>
      <c r="L28" s="72">
        <v>0.011466</v>
      </c>
      <c r="M28" s="72">
        <v>0.010648</v>
      </c>
      <c r="N28" s="72">
        <v>0.009853</v>
      </c>
      <c r="O28" s="72">
        <v>0.009096</v>
      </c>
      <c r="P28" s="72">
        <v>0.008179</v>
      </c>
      <c r="Q28" s="72">
        <v>0.007293</v>
      </c>
      <c r="R28" s="72">
        <v>0.00637</v>
      </c>
      <c r="S28" s="72">
        <v>0.005412</v>
      </c>
      <c r="T28" s="72">
        <v>0.004452</v>
      </c>
      <c r="U28" s="72">
        <v>0.003542</v>
      </c>
      <c r="V28" s="72">
        <v>0.002668</v>
      </c>
      <c r="W28" s="72">
        <v>0.001779</v>
      </c>
      <c r="X28" s="72">
        <v>8.48E-4</v>
      </c>
      <c r="Y28" s="72">
        <v>0.0</v>
      </c>
      <c r="Z28" s="72">
        <v>-6.97E-4</v>
      </c>
      <c r="AA28" s="72">
        <v>-0.001419</v>
      </c>
      <c r="AB28" s="72">
        <v>-0.002137</v>
      </c>
      <c r="AC28" s="72">
        <v>-0.002906</v>
      </c>
      <c r="AD28" s="72">
        <v>-0.003632</v>
      </c>
      <c r="AE28" s="72">
        <v>-0.00444</v>
      </c>
      <c r="AF28" s="72">
        <v>-0.005188</v>
      </c>
      <c r="AG28" s="72">
        <v>-0.006084</v>
      </c>
      <c r="AH28" s="72">
        <v>-0.006989</v>
      </c>
      <c r="AI28" s="72">
        <v>-0.007673</v>
      </c>
    </row>
    <row r="29" ht="13.5" customHeight="1">
      <c r="A29" s="72">
        <v>0.019468</v>
      </c>
      <c r="B29" s="72">
        <v>0.018937</v>
      </c>
      <c r="C29" s="72">
        <v>0.018102</v>
      </c>
      <c r="D29" s="72">
        <v>0.017288</v>
      </c>
      <c r="E29" s="72">
        <v>0.016364</v>
      </c>
      <c r="F29" s="72">
        <v>0.015579</v>
      </c>
      <c r="G29" s="72">
        <v>0.014794</v>
      </c>
      <c r="H29" s="72">
        <v>0.014038</v>
      </c>
      <c r="I29" s="72">
        <v>0.01333</v>
      </c>
      <c r="J29" s="72">
        <v>0.012645</v>
      </c>
      <c r="K29" s="72">
        <v>0.01192</v>
      </c>
      <c r="L29" s="72">
        <v>0.01119</v>
      </c>
      <c r="M29" s="72">
        <v>0.010399</v>
      </c>
      <c r="N29" s="72">
        <v>0.009649</v>
      </c>
      <c r="O29" s="72">
        <v>0.008905</v>
      </c>
      <c r="P29" s="72">
        <v>0.008052</v>
      </c>
      <c r="Q29" s="72">
        <v>0.007152</v>
      </c>
      <c r="R29" s="72">
        <v>0.00631</v>
      </c>
      <c r="S29" s="72">
        <v>0.00532</v>
      </c>
      <c r="T29" s="72">
        <v>0.004409</v>
      </c>
      <c r="U29" s="72">
        <v>0.003507</v>
      </c>
      <c r="V29" s="72">
        <v>0.002593</v>
      </c>
      <c r="W29" s="72">
        <v>0.001741</v>
      </c>
      <c r="X29" s="72">
        <v>8.01E-4</v>
      </c>
      <c r="Y29" s="72">
        <v>0.0</v>
      </c>
      <c r="Z29" s="72">
        <v>-6.35E-4</v>
      </c>
      <c r="AA29" s="72">
        <v>-0.001305</v>
      </c>
      <c r="AB29" s="72">
        <v>-0.001923</v>
      </c>
      <c r="AC29" s="72">
        <v>-0.002708</v>
      </c>
      <c r="AD29" s="72">
        <v>-0.003469</v>
      </c>
      <c r="AE29" s="72">
        <v>-0.004195</v>
      </c>
      <c r="AF29" s="72">
        <v>-0.00492</v>
      </c>
      <c r="AG29" s="72">
        <v>-0.005834</v>
      </c>
      <c r="AH29" s="72">
        <v>-0.006747</v>
      </c>
      <c r="AI29" s="72">
        <v>-0.007371</v>
      </c>
    </row>
    <row r="30" ht="13.5" customHeight="1">
      <c r="A30" s="72">
        <v>0.018746</v>
      </c>
      <c r="B30" s="72">
        <v>0.018212</v>
      </c>
      <c r="C30" s="72">
        <v>0.017429</v>
      </c>
      <c r="D30" s="72">
        <v>0.016636</v>
      </c>
      <c r="E30" s="72">
        <v>0.015745</v>
      </c>
      <c r="F30" s="72">
        <v>0.015007</v>
      </c>
      <c r="G30" s="72">
        <v>0.014233</v>
      </c>
      <c r="H30" s="72">
        <v>0.013514</v>
      </c>
      <c r="I30" s="72">
        <v>0.012856</v>
      </c>
      <c r="J30" s="72">
        <v>0.01214</v>
      </c>
      <c r="K30" s="72">
        <v>0.011452</v>
      </c>
      <c r="L30" s="72">
        <v>0.010738</v>
      </c>
      <c r="M30" s="72">
        <v>0.009942</v>
      </c>
      <c r="N30" s="72">
        <v>0.009193</v>
      </c>
      <c r="O30" s="72">
        <v>0.008511</v>
      </c>
      <c r="P30" s="72">
        <v>0.007678</v>
      </c>
      <c r="Q30" s="72">
        <v>0.006797</v>
      </c>
      <c r="R30" s="72">
        <v>0.005924</v>
      </c>
      <c r="S30" s="72">
        <v>0.005012</v>
      </c>
      <c r="T30" s="72">
        <v>0.004124</v>
      </c>
      <c r="U30" s="72">
        <v>0.003245</v>
      </c>
      <c r="V30" s="72">
        <v>0.002408</v>
      </c>
      <c r="W30" s="72">
        <v>0.001618</v>
      </c>
      <c r="X30" s="72">
        <v>7.41E-4</v>
      </c>
      <c r="Y30" s="72">
        <v>0.0</v>
      </c>
      <c r="Z30" s="72">
        <v>-6.21E-4</v>
      </c>
      <c r="AA30" s="72">
        <v>-0.001317</v>
      </c>
      <c r="AB30" s="72">
        <v>-0.001984</v>
      </c>
      <c r="AC30" s="72">
        <v>-0.002717</v>
      </c>
      <c r="AD30" s="72">
        <v>-0.0034</v>
      </c>
      <c r="AE30" s="72">
        <v>-0.004164</v>
      </c>
      <c r="AF30" s="72">
        <v>-0.004833</v>
      </c>
      <c r="AG30" s="72">
        <v>-0.005716</v>
      </c>
      <c r="AH30" s="72">
        <v>-0.006595</v>
      </c>
      <c r="AI30" s="72">
        <v>-0.007207</v>
      </c>
    </row>
    <row r="31" ht="13.5" customHeight="1">
      <c r="A31" s="72">
        <v>0.018191</v>
      </c>
      <c r="B31" s="72">
        <v>0.017714</v>
      </c>
      <c r="C31" s="72">
        <v>0.0169</v>
      </c>
      <c r="D31" s="72">
        <v>0.016099</v>
      </c>
      <c r="E31" s="72">
        <v>0.015244</v>
      </c>
      <c r="F31" s="72">
        <v>0.014517</v>
      </c>
      <c r="G31" s="72">
        <v>0.013757</v>
      </c>
      <c r="H31" s="72">
        <v>0.013037</v>
      </c>
      <c r="I31" s="72">
        <v>0.01236</v>
      </c>
      <c r="J31" s="72">
        <v>0.011711</v>
      </c>
      <c r="K31" s="72">
        <v>0.011018</v>
      </c>
      <c r="L31" s="72">
        <v>0.010366</v>
      </c>
      <c r="M31" s="72">
        <v>0.009611</v>
      </c>
      <c r="N31" s="72">
        <v>0.008865</v>
      </c>
      <c r="O31" s="72">
        <v>0.008192</v>
      </c>
      <c r="P31" s="72">
        <v>0.007378</v>
      </c>
      <c r="Q31" s="72">
        <v>0.006592</v>
      </c>
      <c r="R31" s="72">
        <v>0.005778</v>
      </c>
      <c r="S31" s="72">
        <v>0.004861</v>
      </c>
      <c r="T31" s="72">
        <v>0.004062</v>
      </c>
      <c r="U31" s="72">
        <v>0.003234</v>
      </c>
      <c r="V31" s="72">
        <v>0.002415</v>
      </c>
      <c r="W31" s="72">
        <v>0.001611</v>
      </c>
      <c r="X31" s="72">
        <v>7.54E-4</v>
      </c>
      <c r="Y31" s="72">
        <v>0.0</v>
      </c>
      <c r="Z31" s="72">
        <v>-6.16E-4</v>
      </c>
      <c r="AA31" s="72">
        <v>-0.001238</v>
      </c>
      <c r="AB31" s="72">
        <v>-0.001883</v>
      </c>
      <c r="AC31" s="72">
        <v>-0.002515</v>
      </c>
      <c r="AD31" s="72">
        <v>-0.003221</v>
      </c>
      <c r="AE31" s="72">
        <v>-0.003917</v>
      </c>
      <c r="AF31" s="72">
        <v>-0.004595</v>
      </c>
      <c r="AG31" s="72">
        <v>-0.005418</v>
      </c>
      <c r="AH31" s="72">
        <v>-0.006271</v>
      </c>
      <c r="AI31" s="72">
        <v>-0.006842</v>
      </c>
    </row>
    <row r="32" ht="13.5" customHeight="1">
      <c r="A32" s="72">
        <v>0.018044</v>
      </c>
      <c r="B32" s="72">
        <v>0.01752</v>
      </c>
      <c r="C32" s="72">
        <v>0.016723</v>
      </c>
      <c r="D32" s="72">
        <v>0.015933</v>
      </c>
      <c r="E32" s="72">
        <v>0.015044</v>
      </c>
      <c r="F32" s="72">
        <v>0.014306</v>
      </c>
      <c r="G32" s="72">
        <v>0.013564</v>
      </c>
      <c r="H32" s="72">
        <v>0.012885</v>
      </c>
      <c r="I32" s="72">
        <v>0.012212</v>
      </c>
      <c r="J32" s="72">
        <v>0.01158</v>
      </c>
      <c r="K32" s="72">
        <v>0.010913</v>
      </c>
      <c r="L32" s="72">
        <v>0.010203</v>
      </c>
      <c r="M32" s="72">
        <v>0.009496</v>
      </c>
      <c r="N32" s="72">
        <v>0.008773</v>
      </c>
      <c r="O32" s="72">
        <v>0.008112</v>
      </c>
      <c r="P32" s="72">
        <v>0.007303</v>
      </c>
      <c r="Q32" s="72">
        <v>0.006482</v>
      </c>
      <c r="R32" s="72">
        <v>0.005696</v>
      </c>
      <c r="S32" s="72">
        <v>0.004793</v>
      </c>
      <c r="T32" s="72">
        <v>0.003942</v>
      </c>
      <c r="U32" s="72">
        <v>0.003107</v>
      </c>
      <c r="V32" s="72">
        <v>0.002292</v>
      </c>
      <c r="W32" s="72">
        <v>0.00152</v>
      </c>
      <c r="X32" s="72">
        <v>7.35E-4</v>
      </c>
      <c r="Y32" s="72">
        <v>0.0</v>
      </c>
      <c r="Z32" s="72">
        <v>-5.59E-4</v>
      </c>
      <c r="AA32" s="72">
        <v>-0.001173</v>
      </c>
      <c r="AB32" s="72">
        <v>-0.001735</v>
      </c>
      <c r="AC32" s="72">
        <v>-0.002421</v>
      </c>
      <c r="AD32" s="72">
        <v>-0.003116</v>
      </c>
      <c r="AE32" s="72">
        <v>-0.003773</v>
      </c>
      <c r="AF32" s="72">
        <v>-0.004418</v>
      </c>
      <c r="AG32" s="72">
        <v>-0.005215</v>
      </c>
      <c r="AH32" s="72">
        <v>-0.006079</v>
      </c>
      <c r="AI32" s="72">
        <v>-0.006635</v>
      </c>
    </row>
    <row r="33" ht="13.5" customHeight="1">
      <c r="A33" s="72">
        <v>0.017509</v>
      </c>
      <c r="B33" s="72">
        <v>0.017021</v>
      </c>
      <c r="C33" s="72">
        <v>0.016258</v>
      </c>
      <c r="D33" s="72">
        <v>0.01548</v>
      </c>
      <c r="E33" s="72">
        <v>0.01466</v>
      </c>
      <c r="F33" s="72">
        <v>0.013955</v>
      </c>
      <c r="G33" s="72">
        <v>0.013231</v>
      </c>
      <c r="H33" s="72">
        <v>0.012518</v>
      </c>
      <c r="I33" s="72">
        <v>0.011897</v>
      </c>
      <c r="J33" s="72">
        <v>0.01126</v>
      </c>
      <c r="K33" s="72">
        <v>0.010561</v>
      </c>
      <c r="L33" s="72">
        <v>0.009916</v>
      </c>
      <c r="M33" s="72">
        <v>0.009179</v>
      </c>
      <c r="N33" s="72">
        <v>0.008444</v>
      </c>
      <c r="O33" s="72">
        <v>0.007812</v>
      </c>
      <c r="P33" s="72">
        <v>0.007016</v>
      </c>
      <c r="Q33" s="72">
        <v>0.006242</v>
      </c>
      <c r="R33" s="72">
        <v>0.005441</v>
      </c>
      <c r="S33" s="72">
        <v>0.004605</v>
      </c>
      <c r="T33" s="72">
        <v>0.003805</v>
      </c>
      <c r="U33" s="72">
        <v>0.003016</v>
      </c>
      <c r="V33" s="72">
        <v>0.00223</v>
      </c>
      <c r="W33" s="72">
        <v>0.001485</v>
      </c>
      <c r="X33" s="72">
        <v>7.31E-4</v>
      </c>
      <c r="Y33" s="72">
        <v>0.0</v>
      </c>
      <c r="Z33" s="72">
        <v>-5.45E-4</v>
      </c>
      <c r="AA33" s="72">
        <v>-0.001188</v>
      </c>
      <c r="AB33" s="72">
        <v>-0.001791</v>
      </c>
      <c r="AC33" s="72">
        <v>-0.002417</v>
      </c>
      <c r="AD33" s="72">
        <v>-0.003041</v>
      </c>
      <c r="AE33" s="72">
        <v>-0.003734</v>
      </c>
      <c r="AF33" s="72">
        <v>-0.004359</v>
      </c>
      <c r="AG33" s="72">
        <v>-0.005121</v>
      </c>
      <c r="AH33" s="72">
        <v>-0.005948</v>
      </c>
      <c r="AI33" s="72">
        <v>-0.006457</v>
      </c>
    </row>
    <row r="34" ht="13.5" customHeight="1">
      <c r="A34" s="72">
        <v>0.017088</v>
      </c>
      <c r="B34" s="72">
        <v>0.016611</v>
      </c>
      <c r="C34" s="72">
        <v>0.015827</v>
      </c>
      <c r="D34" s="72">
        <v>0.015053</v>
      </c>
      <c r="E34" s="72">
        <v>0.014239</v>
      </c>
      <c r="F34" s="72">
        <v>0.013511</v>
      </c>
      <c r="G34" s="72">
        <v>0.012793</v>
      </c>
      <c r="H34" s="72">
        <v>0.012114</v>
      </c>
      <c r="I34" s="72">
        <v>0.011507</v>
      </c>
      <c r="J34" s="72">
        <v>0.010872</v>
      </c>
      <c r="K34" s="72">
        <v>0.010256</v>
      </c>
      <c r="L34" s="72">
        <v>0.009607</v>
      </c>
      <c r="M34" s="72">
        <v>0.008903</v>
      </c>
      <c r="N34" s="72">
        <v>0.00826</v>
      </c>
      <c r="O34" s="72">
        <v>0.0076</v>
      </c>
      <c r="P34" s="72">
        <v>0.006812</v>
      </c>
      <c r="Q34" s="72">
        <v>0.006084</v>
      </c>
      <c r="R34" s="72">
        <v>0.005338</v>
      </c>
      <c r="S34" s="72">
        <v>0.004513</v>
      </c>
      <c r="T34" s="72">
        <v>0.003744</v>
      </c>
      <c r="U34" s="72">
        <v>0.002997</v>
      </c>
      <c r="V34" s="72">
        <v>0.00219</v>
      </c>
      <c r="W34" s="72">
        <v>0.001461</v>
      </c>
      <c r="X34" s="72">
        <v>6.97E-4</v>
      </c>
      <c r="Y34" s="72">
        <v>0.0</v>
      </c>
      <c r="Z34" s="72">
        <v>-5.4E-4</v>
      </c>
      <c r="AA34" s="72">
        <v>-0.00111</v>
      </c>
      <c r="AB34" s="72">
        <v>-0.001646</v>
      </c>
      <c r="AC34" s="72">
        <v>-0.002259</v>
      </c>
      <c r="AD34" s="72">
        <v>-0.002898</v>
      </c>
      <c r="AE34" s="72">
        <v>-0.003517</v>
      </c>
      <c r="AF34" s="72">
        <v>-0.004147</v>
      </c>
      <c r="AG34" s="72">
        <v>-0.004872</v>
      </c>
      <c r="AH34" s="72">
        <v>-0.005719</v>
      </c>
      <c r="AI34" s="72">
        <v>-0.006158</v>
      </c>
    </row>
    <row r="35" ht="13.5" customHeight="1">
      <c r="A35" s="72">
        <v>0.016648</v>
      </c>
      <c r="B35" s="72">
        <v>0.016163</v>
      </c>
      <c r="C35" s="72">
        <v>0.015432</v>
      </c>
      <c r="D35" s="72">
        <v>0.014688</v>
      </c>
      <c r="E35" s="72">
        <v>0.013858</v>
      </c>
      <c r="F35" s="72">
        <v>0.01316</v>
      </c>
      <c r="G35" s="72">
        <v>0.012483</v>
      </c>
      <c r="H35" s="72">
        <v>0.011838</v>
      </c>
      <c r="I35" s="72">
        <v>0.011243</v>
      </c>
      <c r="J35" s="72">
        <v>0.010626</v>
      </c>
      <c r="K35" s="72">
        <v>0.010005</v>
      </c>
      <c r="L35" s="72">
        <v>0.009383</v>
      </c>
      <c r="M35" s="72">
        <v>0.008688</v>
      </c>
      <c r="N35" s="72">
        <v>0.008026</v>
      </c>
      <c r="O35" s="72">
        <v>0.00744</v>
      </c>
      <c r="P35" s="72">
        <v>0.006645</v>
      </c>
      <c r="Q35" s="72">
        <v>0.005895</v>
      </c>
      <c r="R35" s="72">
        <v>0.005165</v>
      </c>
      <c r="S35" s="72">
        <v>0.004399</v>
      </c>
      <c r="T35" s="72">
        <v>0.003589</v>
      </c>
      <c r="U35" s="72">
        <v>0.002824</v>
      </c>
      <c r="V35" s="72">
        <v>0.00203</v>
      </c>
      <c r="W35" s="72">
        <v>0.001387</v>
      </c>
      <c r="X35" s="72">
        <v>6.5E-4</v>
      </c>
      <c r="Y35" s="72">
        <v>0.0</v>
      </c>
      <c r="Z35" s="72">
        <v>-5.28E-4</v>
      </c>
      <c r="AA35" s="72">
        <v>-0.001099</v>
      </c>
      <c r="AB35" s="72">
        <v>-0.001679</v>
      </c>
      <c r="AC35" s="72">
        <v>-0.002311</v>
      </c>
      <c r="AD35" s="72">
        <v>-0.002895</v>
      </c>
      <c r="AE35" s="72">
        <v>-0.00354</v>
      </c>
      <c r="AF35" s="72">
        <v>-0.004157</v>
      </c>
      <c r="AG35" s="72">
        <v>-0.004829</v>
      </c>
      <c r="AH35" s="72">
        <v>-0.005689</v>
      </c>
      <c r="AI35" s="72">
        <v>-0.006128</v>
      </c>
    </row>
    <row r="36" ht="13.5" customHeight="1">
      <c r="A36" s="72">
        <v>0.016376</v>
      </c>
      <c r="B36" s="72">
        <v>0.015915</v>
      </c>
      <c r="C36" s="72">
        <v>0.015196</v>
      </c>
      <c r="D36" s="72">
        <v>0.014462</v>
      </c>
      <c r="E36" s="72">
        <v>0.013693</v>
      </c>
      <c r="F36" s="72">
        <v>0.013021</v>
      </c>
      <c r="G36" s="72">
        <v>0.012331</v>
      </c>
      <c r="H36" s="72">
        <v>0.011678</v>
      </c>
      <c r="I36" s="72">
        <v>0.011102</v>
      </c>
      <c r="J36" s="72">
        <v>0.010478</v>
      </c>
      <c r="K36" s="72">
        <v>0.009853</v>
      </c>
      <c r="L36" s="72">
        <v>0.00926</v>
      </c>
      <c r="M36" s="72">
        <v>0.008563</v>
      </c>
      <c r="N36" s="72">
        <v>0.007891</v>
      </c>
      <c r="O36" s="72">
        <v>0.007304</v>
      </c>
      <c r="P36" s="72">
        <v>0.006498</v>
      </c>
      <c r="Q36" s="72">
        <v>0.005822</v>
      </c>
      <c r="R36" s="72">
        <v>0.005102</v>
      </c>
      <c r="S36" s="72">
        <v>0.0043</v>
      </c>
      <c r="T36" s="72">
        <v>0.003556</v>
      </c>
      <c r="U36" s="72">
        <v>0.002821</v>
      </c>
      <c r="V36" s="72">
        <v>0.002066</v>
      </c>
      <c r="W36" s="72">
        <v>0.001389</v>
      </c>
      <c r="X36" s="72">
        <v>6.64E-4</v>
      </c>
      <c r="Y36" s="72">
        <v>0.0</v>
      </c>
      <c r="Z36" s="72">
        <v>-5.3E-4</v>
      </c>
      <c r="AA36" s="72">
        <v>-0.00111</v>
      </c>
      <c r="AB36" s="72">
        <v>-0.001689</v>
      </c>
      <c r="AC36" s="72">
        <v>-0.002302</v>
      </c>
      <c r="AD36" s="72">
        <v>-0.002814</v>
      </c>
      <c r="AE36" s="72">
        <v>-0.003457</v>
      </c>
      <c r="AF36" s="72">
        <v>-0.004056</v>
      </c>
      <c r="AG36" s="72">
        <v>-0.004719</v>
      </c>
      <c r="AH36" s="72">
        <v>-0.005493</v>
      </c>
      <c r="AI36" s="72">
        <v>-0.005922</v>
      </c>
    </row>
    <row r="37" ht="13.5" customHeight="1">
      <c r="A37" s="72">
        <v>0.016305</v>
      </c>
      <c r="B37" s="72">
        <v>0.015811</v>
      </c>
      <c r="C37" s="72">
        <v>0.015076</v>
      </c>
      <c r="D37" s="72">
        <v>0.014322</v>
      </c>
      <c r="E37" s="72">
        <v>0.013508</v>
      </c>
      <c r="F37" s="72">
        <v>0.012809</v>
      </c>
      <c r="G37" s="72">
        <v>0.012129</v>
      </c>
      <c r="H37" s="72">
        <v>0.011468</v>
      </c>
      <c r="I37" s="72">
        <v>0.010878</v>
      </c>
      <c r="J37" s="72">
        <v>0.010284</v>
      </c>
      <c r="K37" s="72">
        <v>0.009642</v>
      </c>
      <c r="L37" s="72">
        <v>0.009056</v>
      </c>
      <c r="M37" s="72">
        <v>0.008391</v>
      </c>
      <c r="N37" s="72">
        <v>0.007746</v>
      </c>
      <c r="O37" s="72">
        <v>0.007138</v>
      </c>
      <c r="P37" s="72">
        <v>0.006408</v>
      </c>
      <c r="Q37" s="72">
        <v>0.00572</v>
      </c>
      <c r="R37" s="72">
        <v>0.005028</v>
      </c>
      <c r="S37" s="72">
        <v>0.00424</v>
      </c>
      <c r="T37" s="72">
        <v>0.00351</v>
      </c>
      <c r="U37" s="72">
        <v>0.002754</v>
      </c>
      <c r="V37" s="72">
        <v>0.001957</v>
      </c>
      <c r="W37" s="72">
        <v>0.001316</v>
      </c>
      <c r="X37" s="72">
        <v>6.3E-4</v>
      </c>
      <c r="Y37" s="72">
        <v>0.0</v>
      </c>
      <c r="Z37" s="72">
        <v>-5.19E-4</v>
      </c>
      <c r="AA37" s="72">
        <v>-0.001094</v>
      </c>
      <c r="AB37" s="72">
        <v>-0.001621</v>
      </c>
      <c r="AC37" s="72">
        <v>-0.00224</v>
      </c>
      <c r="AD37" s="72">
        <v>-0.002775</v>
      </c>
      <c r="AE37" s="72">
        <v>-0.003361</v>
      </c>
      <c r="AF37" s="72">
        <v>-0.004003</v>
      </c>
      <c r="AG37" s="72">
        <v>-0.004601</v>
      </c>
      <c r="AH37" s="72">
        <v>-0.005403</v>
      </c>
      <c r="AI37" s="72">
        <v>-0.005772</v>
      </c>
    </row>
    <row r="38" ht="13.5" customHeight="1">
      <c r="A38" s="72">
        <v>0.016028</v>
      </c>
      <c r="B38" s="72">
        <v>0.015549</v>
      </c>
      <c r="C38" s="72">
        <v>0.014858</v>
      </c>
      <c r="D38" s="72">
        <v>0.014129</v>
      </c>
      <c r="E38" s="72">
        <v>0.013345</v>
      </c>
      <c r="F38" s="72">
        <v>0.012675</v>
      </c>
      <c r="G38" s="72">
        <v>0.012</v>
      </c>
      <c r="H38" s="72">
        <v>0.011388</v>
      </c>
      <c r="I38" s="72">
        <v>0.010823</v>
      </c>
      <c r="J38" s="72">
        <v>0.010217</v>
      </c>
      <c r="K38" s="72">
        <v>0.00959</v>
      </c>
      <c r="L38" s="72">
        <v>0.009006</v>
      </c>
      <c r="M38" s="72">
        <v>0.00833</v>
      </c>
      <c r="N38" s="72">
        <v>0.007674</v>
      </c>
      <c r="O38" s="72">
        <v>0.007135</v>
      </c>
      <c r="P38" s="72">
        <v>0.006333</v>
      </c>
      <c r="Q38" s="72">
        <v>0.005673</v>
      </c>
      <c r="R38" s="72">
        <v>0.004957</v>
      </c>
      <c r="S38" s="72">
        <v>0.004177</v>
      </c>
      <c r="T38" s="72">
        <v>0.003466</v>
      </c>
      <c r="U38" s="72">
        <v>0.002685</v>
      </c>
      <c r="V38" s="72">
        <v>0.001883</v>
      </c>
      <c r="W38" s="72">
        <v>0.001275</v>
      </c>
      <c r="X38" s="72">
        <v>6.17E-4</v>
      </c>
      <c r="Y38" s="72">
        <v>0.0</v>
      </c>
      <c r="Z38" s="72">
        <v>-5.23E-4</v>
      </c>
      <c r="AA38" s="72">
        <v>-0.001134</v>
      </c>
      <c r="AB38" s="72">
        <v>-0.001727</v>
      </c>
      <c r="AC38" s="72">
        <v>-0.002362</v>
      </c>
      <c r="AD38" s="72">
        <v>-0.002809</v>
      </c>
      <c r="AE38" s="72">
        <v>-0.003473</v>
      </c>
      <c r="AF38" s="72">
        <v>-0.004087</v>
      </c>
      <c r="AG38" s="72">
        <v>-0.004669</v>
      </c>
      <c r="AH38" s="72">
        <v>-0.005468</v>
      </c>
      <c r="AI38" s="72">
        <v>-0.005824</v>
      </c>
    </row>
    <row r="39" ht="13.5" customHeight="1">
      <c r="A39" s="72">
        <v>0.016165</v>
      </c>
      <c r="B39" s="72">
        <v>0.015712</v>
      </c>
      <c r="C39" s="72">
        <v>0.014983</v>
      </c>
      <c r="D39" s="72">
        <v>0.014265</v>
      </c>
      <c r="E39" s="72">
        <v>0.013518</v>
      </c>
      <c r="F39" s="72">
        <v>0.012813</v>
      </c>
      <c r="G39" s="72">
        <v>0.012135</v>
      </c>
      <c r="H39" s="72">
        <v>0.011455</v>
      </c>
      <c r="I39" s="72">
        <v>0.010913</v>
      </c>
      <c r="J39" s="72">
        <v>0.010273</v>
      </c>
      <c r="K39" s="72">
        <v>0.009636</v>
      </c>
      <c r="L39" s="72">
        <v>0.009049</v>
      </c>
      <c r="M39" s="72">
        <v>0.00838</v>
      </c>
      <c r="N39" s="72">
        <v>0.007708</v>
      </c>
      <c r="O39" s="72">
        <v>0.007121</v>
      </c>
      <c r="P39" s="72">
        <v>0.006336</v>
      </c>
      <c r="Q39" s="72">
        <v>0.00572</v>
      </c>
      <c r="R39" s="72">
        <v>0.004998</v>
      </c>
      <c r="S39" s="72">
        <v>0.004211</v>
      </c>
      <c r="T39" s="72">
        <v>0.003476</v>
      </c>
      <c r="U39" s="72">
        <v>0.002701</v>
      </c>
      <c r="V39" s="72">
        <v>0.001924</v>
      </c>
      <c r="W39" s="72">
        <v>0.001317</v>
      </c>
      <c r="X39" s="72">
        <v>6.25E-4</v>
      </c>
      <c r="Y39" s="72">
        <v>0.0</v>
      </c>
      <c r="Z39" s="72">
        <v>-5.5E-4</v>
      </c>
      <c r="AA39" s="72">
        <v>-0.001192</v>
      </c>
      <c r="AB39" s="72">
        <v>-0.001763</v>
      </c>
      <c r="AC39" s="72">
        <v>-0.002377</v>
      </c>
      <c r="AD39" s="72">
        <v>-0.002849</v>
      </c>
      <c r="AE39" s="72">
        <v>-0.003474</v>
      </c>
      <c r="AF39" s="72">
        <v>-0.004121</v>
      </c>
      <c r="AG39" s="72">
        <v>-0.004677</v>
      </c>
      <c r="AH39" s="72">
        <v>-0.00543</v>
      </c>
      <c r="AI39" s="72">
        <v>-0.005767</v>
      </c>
    </row>
    <row r="40" ht="13.5" customHeight="1">
      <c r="A40" s="72">
        <v>0.015986</v>
      </c>
      <c r="B40" s="72">
        <v>0.015498</v>
      </c>
      <c r="C40" s="72">
        <v>0.014793</v>
      </c>
      <c r="D40" s="72">
        <v>0.014054</v>
      </c>
      <c r="E40" s="72">
        <v>0.013262</v>
      </c>
      <c r="F40" s="72">
        <v>0.012565</v>
      </c>
      <c r="G40" s="72">
        <v>0.011896</v>
      </c>
      <c r="H40" s="72">
        <v>0.011263</v>
      </c>
      <c r="I40" s="72">
        <v>0.010723</v>
      </c>
      <c r="J40" s="72">
        <v>0.01012</v>
      </c>
      <c r="K40" s="72">
        <v>0.009513</v>
      </c>
      <c r="L40" s="72">
        <v>0.008957</v>
      </c>
      <c r="M40" s="72">
        <v>0.008302</v>
      </c>
      <c r="N40" s="72">
        <v>0.007654</v>
      </c>
      <c r="O40" s="72">
        <v>0.007083</v>
      </c>
      <c r="P40" s="72">
        <v>0.006325</v>
      </c>
      <c r="Q40" s="72">
        <v>0.005685</v>
      </c>
      <c r="R40" s="72">
        <v>0.00498</v>
      </c>
      <c r="S40" s="72">
        <v>0.004197</v>
      </c>
      <c r="T40" s="72">
        <v>0.00346</v>
      </c>
      <c r="U40" s="72">
        <v>0.002675</v>
      </c>
      <c r="V40" s="72">
        <v>0.001886</v>
      </c>
      <c r="W40" s="72">
        <v>0.001251</v>
      </c>
      <c r="X40" s="72">
        <v>5.87E-4</v>
      </c>
      <c r="Y40" s="72">
        <v>0.0</v>
      </c>
      <c r="Z40" s="72">
        <v>-5.43E-4</v>
      </c>
      <c r="AA40" s="72">
        <v>-0.001173</v>
      </c>
      <c r="AB40" s="72">
        <v>-0.001742</v>
      </c>
      <c r="AC40" s="72">
        <v>-0.002405</v>
      </c>
      <c r="AD40" s="72">
        <v>-0.002875</v>
      </c>
      <c r="AE40" s="72">
        <v>-0.003525</v>
      </c>
      <c r="AF40" s="72">
        <v>-0.004157</v>
      </c>
      <c r="AG40" s="72">
        <v>-0.004719</v>
      </c>
      <c r="AH40" s="72">
        <v>-0.005466</v>
      </c>
      <c r="AI40" s="72">
        <v>-0.005799</v>
      </c>
    </row>
    <row r="41" ht="13.5" customHeight="1">
      <c r="A41" s="72">
        <v>0.01599</v>
      </c>
      <c r="B41" s="72">
        <v>0.015535</v>
      </c>
      <c r="C41" s="72">
        <v>0.014859</v>
      </c>
      <c r="D41" s="72">
        <v>0.014143</v>
      </c>
      <c r="E41" s="72">
        <v>0.013403</v>
      </c>
      <c r="F41" s="72">
        <v>0.012726</v>
      </c>
      <c r="G41" s="72">
        <v>0.01203</v>
      </c>
      <c r="H41" s="72">
        <v>0.011394</v>
      </c>
      <c r="I41" s="72">
        <v>0.010864</v>
      </c>
      <c r="J41" s="72">
        <v>0.010225</v>
      </c>
      <c r="K41" s="72">
        <v>0.009604</v>
      </c>
      <c r="L41" s="72">
        <v>0.009039</v>
      </c>
      <c r="M41" s="72">
        <v>0.00836</v>
      </c>
      <c r="N41" s="72">
        <v>0.007726</v>
      </c>
      <c r="O41" s="72">
        <v>0.00713</v>
      </c>
      <c r="P41" s="72">
        <v>0.006368</v>
      </c>
      <c r="Q41" s="72">
        <v>0.00572</v>
      </c>
      <c r="R41" s="72">
        <v>0.004991</v>
      </c>
      <c r="S41" s="72">
        <v>0.004205</v>
      </c>
      <c r="T41" s="72">
        <v>0.003473</v>
      </c>
      <c r="U41" s="72">
        <v>0.002678</v>
      </c>
      <c r="V41" s="72">
        <v>0.001928</v>
      </c>
      <c r="W41" s="72">
        <v>0.001245</v>
      </c>
      <c r="X41" s="72">
        <v>6.13E-4</v>
      </c>
      <c r="Y41" s="72">
        <v>0.0</v>
      </c>
      <c r="Z41" s="72">
        <v>-5.63E-4</v>
      </c>
      <c r="AA41" s="72">
        <v>-0.001217</v>
      </c>
      <c r="AB41" s="72">
        <v>-0.001819</v>
      </c>
      <c r="AC41" s="72">
        <v>-0.002448</v>
      </c>
      <c r="AD41" s="72">
        <v>-0.002919</v>
      </c>
      <c r="AE41" s="72">
        <v>-0.003578</v>
      </c>
      <c r="AF41" s="72">
        <v>-0.004188</v>
      </c>
      <c r="AG41" s="72">
        <v>-0.004775</v>
      </c>
      <c r="AH41" s="72">
        <v>-0.005472</v>
      </c>
      <c r="AI41" s="72">
        <v>-0.005809</v>
      </c>
    </row>
    <row r="42" ht="13.5" customHeight="1">
      <c r="A42" s="72">
        <v>0.016852</v>
      </c>
      <c r="B42" s="72">
        <v>0.016367</v>
      </c>
      <c r="C42" s="72">
        <v>0.015607</v>
      </c>
      <c r="D42" s="72">
        <v>0.014861</v>
      </c>
      <c r="E42" s="72">
        <v>0.014089</v>
      </c>
      <c r="F42" s="72">
        <v>0.013416</v>
      </c>
      <c r="G42" s="72">
        <v>0.012715</v>
      </c>
      <c r="H42" s="72">
        <v>0.01204</v>
      </c>
      <c r="I42" s="72">
        <v>0.011426</v>
      </c>
      <c r="J42" s="72">
        <v>0.010791</v>
      </c>
      <c r="K42" s="72">
        <v>0.010106</v>
      </c>
      <c r="L42" s="72">
        <v>0.009477</v>
      </c>
      <c r="M42" s="72">
        <v>0.008759</v>
      </c>
      <c r="N42" s="72">
        <v>0.008118</v>
      </c>
      <c r="O42" s="72">
        <v>0.007483</v>
      </c>
      <c r="P42" s="72">
        <v>0.006702</v>
      </c>
      <c r="Q42" s="72">
        <v>0.005997</v>
      </c>
      <c r="R42" s="72">
        <v>0.005218</v>
      </c>
      <c r="S42" s="72">
        <v>0.004391</v>
      </c>
      <c r="T42" s="72">
        <v>0.003614</v>
      </c>
      <c r="U42" s="72">
        <v>0.002859</v>
      </c>
      <c r="V42" s="72">
        <v>0.002095</v>
      </c>
      <c r="W42" s="72">
        <v>0.001399</v>
      </c>
      <c r="X42" s="72">
        <v>6.71E-4</v>
      </c>
      <c r="Y42" s="72">
        <v>0.0</v>
      </c>
      <c r="Z42" s="72">
        <v>-5.65E-4</v>
      </c>
      <c r="AA42" s="72">
        <v>-0.001147</v>
      </c>
      <c r="AB42" s="72">
        <v>-0.00172</v>
      </c>
      <c r="AC42" s="72">
        <v>-0.002252</v>
      </c>
      <c r="AD42" s="72">
        <v>-0.002803</v>
      </c>
      <c r="AE42" s="72">
        <v>-0.003353</v>
      </c>
      <c r="AF42" s="72">
        <v>-0.003856</v>
      </c>
      <c r="AG42" s="72">
        <v>-0.004506</v>
      </c>
      <c r="AH42" s="72">
        <v>-0.005169</v>
      </c>
      <c r="AI42" s="72">
        <v>-0.005587</v>
      </c>
    </row>
    <row r="43" ht="13.5" customHeight="1">
      <c r="A43" s="72">
        <v>0.016938</v>
      </c>
      <c r="B43" s="72">
        <v>0.016445</v>
      </c>
      <c r="C43" s="72">
        <v>0.015664</v>
      </c>
      <c r="D43" s="72">
        <v>0.014921</v>
      </c>
      <c r="E43" s="72">
        <v>0.014128</v>
      </c>
      <c r="F43" s="72">
        <v>0.013445</v>
      </c>
      <c r="G43" s="72">
        <v>0.012698</v>
      </c>
      <c r="H43" s="72">
        <v>0.012024</v>
      </c>
      <c r="I43" s="72">
        <v>0.011404</v>
      </c>
      <c r="J43" s="72">
        <v>0.010777</v>
      </c>
      <c r="K43" s="72">
        <v>0.010123</v>
      </c>
      <c r="L43" s="72">
        <v>0.00948</v>
      </c>
      <c r="M43" s="72">
        <v>0.008795</v>
      </c>
      <c r="N43" s="72">
        <v>0.008181</v>
      </c>
      <c r="O43" s="72">
        <v>0.007508</v>
      </c>
      <c r="P43" s="72">
        <v>0.006766</v>
      </c>
      <c r="Q43" s="72">
        <v>0.006041</v>
      </c>
      <c r="R43" s="72">
        <v>0.005276</v>
      </c>
      <c r="S43" s="72">
        <v>0.004462</v>
      </c>
      <c r="T43" s="72">
        <v>0.003703</v>
      </c>
      <c r="U43" s="72">
        <v>0.002941</v>
      </c>
      <c r="V43" s="72">
        <v>0.002158</v>
      </c>
      <c r="W43" s="72">
        <v>0.001442</v>
      </c>
      <c r="X43" s="72">
        <v>6.7E-4</v>
      </c>
      <c r="Y43" s="72">
        <v>0.0</v>
      </c>
      <c r="Z43" s="72">
        <v>-5.53E-4</v>
      </c>
      <c r="AA43" s="72">
        <v>-0.001138</v>
      </c>
      <c r="AB43" s="72">
        <v>-0.001718</v>
      </c>
      <c r="AC43" s="72">
        <v>-0.002281</v>
      </c>
      <c r="AD43" s="72">
        <v>-0.002831</v>
      </c>
      <c r="AE43" s="72">
        <v>-0.003403</v>
      </c>
      <c r="AF43" s="72">
        <v>-0.00393</v>
      </c>
      <c r="AG43" s="72">
        <v>-0.004515</v>
      </c>
      <c r="AH43" s="72">
        <v>-0.005185</v>
      </c>
      <c r="AI43" s="72">
        <v>-0.005615</v>
      </c>
    </row>
    <row r="44" ht="13.5" customHeight="1">
      <c r="A44" s="72">
        <v>0.016766</v>
      </c>
      <c r="B44" s="72">
        <v>0.016284</v>
      </c>
      <c r="C44" s="72">
        <v>0.015576</v>
      </c>
      <c r="D44" s="72">
        <v>0.014865</v>
      </c>
      <c r="E44" s="72">
        <v>0.014082</v>
      </c>
      <c r="F44" s="72">
        <v>0.01342</v>
      </c>
      <c r="G44" s="72">
        <v>0.012728</v>
      </c>
      <c r="H44" s="72">
        <v>0.012077</v>
      </c>
      <c r="I44" s="72">
        <v>0.011474</v>
      </c>
      <c r="J44" s="72">
        <v>0.010852</v>
      </c>
      <c r="K44" s="72">
        <v>0.010207</v>
      </c>
      <c r="L44" s="72">
        <v>0.009583</v>
      </c>
      <c r="M44" s="72">
        <v>0.008903</v>
      </c>
      <c r="N44" s="72">
        <v>0.008245</v>
      </c>
      <c r="O44" s="72">
        <v>0.007635</v>
      </c>
      <c r="P44" s="72">
        <v>0.006864</v>
      </c>
      <c r="Q44" s="72">
        <v>0.006086</v>
      </c>
      <c r="R44" s="72">
        <v>0.005319</v>
      </c>
      <c r="S44" s="72">
        <v>0.004496</v>
      </c>
      <c r="T44" s="72">
        <v>0.003718</v>
      </c>
      <c r="U44" s="72">
        <v>0.002907</v>
      </c>
      <c r="V44" s="72">
        <v>0.002145</v>
      </c>
      <c r="W44" s="72">
        <v>0.001425</v>
      </c>
      <c r="X44" s="72">
        <v>6.65E-4</v>
      </c>
      <c r="Y44" s="72">
        <v>0.0</v>
      </c>
      <c r="Z44" s="72">
        <v>-5.62E-4</v>
      </c>
      <c r="AA44" s="72">
        <v>-0.001143</v>
      </c>
      <c r="AB44" s="72">
        <v>-0.001717</v>
      </c>
      <c r="AC44" s="72">
        <v>-0.002311</v>
      </c>
      <c r="AD44" s="72">
        <v>-0.00287</v>
      </c>
      <c r="AE44" s="72">
        <v>-0.003432</v>
      </c>
      <c r="AF44" s="72">
        <v>-0.003955</v>
      </c>
      <c r="AG44" s="72">
        <v>-0.00454</v>
      </c>
      <c r="AH44" s="72">
        <v>-0.005195</v>
      </c>
      <c r="AI44" s="72">
        <v>-0.005599</v>
      </c>
    </row>
    <row r="45" ht="13.5" customHeight="1">
      <c r="A45" s="72">
        <v>0.016587</v>
      </c>
      <c r="B45" s="72">
        <v>0.016111</v>
      </c>
      <c r="C45" s="72">
        <v>0.01535</v>
      </c>
      <c r="D45" s="72">
        <v>0.014618</v>
      </c>
      <c r="E45" s="72">
        <v>0.013877</v>
      </c>
      <c r="F45" s="72">
        <v>0.013247</v>
      </c>
      <c r="G45" s="72">
        <v>0.012552</v>
      </c>
      <c r="H45" s="72">
        <v>0.011909</v>
      </c>
      <c r="I45" s="72">
        <v>0.011306</v>
      </c>
      <c r="J45" s="72">
        <v>0.010724</v>
      </c>
      <c r="K45" s="72">
        <v>0.010058</v>
      </c>
      <c r="L45" s="72">
        <v>0.009438</v>
      </c>
      <c r="M45" s="72">
        <v>0.008766</v>
      </c>
      <c r="N45" s="72">
        <v>0.00815</v>
      </c>
      <c r="O45" s="72">
        <v>0.007502</v>
      </c>
      <c r="P45" s="72">
        <v>0.006741</v>
      </c>
      <c r="Q45" s="72">
        <v>0.006029</v>
      </c>
      <c r="R45" s="72">
        <v>0.005273</v>
      </c>
      <c r="S45" s="72">
        <v>0.004452</v>
      </c>
      <c r="T45" s="72">
        <v>0.003668</v>
      </c>
      <c r="U45" s="72">
        <v>0.002888</v>
      </c>
      <c r="V45" s="72">
        <v>0.00214</v>
      </c>
      <c r="W45" s="72">
        <v>0.00144</v>
      </c>
      <c r="X45" s="72">
        <v>6.96E-4</v>
      </c>
      <c r="Y45" s="72">
        <v>0.0</v>
      </c>
      <c r="Z45" s="72">
        <v>-5.91E-4</v>
      </c>
      <c r="AA45" s="72">
        <v>-0.001198</v>
      </c>
      <c r="AB45" s="72">
        <v>-0.00178</v>
      </c>
      <c r="AC45" s="72">
        <v>-0.002371</v>
      </c>
      <c r="AD45" s="72">
        <v>-0.002905</v>
      </c>
      <c r="AE45" s="72">
        <v>-0.003474</v>
      </c>
      <c r="AF45" s="72">
        <v>-0.003977</v>
      </c>
      <c r="AG45" s="72">
        <v>-0.004561</v>
      </c>
      <c r="AH45" s="72">
        <v>-0.005176</v>
      </c>
      <c r="AI45" s="72">
        <v>-0.005537</v>
      </c>
    </row>
    <row r="46" ht="13.5" customHeight="1">
      <c r="A46" s="72">
        <v>0.016474</v>
      </c>
      <c r="B46" s="72">
        <v>0.01597</v>
      </c>
      <c r="C46" s="72">
        <v>0.015227</v>
      </c>
      <c r="D46" s="72">
        <v>0.014497</v>
      </c>
      <c r="E46" s="72">
        <v>0.013755</v>
      </c>
      <c r="F46" s="72">
        <v>0.013096</v>
      </c>
      <c r="G46" s="72">
        <v>0.012409</v>
      </c>
      <c r="H46" s="72">
        <v>0.011801</v>
      </c>
      <c r="I46" s="72">
        <v>0.011193</v>
      </c>
      <c r="J46" s="72">
        <v>0.010581</v>
      </c>
      <c r="K46" s="72">
        <v>0.009962</v>
      </c>
      <c r="L46" s="72">
        <v>0.009345</v>
      </c>
      <c r="M46" s="72">
        <v>0.008679</v>
      </c>
      <c r="N46" s="72">
        <v>0.008069</v>
      </c>
      <c r="O46" s="72">
        <v>0.007462</v>
      </c>
      <c r="P46" s="72">
        <v>0.006747</v>
      </c>
      <c r="Q46" s="72">
        <v>0.00602</v>
      </c>
      <c r="R46" s="72">
        <v>0.005259</v>
      </c>
      <c r="S46" s="72">
        <v>0.004451</v>
      </c>
      <c r="T46" s="72">
        <v>0.003702</v>
      </c>
      <c r="U46" s="72">
        <v>0.002937</v>
      </c>
      <c r="V46" s="72">
        <v>0.002165</v>
      </c>
      <c r="W46" s="72">
        <v>0.001455</v>
      </c>
      <c r="X46" s="72">
        <v>6.67E-4</v>
      </c>
      <c r="Y46" s="72">
        <v>0.0</v>
      </c>
      <c r="Z46" s="72">
        <v>-5.65E-4</v>
      </c>
      <c r="AA46" s="72">
        <v>-0.001134</v>
      </c>
      <c r="AB46" s="72">
        <v>-0.001735</v>
      </c>
      <c r="AC46" s="72">
        <v>-0.002322</v>
      </c>
      <c r="AD46" s="72">
        <v>-0.002893</v>
      </c>
      <c r="AE46" s="72">
        <v>-0.003435</v>
      </c>
      <c r="AF46" s="72">
        <v>-0.003973</v>
      </c>
      <c r="AG46" s="72">
        <v>-0.004482</v>
      </c>
      <c r="AH46" s="72">
        <v>-0.005085</v>
      </c>
      <c r="AI46" s="72">
        <v>-0.005452</v>
      </c>
    </row>
    <row r="47" ht="13.5" customHeight="1">
      <c r="A47" s="72">
        <v>0.01619</v>
      </c>
      <c r="B47" s="72">
        <v>0.015714</v>
      </c>
      <c r="C47" s="72">
        <v>0.015017</v>
      </c>
      <c r="D47" s="72">
        <v>0.014323</v>
      </c>
      <c r="E47" s="72">
        <v>0.01359</v>
      </c>
      <c r="F47" s="72">
        <v>0.01295</v>
      </c>
      <c r="G47" s="72">
        <v>0.012288</v>
      </c>
      <c r="H47" s="72">
        <v>0.011668</v>
      </c>
      <c r="I47" s="72">
        <v>0.011084</v>
      </c>
      <c r="J47" s="72">
        <v>0.010498</v>
      </c>
      <c r="K47" s="72">
        <v>0.009874</v>
      </c>
      <c r="L47" s="72">
        <v>0.009255</v>
      </c>
      <c r="M47" s="72">
        <v>0.008595</v>
      </c>
      <c r="N47" s="72">
        <v>0.007958</v>
      </c>
      <c r="O47" s="72">
        <v>0.007361</v>
      </c>
      <c r="P47" s="72">
        <v>0.00662</v>
      </c>
      <c r="Q47" s="72">
        <v>0.005869</v>
      </c>
      <c r="R47" s="72">
        <v>0.005128</v>
      </c>
      <c r="S47" s="72">
        <v>0.004346</v>
      </c>
      <c r="T47" s="72">
        <v>0.003566</v>
      </c>
      <c r="U47" s="72">
        <v>0.002802</v>
      </c>
      <c r="V47" s="72">
        <v>0.00204</v>
      </c>
      <c r="W47" s="72">
        <v>0.001368</v>
      </c>
      <c r="X47" s="72">
        <v>6.26E-4</v>
      </c>
      <c r="Y47" s="72">
        <v>0.0</v>
      </c>
      <c r="Z47" s="72">
        <v>-5.46E-4</v>
      </c>
      <c r="AA47" s="72">
        <v>-0.001117</v>
      </c>
      <c r="AB47" s="72">
        <v>-0.001697</v>
      </c>
      <c r="AC47" s="72">
        <v>-0.0023</v>
      </c>
      <c r="AD47" s="72">
        <v>-0.002822</v>
      </c>
      <c r="AE47" s="72">
        <v>-0.003416</v>
      </c>
      <c r="AF47" s="72">
        <v>-0.003889</v>
      </c>
      <c r="AG47" s="72">
        <v>-0.004411</v>
      </c>
      <c r="AH47" s="72">
        <v>-0.004982</v>
      </c>
      <c r="AI47" s="72">
        <v>-0.005329</v>
      </c>
    </row>
    <row r="48" ht="13.5" customHeight="1">
      <c r="A48" s="72">
        <v>0.01595</v>
      </c>
      <c r="B48" s="72">
        <v>0.01549</v>
      </c>
      <c r="C48" s="72">
        <v>0.014767</v>
      </c>
      <c r="D48" s="72">
        <v>0.014065</v>
      </c>
      <c r="E48" s="72">
        <v>0.013363</v>
      </c>
      <c r="F48" s="72">
        <v>0.012747</v>
      </c>
      <c r="G48" s="72">
        <v>0.012076</v>
      </c>
      <c r="H48" s="72">
        <v>0.0115</v>
      </c>
      <c r="I48" s="72">
        <v>0.010907</v>
      </c>
      <c r="J48" s="72">
        <v>0.010346</v>
      </c>
      <c r="K48" s="72">
        <v>0.009739</v>
      </c>
      <c r="L48" s="72">
        <v>0.009162</v>
      </c>
      <c r="M48" s="72">
        <v>0.008538</v>
      </c>
      <c r="N48" s="72">
        <v>0.007966</v>
      </c>
      <c r="O48" s="72">
        <v>0.007333</v>
      </c>
      <c r="P48" s="72">
        <v>0.006617</v>
      </c>
      <c r="Q48" s="72">
        <v>0.005913</v>
      </c>
      <c r="R48" s="72">
        <v>0.005181</v>
      </c>
      <c r="S48" s="72">
        <v>0.004374</v>
      </c>
      <c r="T48" s="72">
        <v>0.003629</v>
      </c>
      <c r="U48" s="72">
        <v>0.002887</v>
      </c>
      <c r="V48" s="72">
        <v>0.002136</v>
      </c>
      <c r="W48" s="72">
        <v>0.001424</v>
      </c>
      <c r="X48" s="72">
        <v>6.9E-4</v>
      </c>
      <c r="Y48" s="72">
        <v>0.0</v>
      </c>
      <c r="Z48" s="72">
        <v>-5.8E-4</v>
      </c>
      <c r="AA48" s="72">
        <v>-0.001181</v>
      </c>
      <c r="AB48" s="72">
        <v>-0.001758</v>
      </c>
      <c r="AC48" s="72">
        <v>-0.002347</v>
      </c>
      <c r="AD48" s="72">
        <v>-0.002866</v>
      </c>
      <c r="AE48" s="72">
        <v>-0.003401</v>
      </c>
      <c r="AF48" s="72">
        <v>-0.003846</v>
      </c>
      <c r="AG48" s="72">
        <v>-0.004314</v>
      </c>
      <c r="AH48" s="72">
        <v>-0.004852</v>
      </c>
      <c r="AI48" s="72">
        <v>-0.005159</v>
      </c>
    </row>
    <row r="49" ht="13.5" customHeight="1">
      <c r="A49" s="72">
        <v>0.015356</v>
      </c>
      <c r="B49" s="72">
        <v>0.015005</v>
      </c>
      <c r="C49" s="72">
        <v>0.014325</v>
      </c>
      <c r="D49" s="72">
        <v>0.013665</v>
      </c>
      <c r="E49" s="72">
        <v>0.012942</v>
      </c>
      <c r="F49" s="72">
        <v>0.012341</v>
      </c>
      <c r="G49" s="72">
        <v>0.011705</v>
      </c>
      <c r="H49" s="72">
        <v>0.011119</v>
      </c>
      <c r="I49" s="72">
        <v>0.010559</v>
      </c>
      <c r="J49" s="72">
        <v>0.010018</v>
      </c>
      <c r="K49" s="72">
        <v>0.009431</v>
      </c>
      <c r="L49" s="72">
        <v>0.008874</v>
      </c>
      <c r="M49" s="72">
        <v>0.008268</v>
      </c>
      <c r="N49" s="72">
        <v>0.007698</v>
      </c>
      <c r="O49" s="72">
        <v>0.007125</v>
      </c>
      <c r="P49" s="72">
        <v>0.006438</v>
      </c>
      <c r="Q49" s="72">
        <v>0.00574</v>
      </c>
      <c r="R49" s="72">
        <v>0.005009</v>
      </c>
      <c r="S49" s="72">
        <v>0.004254</v>
      </c>
      <c r="T49" s="72">
        <v>0.003501</v>
      </c>
      <c r="U49" s="72">
        <v>0.00277</v>
      </c>
      <c r="V49" s="72">
        <v>0.002017</v>
      </c>
      <c r="W49" s="72">
        <v>0.001352</v>
      </c>
      <c r="X49" s="72">
        <v>6.24E-4</v>
      </c>
      <c r="Y49" s="72">
        <v>0.0</v>
      </c>
      <c r="Z49" s="72">
        <v>-5.6E-4</v>
      </c>
      <c r="AA49" s="72">
        <v>-0.001114</v>
      </c>
      <c r="AB49" s="72">
        <v>-0.001689</v>
      </c>
      <c r="AC49" s="72">
        <v>-0.002295</v>
      </c>
      <c r="AD49" s="72">
        <v>-0.002856</v>
      </c>
      <c r="AE49" s="72">
        <v>-0.003397</v>
      </c>
      <c r="AF49" s="72">
        <v>-0.003867</v>
      </c>
      <c r="AG49" s="72">
        <v>-0.00434</v>
      </c>
      <c r="AH49" s="72">
        <v>-0.004893</v>
      </c>
      <c r="AI49" s="72">
        <v>-0.005237</v>
      </c>
    </row>
    <row r="50" ht="13.5" customHeight="1">
      <c r="A50" s="72">
        <v>0.015021</v>
      </c>
      <c r="B50" s="72">
        <v>0.014614</v>
      </c>
      <c r="C50" s="72">
        <v>0.013932</v>
      </c>
      <c r="D50" s="72">
        <v>0.01328</v>
      </c>
      <c r="E50" s="72">
        <v>0.0126</v>
      </c>
      <c r="F50" s="72">
        <v>0.012032</v>
      </c>
      <c r="G50" s="72">
        <v>0.01142</v>
      </c>
      <c r="H50" s="72">
        <v>0.010855</v>
      </c>
      <c r="I50" s="72">
        <v>0.010328</v>
      </c>
      <c r="J50" s="72">
        <v>0.009786</v>
      </c>
      <c r="K50" s="72">
        <v>0.009199</v>
      </c>
      <c r="L50" s="72">
        <v>0.008632</v>
      </c>
      <c r="M50" s="72">
        <v>0.008028</v>
      </c>
      <c r="N50" s="72">
        <v>0.00747</v>
      </c>
      <c r="O50" s="72">
        <v>0.00693</v>
      </c>
      <c r="P50" s="72">
        <v>0.006215</v>
      </c>
      <c r="Q50" s="72">
        <v>0.005572</v>
      </c>
      <c r="R50" s="72">
        <v>0.004864</v>
      </c>
      <c r="S50" s="72">
        <v>0.004119</v>
      </c>
      <c r="T50" s="72">
        <v>0.003396</v>
      </c>
      <c r="U50" s="72">
        <v>0.002662</v>
      </c>
      <c r="V50" s="72">
        <v>0.001976</v>
      </c>
      <c r="W50" s="72">
        <v>0.001335</v>
      </c>
      <c r="X50" s="72">
        <v>6.29E-4</v>
      </c>
      <c r="Y50" s="72">
        <v>0.0</v>
      </c>
      <c r="Z50" s="72">
        <v>-5.46E-4</v>
      </c>
      <c r="AA50" s="72">
        <v>-0.001117</v>
      </c>
      <c r="AB50" s="72">
        <v>-0.0017</v>
      </c>
      <c r="AC50" s="72">
        <v>-0.00227</v>
      </c>
      <c r="AD50" s="72">
        <v>-0.002792</v>
      </c>
      <c r="AE50" s="72">
        <v>-0.003344</v>
      </c>
      <c r="AF50" s="72">
        <v>-0.003765</v>
      </c>
      <c r="AG50" s="72">
        <v>-0.004224</v>
      </c>
      <c r="AH50" s="72">
        <v>-0.004724</v>
      </c>
      <c r="AI50" s="72">
        <v>-0.004992</v>
      </c>
    </row>
    <row r="51" ht="13.5" customHeight="1">
      <c r="A51" s="72">
        <v>0.014703</v>
      </c>
      <c r="B51" s="72">
        <v>0.014264</v>
      </c>
      <c r="C51" s="72">
        <v>0.013581</v>
      </c>
      <c r="D51" s="72">
        <v>0.01295</v>
      </c>
      <c r="E51" s="72">
        <v>0.01227</v>
      </c>
      <c r="F51" s="72">
        <v>0.01167</v>
      </c>
      <c r="G51" s="72">
        <v>0.011072</v>
      </c>
      <c r="H51" s="72">
        <v>0.010532</v>
      </c>
      <c r="I51" s="72">
        <v>0.009988</v>
      </c>
      <c r="J51" s="72">
        <v>0.009476</v>
      </c>
      <c r="K51" s="72">
        <v>0.008958</v>
      </c>
      <c r="L51" s="72">
        <v>0.008414</v>
      </c>
      <c r="M51" s="72">
        <v>0.007845</v>
      </c>
      <c r="N51" s="72">
        <v>0.007276</v>
      </c>
      <c r="O51" s="72">
        <v>0.006742</v>
      </c>
      <c r="P51" s="72">
        <v>0.006077</v>
      </c>
      <c r="Q51" s="72">
        <v>0.00545</v>
      </c>
      <c r="R51" s="72">
        <v>0.004792</v>
      </c>
      <c r="S51" s="72">
        <v>0.004043</v>
      </c>
      <c r="T51" s="72">
        <v>0.003362</v>
      </c>
      <c r="U51" s="72">
        <v>0.002673</v>
      </c>
      <c r="V51" s="72">
        <v>0.001962</v>
      </c>
      <c r="W51" s="72">
        <v>0.001333</v>
      </c>
      <c r="X51" s="72">
        <v>6.32E-4</v>
      </c>
      <c r="Y51" s="72">
        <v>0.0</v>
      </c>
      <c r="Z51" s="72">
        <v>-5.13E-4</v>
      </c>
      <c r="AA51" s="72">
        <v>-0.001053</v>
      </c>
      <c r="AB51" s="72">
        <v>-0.001578</v>
      </c>
      <c r="AC51" s="72">
        <v>-0.002106</v>
      </c>
      <c r="AD51" s="72">
        <v>-0.002613</v>
      </c>
      <c r="AE51" s="72">
        <v>-0.003105</v>
      </c>
      <c r="AF51" s="72">
        <v>-0.003532</v>
      </c>
      <c r="AG51" s="72">
        <v>-0.00396</v>
      </c>
      <c r="AH51" s="72">
        <v>-0.004452</v>
      </c>
      <c r="AI51" s="72">
        <v>-0.004769</v>
      </c>
    </row>
    <row r="52" ht="13.5" customHeight="1">
      <c r="A52" s="72">
        <v>0.014148</v>
      </c>
      <c r="B52" s="72">
        <v>0.013698</v>
      </c>
      <c r="C52" s="72">
        <v>0.013052</v>
      </c>
      <c r="D52" s="72">
        <v>0.012417</v>
      </c>
      <c r="E52" s="72">
        <v>0.011739</v>
      </c>
      <c r="F52" s="72">
        <v>0.011192</v>
      </c>
      <c r="G52" s="72">
        <v>0.010605</v>
      </c>
      <c r="H52" s="72">
        <v>0.010084</v>
      </c>
      <c r="I52" s="72">
        <v>0.009584</v>
      </c>
      <c r="J52" s="72">
        <v>0.009087</v>
      </c>
      <c r="K52" s="72">
        <v>0.00857</v>
      </c>
      <c r="L52" s="72">
        <v>0.008054</v>
      </c>
      <c r="M52" s="72">
        <v>0.007501</v>
      </c>
      <c r="N52" s="72">
        <v>0.006931</v>
      </c>
      <c r="O52" s="72">
        <v>0.006438</v>
      </c>
      <c r="P52" s="72">
        <v>0.005801</v>
      </c>
      <c r="Q52" s="72">
        <v>0.00517</v>
      </c>
      <c r="R52" s="72">
        <v>0.00452</v>
      </c>
      <c r="S52" s="72">
        <v>0.003838</v>
      </c>
      <c r="T52" s="72">
        <v>0.003169</v>
      </c>
      <c r="U52" s="72">
        <v>0.00249</v>
      </c>
      <c r="V52" s="72">
        <v>0.001829</v>
      </c>
      <c r="W52" s="72">
        <v>0.001235</v>
      </c>
      <c r="X52" s="72">
        <v>5.69E-4</v>
      </c>
      <c r="Y52" s="72">
        <v>0.0</v>
      </c>
      <c r="Z52" s="72">
        <v>-4.79E-4</v>
      </c>
      <c r="AA52" s="72">
        <v>-9.88E-4</v>
      </c>
      <c r="AB52" s="72">
        <v>-0.001518</v>
      </c>
      <c r="AC52" s="72">
        <v>-0.002088</v>
      </c>
      <c r="AD52" s="72">
        <v>-0.00258</v>
      </c>
      <c r="AE52" s="72">
        <v>-0.003117</v>
      </c>
      <c r="AF52" s="72">
        <v>-0.003532</v>
      </c>
      <c r="AG52" s="72">
        <v>-0.00398</v>
      </c>
      <c r="AH52" s="72">
        <v>-0.004476</v>
      </c>
      <c r="AI52" s="72">
        <v>-0.004802</v>
      </c>
    </row>
    <row r="53" ht="13.5" customHeight="1">
      <c r="A53" s="72">
        <v>0.013742</v>
      </c>
      <c r="B53" s="72">
        <v>0.01332</v>
      </c>
      <c r="C53" s="72">
        <v>0.012672</v>
      </c>
      <c r="D53" s="72">
        <v>0.012043</v>
      </c>
      <c r="E53" s="72">
        <v>0.011401</v>
      </c>
      <c r="F53" s="72">
        <v>0.010861</v>
      </c>
      <c r="G53" s="72">
        <v>0.010289</v>
      </c>
      <c r="H53" s="72">
        <v>0.009771</v>
      </c>
      <c r="I53" s="72">
        <v>0.009279</v>
      </c>
      <c r="J53" s="72">
        <v>0.008783</v>
      </c>
      <c r="K53" s="72">
        <v>0.008268</v>
      </c>
      <c r="L53" s="72">
        <v>0.007774</v>
      </c>
      <c r="M53" s="72">
        <v>0.007246</v>
      </c>
      <c r="N53" s="72">
        <v>0.006782</v>
      </c>
      <c r="O53" s="72">
        <v>0.006284</v>
      </c>
      <c r="P53" s="72">
        <v>0.005664</v>
      </c>
      <c r="Q53" s="72">
        <v>0.005093</v>
      </c>
      <c r="R53" s="72">
        <v>0.004462</v>
      </c>
      <c r="S53" s="72">
        <v>0.003782</v>
      </c>
      <c r="T53" s="72">
        <v>0.003137</v>
      </c>
      <c r="U53" s="72">
        <v>0.002485</v>
      </c>
      <c r="V53" s="72">
        <v>0.001848</v>
      </c>
      <c r="W53" s="72">
        <v>0.001256</v>
      </c>
      <c r="X53" s="72">
        <v>6.01E-4</v>
      </c>
      <c r="Y53" s="72">
        <v>0.0</v>
      </c>
      <c r="Z53" s="72">
        <v>-5.04E-4</v>
      </c>
      <c r="AA53" s="72">
        <v>-0.001038</v>
      </c>
      <c r="AB53" s="72">
        <v>-0.001566</v>
      </c>
      <c r="AC53" s="72">
        <v>-0.002084</v>
      </c>
      <c r="AD53" s="72">
        <v>-0.00257</v>
      </c>
      <c r="AE53" s="72">
        <v>-0.003079</v>
      </c>
      <c r="AF53" s="72">
        <v>-0.003503</v>
      </c>
      <c r="AG53" s="72">
        <v>-0.003933</v>
      </c>
      <c r="AH53" s="72">
        <v>-0.0044</v>
      </c>
      <c r="AI53" s="72">
        <v>-0.00471</v>
      </c>
    </row>
    <row r="54" ht="13.5" customHeight="1">
      <c r="A54" s="72">
        <v>0.013398</v>
      </c>
      <c r="B54" s="72">
        <v>0.012985</v>
      </c>
      <c r="C54" s="72">
        <v>0.012373</v>
      </c>
      <c r="D54" s="72">
        <v>0.011765</v>
      </c>
      <c r="E54" s="72">
        <v>0.01113</v>
      </c>
      <c r="F54" s="72">
        <v>0.010592</v>
      </c>
      <c r="G54" s="72">
        <v>0.010025</v>
      </c>
      <c r="H54" s="72">
        <v>0.009533</v>
      </c>
      <c r="I54" s="72">
        <v>0.009055</v>
      </c>
      <c r="J54" s="72">
        <v>0.00857</v>
      </c>
      <c r="K54" s="72">
        <v>0.008094</v>
      </c>
      <c r="L54" s="72">
        <v>0.007596</v>
      </c>
      <c r="M54" s="72">
        <v>0.00709</v>
      </c>
      <c r="N54" s="72">
        <v>0.00663</v>
      </c>
      <c r="O54" s="72">
        <v>0.006151</v>
      </c>
      <c r="P54" s="72">
        <v>0.005557</v>
      </c>
      <c r="Q54" s="72">
        <v>0.004979</v>
      </c>
      <c r="R54" s="72">
        <v>0.004384</v>
      </c>
      <c r="S54" s="72">
        <v>0.00371</v>
      </c>
      <c r="T54" s="72">
        <v>0.003067</v>
      </c>
      <c r="U54" s="72">
        <v>0.002436</v>
      </c>
      <c r="V54" s="72">
        <v>0.00177</v>
      </c>
      <c r="W54" s="72">
        <v>0.001204</v>
      </c>
      <c r="X54" s="72">
        <v>5.64E-4</v>
      </c>
      <c r="Y54" s="72">
        <v>0.0</v>
      </c>
      <c r="Z54" s="72">
        <v>-4.95E-4</v>
      </c>
      <c r="AA54" s="72">
        <v>-9.95E-4</v>
      </c>
      <c r="AB54" s="72">
        <v>-0.001505</v>
      </c>
      <c r="AC54" s="72">
        <v>-0.002029</v>
      </c>
      <c r="AD54" s="72">
        <v>-0.002539</v>
      </c>
      <c r="AE54" s="72">
        <v>-0.003039</v>
      </c>
      <c r="AF54" s="72">
        <v>-0.003481</v>
      </c>
      <c r="AG54" s="72">
        <v>-0.003927</v>
      </c>
      <c r="AH54" s="72">
        <v>-0.004394</v>
      </c>
      <c r="AI54" s="72">
        <v>-0.004693</v>
      </c>
    </row>
    <row r="55" ht="13.5" customHeight="1">
      <c r="A55" s="72">
        <v>0.01318</v>
      </c>
      <c r="B55" s="72">
        <v>0.012744</v>
      </c>
      <c r="C55" s="72">
        <v>0.012119</v>
      </c>
      <c r="D55" s="72">
        <v>0.011531</v>
      </c>
      <c r="E55" s="72">
        <v>0.010887</v>
      </c>
      <c r="F55" s="72">
        <v>0.01037</v>
      </c>
      <c r="G55" s="72">
        <v>0.009829</v>
      </c>
      <c r="H55" s="72">
        <v>0.009339</v>
      </c>
      <c r="I55" s="72">
        <v>0.008868</v>
      </c>
      <c r="J55" s="72">
        <v>0.00841</v>
      </c>
      <c r="K55" s="72">
        <v>0.007933</v>
      </c>
      <c r="L55" s="72">
        <v>0.007473</v>
      </c>
      <c r="M55" s="72">
        <v>0.006972</v>
      </c>
      <c r="N55" s="72">
        <v>0.006507</v>
      </c>
      <c r="O55" s="72">
        <v>0.006039</v>
      </c>
      <c r="P55" s="72">
        <v>0.005433</v>
      </c>
      <c r="Q55" s="72">
        <v>0.004855</v>
      </c>
      <c r="R55" s="72">
        <v>0.004249</v>
      </c>
      <c r="S55" s="72">
        <v>0.003616</v>
      </c>
      <c r="T55" s="72">
        <v>0.00293</v>
      </c>
      <c r="U55" s="72">
        <v>0.002327</v>
      </c>
      <c r="V55" s="72">
        <v>0.001724</v>
      </c>
      <c r="W55" s="72">
        <v>0.001189</v>
      </c>
      <c r="X55" s="72">
        <v>5.6E-4</v>
      </c>
      <c r="Y55" s="72">
        <v>0.0</v>
      </c>
      <c r="Z55" s="72">
        <v>-4.42E-4</v>
      </c>
      <c r="AA55" s="72">
        <v>-9.24E-4</v>
      </c>
      <c r="AB55" s="72">
        <v>-0.00141</v>
      </c>
      <c r="AC55" s="72">
        <v>-0.001931</v>
      </c>
      <c r="AD55" s="72">
        <v>-0.002392</v>
      </c>
      <c r="AE55" s="72">
        <v>-0.002887</v>
      </c>
      <c r="AF55" s="72">
        <v>-0.003282</v>
      </c>
      <c r="AG55" s="72">
        <v>-0.003745</v>
      </c>
      <c r="AH55" s="72">
        <v>-0.004211</v>
      </c>
      <c r="AI55" s="72">
        <v>-0.004527</v>
      </c>
    </row>
    <row r="56" ht="13.5" customHeight="1">
      <c r="A56" s="72">
        <v>0.012757</v>
      </c>
      <c r="B56" s="72">
        <v>0.01237</v>
      </c>
      <c r="C56" s="72">
        <v>0.011747</v>
      </c>
      <c r="D56" s="72">
        <v>0.011151</v>
      </c>
      <c r="E56" s="72">
        <v>0.010537</v>
      </c>
      <c r="F56" s="72">
        <v>0.010006</v>
      </c>
      <c r="G56" s="72">
        <v>0.009466</v>
      </c>
      <c r="H56" s="72">
        <v>0.008957</v>
      </c>
      <c r="I56" s="72">
        <v>0.008489</v>
      </c>
      <c r="J56" s="72">
        <v>0.008057</v>
      </c>
      <c r="K56" s="72">
        <v>0.007585</v>
      </c>
      <c r="L56" s="72">
        <v>0.007119</v>
      </c>
      <c r="M56" s="72">
        <v>0.006604</v>
      </c>
      <c r="N56" s="72">
        <v>0.006174</v>
      </c>
      <c r="O56" s="72">
        <v>0.00572</v>
      </c>
      <c r="P56" s="72">
        <v>0.005163</v>
      </c>
      <c r="Q56" s="72">
        <v>0.004629</v>
      </c>
      <c r="R56" s="72">
        <v>0.004068</v>
      </c>
      <c r="S56" s="72">
        <v>0.003475</v>
      </c>
      <c r="T56" s="72">
        <v>0.002864</v>
      </c>
      <c r="U56" s="72">
        <v>0.002268</v>
      </c>
      <c r="V56" s="72">
        <v>0.001674</v>
      </c>
      <c r="W56" s="72">
        <v>0.001144</v>
      </c>
      <c r="X56" s="72">
        <v>5.71E-4</v>
      </c>
      <c r="Y56" s="72">
        <v>0.0</v>
      </c>
      <c r="Z56" s="72">
        <v>-4.74E-4</v>
      </c>
      <c r="AA56" s="72">
        <v>-9.37E-4</v>
      </c>
      <c r="AB56" s="72">
        <v>-0.001426</v>
      </c>
      <c r="AC56" s="72">
        <v>-0.001891</v>
      </c>
      <c r="AD56" s="72">
        <v>-0.00237</v>
      </c>
      <c r="AE56" s="72">
        <v>-0.002854</v>
      </c>
      <c r="AF56" s="72">
        <v>-0.003273</v>
      </c>
      <c r="AG56" s="72">
        <v>-0.003718</v>
      </c>
      <c r="AH56" s="72">
        <v>-0.004195</v>
      </c>
      <c r="AI56" s="72">
        <v>-0.004498</v>
      </c>
    </row>
    <row r="57" ht="13.5" customHeight="1">
      <c r="A57" s="72">
        <v>0.01242</v>
      </c>
      <c r="B57" s="72">
        <v>0.01201</v>
      </c>
      <c r="C57" s="72">
        <v>0.011402</v>
      </c>
      <c r="D57" s="72">
        <v>0.010836</v>
      </c>
      <c r="E57" s="72">
        <v>0.010231</v>
      </c>
      <c r="F57" s="72">
        <v>0.00971</v>
      </c>
      <c r="G57" s="72">
        <v>0.009188</v>
      </c>
      <c r="H57" s="72">
        <v>0.008741</v>
      </c>
      <c r="I57" s="72">
        <v>0.00827</v>
      </c>
      <c r="J57" s="72">
        <v>0.007847</v>
      </c>
      <c r="K57" s="72">
        <v>0.007405</v>
      </c>
      <c r="L57" s="72">
        <v>0.006971</v>
      </c>
      <c r="M57" s="72">
        <v>0.006502</v>
      </c>
      <c r="N57" s="72">
        <v>0.006079</v>
      </c>
      <c r="O57" s="72">
        <v>0.005648</v>
      </c>
      <c r="P57" s="72">
        <v>0.005107</v>
      </c>
      <c r="Q57" s="72">
        <v>0.004569</v>
      </c>
      <c r="R57" s="72">
        <v>0.004004</v>
      </c>
      <c r="S57" s="72">
        <v>0.003397</v>
      </c>
      <c r="T57" s="72">
        <v>0.002809</v>
      </c>
      <c r="U57" s="72">
        <v>0.002231</v>
      </c>
      <c r="V57" s="72">
        <v>0.00163</v>
      </c>
      <c r="W57" s="72">
        <v>0.00112</v>
      </c>
      <c r="X57" s="72">
        <v>5.19E-4</v>
      </c>
      <c r="Y57" s="72">
        <v>0.0</v>
      </c>
      <c r="Z57" s="72">
        <v>-4.28E-4</v>
      </c>
      <c r="AA57" s="72">
        <v>-8.79E-4</v>
      </c>
      <c r="AB57" s="72">
        <v>-0.001328</v>
      </c>
      <c r="AC57" s="72">
        <v>-0.001806</v>
      </c>
      <c r="AD57" s="72">
        <v>-0.002266</v>
      </c>
      <c r="AE57" s="72">
        <v>-0.002755</v>
      </c>
      <c r="AF57" s="72">
        <v>-0.003155</v>
      </c>
      <c r="AG57" s="72">
        <v>-0.003585</v>
      </c>
      <c r="AH57" s="72">
        <v>-0.004091</v>
      </c>
      <c r="AI57" s="72">
        <v>-0.004419</v>
      </c>
    </row>
    <row r="58" ht="13.5" customHeight="1">
      <c r="A58" s="72">
        <v>0.011869</v>
      </c>
      <c r="B58" s="72">
        <v>0.011476</v>
      </c>
      <c r="C58" s="72">
        <v>0.010884</v>
      </c>
      <c r="D58" s="72">
        <v>0.010339</v>
      </c>
      <c r="E58" s="72">
        <v>0.009751</v>
      </c>
      <c r="F58" s="72">
        <v>0.009264</v>
      </c>
      <c r="G58" s="72">
        <v>0.008779</v>
      </c>
      <c r="H58" s="72">
        <v>0.008312</v>
      </c>
      <c r="I58" s="72">
        <v>0.007891</v>
      </c>
      <c r="J58" s="72">
        <v>0.00746</v>
      </c>
      <c r="K58" s="72">
        <v>0.007019</v>
      </c>
      <c r="L58" s="72">
        <v>0.006625</v>
      </c>
      <c r="M58" s="72">
        <v>0.006162</v>
      </c>
      <c r="N58" s="72">
        <v>0.005747</v>
      </c>
      <c r="O58" s="72">
        <v>0.005338</v>
      </c>
      <c r="P58" s="72">
        <v>0.004806</v>
      </c>
      <c r="Q58" s="72">
        <v>0.004308</v>
      </c>
      <c r="R58" s="72">
        <v>0.003784</v>
      </c>
      <c r="S58" s="72">
        <v>0.003195</v>
      </c>
      <c r="T58" s="72">
        <v>0.002631</v>
      </c>
      <c r="U58" s="72">
        <v>0.002072</v>
      </c>
      <c r="V58" s="72">
        <v>0.001527</v>
      </c>
      <c r="W58" s="72">
        <v>0.001039</v>
      </c>
      <c r="X58" s="72">
        <v>5.09E-4</v>
      </c>
      <c r="Y58" s="72">
        <v>0.0</v>
      </c>
      <c r="Z58" s="72">
        <v>-4.08E-4</v>
      </c>
      <c r="AA58" s="72">
        <v>-8.4E-4</v>
      </c>
      <c r="AB58" s="72">
        <v>-0.001307</v>
      </c>
      <c r="AC58" s="72">
        <v>-0.001799</v>
      </c>
      <c r="AD58" s="72">
        <v>-0.002213</v>
      </c>
      <c r="AE58" s="72">
        <v>-0.002712</v>
      </c>
      <c r="AF58" s="72">
        <v>-0.0031</v>
      </c>
      <c r="AG58" s="72">
        <v>-0.00355</v>
      </c>
      <c r="AH58" s="72">
        <v>-0.004041</v>
      </c>
      <c r="AI58" s="72">
        <v>-0.004343</v>
      </c>
    </row>
    <row r="59" ht="13.5" customHeight="1">
      <c r="A59" s="72">
        <v>0.011555</v>
      </c>
      <c r="B59" s="72">
        <v>0.011195</v>
      </c>
      <c r="C59" s="72">
        <v>0.010633</v>
      </c>
      <c r="D59" s="72">
        <v>0.010119</v>
      </c>
      <c r="E59" s="72">
        <v>0.009568</v>
      </c>
      <c r="F59" s="72">
        <v>0.009096</v>
      </c>
      <c r="G59" s="72">
        <v>0.0086</v>
      </c>
      <c r="H59" s="72">
        <v>0.008153</v>
      </c>
      <c r="I59" s="72">
        <v>0.007727</v>
      </c>
      <c r="J59" s="72">
        <v>0.007325</v>
      </c>
      <c r="K59" s="72">
        <v>0.006909</v>
      </c>
      <c r="L59" s="72">
        <v>0.00649</v>
      </c>
      <c r="M59" s="72">
        <v>0.006048</v>
      </c>
      <c r="N59" s="72">
        <v>0.005663</v>
      </c>
      <c r="O59" s="72">
        <v>0.005241</v>
      </c>
      <c r="P59" s="72">
        <v>0.004741</v>
      </c>
      <c r="Q59" s="72">
        <v>0.004268</v>
      </c>
      <c r="R59" s="72">
        <v>0.003755</v>
      </c>
      <c r="S59" s="72">
        <v>0.003166</v>
      </c>
      <c r="T59" s="72">
        <v>0.002653</v>
      </c>
      <c r="U59" s="72">
        <v>0.002106</v>
      </c>
      <c r="V59" s="72">
        <v>0.00157</v>
      </c>
      <c r="W59" s="72">
        <v>0.001089</v>
      </c>
      <c r="X59" s="72">
        <v>5.18E-4</v>
      </c>
      <c r="Y59" s="72">
        <v>0.0</v>
      </c>
      <c r="Z59" s="72">
        <v>-3.94E-4</v>
      </c>
      <c r="AA59" s="72">
        <v>-8.25E-4</v>
      </c>
      <c r="AB59" s="72">
        <v>-0.001239</v>
      </c>
      <c r="AC59" s="72">
        <v>-0.001707</v>
      </c>
      <c r="AD59" s="72">
        <v>-0.002134</v>
      </c>
      <c r="AE59" s="72">
        <v>-0.002606</v>
      </c>
      <c r="AF59" s="72">
        <v>-0.00303</v>
      </c>
      <c r="AG59" s="72">
        <v>-0.003483</v>
      </c>
      <c r="AH59" s="72">
        <v>-0.003991</v>
      </c>
      <c r="AI59" s="72">
        <v>-0.004284</v>
      </c>
    </row>
    <row r="60" ht="13.5" customHeight="1">
      <c r="A60" s="72">
        <v>0.011247</v>
      </c>
      <c r="B60" s="72">
        <v>0.010888</v>
      </c>
      <c r="C60" s="72">
        <v>0.010348</v>
      </c>
      <c r="D60" s="72">
        <v>0.00983</v>
      </c>
      <c r="E60" s="72">
        <v>0.00926</v>
      </c>
      <c r="F60" s="72">
        <v>0.008809</v>
      </c>
      <c r="G60" s="72">
        <v>0.008334</v>
      </c>
      <c r="H60" s="72">
        <v>0.00789</v>
      </c>
      <c r="I60" s="72">
        <v>0.007481</v>
      </c>
      <c r="J60" s="72">
        <v>0.007088</v>
      </c>
      <c r="K60" s="72">
        <v>0.006702</v>
      </c>
      <c r="L60" s="72">
        <v>0.006309</v>
      </c>
      <c r="M60" s="72">
        <v>0.005907</v>
      </c>
      <c r="N60" s="72">
        <v>0.005487</v>
      </c>
      <c r="O60" s="72">
        <v>0.005104</v>
      </c>
      <c r="P60" s="72">
        <v>0.004603</v>
      </c>
      <c r="Q60" s="72">
        <v>0.004128</v>
      </c>
      <c r="R60" s="72">
        <v>0.003615</v>
      </c>
      <c r="S60" s="72">
        <v>0.003072</v>
      </c>
      <c r="T60" s="72">
        <v>0.002536</v>
      </c>
      <c r="U60" s="72">
        <v>0.002004</v>
      </c>
      <c r="V60" s="72">
        <v>0.001488</v>
      </c>
      <c r="W60" s="72">
        <v>0.00102</v>
      </c>
      <c r="X60" s="72">
        <v>4.67E-4</v>
      </c>
      <c r="Y60" s="72">
        <v>0.0</v>
      </c>
      <c r="Z60" s="72">
        <v>-3.73E-4</v>
      </c>
      <c r="AA60" s="72">
        <v>-7.69E-4</v>
      </c>
      <c r="AB60" s="72">
        <v>-0.001185</v>
      </c>
      <c r="AC60" s="72">
        <v>-0.001662</v>
      </c>
      <c r="AD60" s="72">
        <v>-0.002083</v>
      </c>
      <c r="AE60" s="72">
        <v>-0.002541</v>
      </c>
      <c r="AF60" s="72">
        <v>-0.002952</v>
      </c>
      <c r="AG60" s="72">
        <v>-0.003438</v>
      </c>
      <c r="AH60" s="72">
        <v>-0.003956</v>
      </c>
      <c r="AI60" s="72">
        <v>-0.004286</v>
      </c>
    </row>
    <row r="61" ht="13.5" customHeight="1">
      <c r="A61" s="72">
        <v>0.010826</v>
      </c>
      <c r="B61" s="72">
        <v>0.010475</v>
      </c>
      <c r="C61" s="72">
        <v>0.009953</v>
      </c>
      <c r="D61" s="72">
        <v>0.009445</v>
      </c>
      <c r="E61" s="72">
        <v>0.008914</v>
      </c>
      <c r="F61" s="72">
        <v>0.008472</v>
      </c>
      <c r="G61" s="72">
        <v>0.008005</v>
      </c>
      <c r="H61" s="72">
        <v>0.007587</v>
      </c>
      <c r="I61" s="72">
        <v>0.00719</v>
      </c>
      <c r="J61" s="72">
        <v>0.006818</v>
      </c>
      <c r="K61" s="72">
        <v>0.006417</v>
      </c>
      <c r="L61" s="72">
        <v>0.006036</v>
      </c>
      <c r="M61" s="72">
        <v>0.005598</v>
      </c>
      <c r="N61" s="72">
        <v>0.005228</v>
      </c>
      <c r="O61" s="72">
        <v>0.004856</v>
      </c>
      <c r="P61" s="72">
        <v>0.004383</v>
      </c>
      <c r="Q61" s="72">
        <v>0.003925</v>
      </c>
      <c r="R61" s="72">
        <v>0.003427</v>
      </c>
      <c r="S61" s="72">
        <v>0.002917</v>
      </c>
      <c r="T61" s="72">
        <v>0.002411</v>
      </c>
      <c r="U61" s="72">
        <v>0.001906</v>
      </c>
      <c r="V61" s="72">
        <v>0.001434</v>
      </c>
      <c r="W61" s="72">
        <v>9.63E-4</v>
      </c>
      <c r="X61" s="72">
        <v>4.58E-4</v>
      </c>
      <c r="Y61" s="72">
        <v>0.0</v>
      </c>
      <c r="Z61" s="72">
        <v>-3.51E-4</v>
      </c>
      <c r="AA61" s="72">
        <v>-7.76E-4</v>
      </c>
      <c r="AB61" s="72">
        <v>-0.001182</v>
      </c>
      <c r="AC61" s="72">
        <v>-0.001621</v>
      </c>
      <c r="AD61" s="72">
        <v>-0.00203</v>
      </c>
      <c r="AE61" s="72">
        <v>-0.002498</v>
      </c>
      <c r="AF61" s="72">
        <v>-0.002876</v>
      </c>
      <c r="AG61" s="72">
        <v>-0.00337</v>
      </c>
      <c r="AH61" s="72">
        <v>-0.00387</v>
      </c>
      <c r="AI61" s="72">
        <v>-0.004221</v>
      </c>
    </row>
    <row r="62" ht="13.5" customHeight="1">
      <c r="A62" s="72">
        <v>0.010554</v>
      </c>
      <c r="B62" s="72">
        <v>0.010221</v>
      </c>
      <c r="C62" s="72">
        <v>0.009713</v>
      </c>
      <c r="D62" s="72">
        <v>0.009246</v>
      </c>
      <c r="E62" s="72">
        <v>0.008726</v>
      </c>
      <c r="F62" s="72">
        <v>0.008302</v>
      </c>
      <c r="G62" s="72">
        <v>0.007836</v>
      </c>
      <c r="H62" s="72">
        <v>0.007442</v>
      </c>
      <c r="I62" s="72">
        <v>0.00706</v>
      </c>
      <c r="J62" s="72">
        <v>0.006705</v>
      </c>
      <c r="K62" s="72">
        <v>0.006326</v>
      </c>
      <c r="L62" s="72">
        <v>0.005956</v>
      </c>
      <c r="M62" s="72">
        <v>0.00554</v>
      </c>
      <c r="N62" s="72">
        <v>0.005171</v>
      </c>
      <c r="O62" s="72">
        <v>0.004788</v>
      </c>
      <c r="P62" s="72">
        <v>0.004349</v>
      </c>
      <c r="Q62" s="72">
        <v>0.00388</v>
      </c>
      <c r="R62" s="72">
        <v>0.003421</v>
      </c>
      <c r="S62" s="72">
        <v>0.002905</v>
      </c>
      <c r="T62" s="72">
        <v>0.002405</v>
      </c>
      <c r="U62" s="72">
        <v>0.001918</v>
      </c>
      <c r="V62" s="72">
        <v>0.001416</v>
      </c>
      <c r="W62" s="72">
        <v>9.95E-4</v>
      </c>
      <c r="X62" s="72">
        <v>4.65E-4</v>
      </c>
      <c r="Y62" s="72">
        <v>0.0</v>
      </c>
      <c r="Z62" s="72">
        <v>-3.61E-4</v>
      </c>
      <c r="AA62" s="72">
        <v>-7.23E-4</v>
      </c>
      <c r="AB62" s="72">
        <v>-0.001111</v>
      </c>
      <c r="AC62" s="72">
        <v>-0.00155</v>
      </c>
      <c r="AD62" s="72">
        <v>-0.001961</v>
      </c>
      <c r="AE62" s="72">
        <v>-0.002421</v>
      </c>
      <c r="AF62" s="72">
        <v>-0.002804</v>
      </c>
      <c r="AG62" s="72">
        <v>-0.003288</v>
      </c>
      <c r="AH62" s="72">
        <v>-0.003807</v>
      </c>
      <c r="AI62" s="72">
        <v>-0.004142</v>
      </c>
    </row>
    <row r="63" ht="13.5" customHeight="1">
      <c r="A63" s="72">
        <v>0.010213</v>
      </c>
      <c r="B63" s="72">
        <v>0.009891</v>
      </c>
      <c r="C63" s="72">
        <v>0.009417</v>
      </c>
      <c r="D63" s="72">
        <v>0.008952</v>
      </c>
      <c r="E63" s="72">
        <v>0.008445</v>
      </c>
      <c r="F63" s="72">
        <v>0.008026</v>
      </c>
      <c r="G63" s="72">
        <v>0.007604</v>
      </c>
      <c r="H63" s="72">
        <v>0.007222</v>
      </c>
      <c r="I63" s="72">
        <v>0.006862</v>
      </c>
      <c r="J63" s="72">
        <v>0.006497</v>
      </c>
      <c r="K63" s="72">
        <v>0.006131</v>
      </c>
      <c r="L63" s="72">
        <v>0.005789</v>
      </c>
      <c r="M63" s="72">
        <v>0.005392</v>
      </c>
      <c r="N63" s="72">
        <v>0.005017</v>
      </c>
      <c r="O63" s="72">
        <v>0.004694</v>
      </c>
      <c r="P63" s="72">
        <v>0.00422</v>
      </c>
      <c r="Q63" s="72">
        <v>0.003765</v>
      </c>
      <c r="R63" s="72">
        <v>0.003314</v>
      </c>
      <c r="S63" s="72">
        <v>0.002804</v>
      </c>
      <c r="T63" s="72">
        <v>0.002331</v>
      </c>
      <c r="U63" s="72">
        <v>0.001827</v>
      </c>
      <c r="V63" s="72">
        <v>0.001346</v>
      </c>
      <c r="W63" s="72">
        <v>9.12E-4</v>
      </c>
      <c r="X63" s="72">
        <v>4.38E-4</v>
      </c>
      <c r="Y63" s="72">
        <v>0.0</v>
      </c>
      <c r="Z63" s="72">
        <v>-3.4E-4</v>
      </c>
      <c r="AA63" s="72">
        <v>-7.14E-4</v>
      </c>
      <c r="AB63" s="72">
        <v>-0.001107</v>
      </c>
      <c r="AC63" s="72">
        <v>-0.001523</v>
      </c>
      <c r="AD63" s="72">
        <v>-0.001969</v>
      </c>
      <c r="AE63" s="72">
        <v>-0.002391</v>
      </c>
      <c r="AF63" s="72">
        <v>-0.002817</v>
      </c>
      <c r="AG63" s="72">
        <v>-0.003302</v>
      </c>
      <c r="AH63" s="72">
        <v>-0.003841</v>
      </c>
      <c r="AI63" s="72">
        <v>-0.004191</v>
      </c>
    </row>
    <row r="64" ht="13.5" customHeight="1">
      <c r="A64" s="72">
        <v>0.010081</v>
      </c>
      <c r="B64" s="72">
        <v>0.009765</v>
      </c>
      <c r="C64" s="72">
        <v>0.009269</v>
      </c>
      <c r="D64" s="72">
        <v>0.008799</v>
      </c>
      <c r="E64" s="72">
        <v>0.008283</v>
      </c>
      <c r="F64" s="72">
        <v>0.007899</v>
      </c>
      <c r="G64" s="72">
        <v>0.007456</v>
      </c>
      <c r="H64" s="72">
        <v>0.007079</v>
      </c>
      <c r="I64" s="72">
        <v>0.006723</v>
      </c>
      <c r="J64" s="72">
        <v>0.006373</v>
      </c>
      <c r="K64" s="72">
        <v>0.005989</v>
      </c>
      <c r="L64" s="72">
        <v>0.005649</v>
      </c>
      <c r="M64" s="72">
        <v>0.00524</v>
      </c>
      <c r="N64" s="72">
        <v>0.004908</v>
      </c>
      <c r="O64" s="72">
        <v>0.004553</v>
      </c>
      <c r="P64" s="72">
        <v>0.004092</v>
      </c>
      <c r="Q64" s="72">
        <v>0.003672</v>
      </c>
      <c r="R64" s="72">
        <v>0.00323</v>
      </c>
      <c r="S64" s="72">
        <v>0.002746</v>
      </c>
      <c r="T64" s="72">
        <v>0.002262</v>
      </c>
      <c r="U64" s="72">
        <v>0.001782</v>
      </c>
      <c r="V64" s="72">
        <v>0.00135</v>
      </c>
      <c r="W64" s="72">
        <v>9.35E-4</v>
      </c>
      <c r="X64" s="72">
        <v>4.35E-4</v>
      </c>
      <c r="Y64" s="72">
        <v>0.0</v>
      </c>
      <c r="Z64" s="72">
        <v>-3.37E-4</v>
      </c>
      <c r="AA64" s="72">
        <v>-7.16E-4</v>
      </c>
      <c r="AB64" s="72">
        <v>-0.001111</v>
      </c>
      <c r="AC64" s="72">
        <v>-0.00151</v>
      </c>
      <c r="AD64" s="72">
        <v>-0.001902</v>
      </c>
      <c r="AE64" s="72">
        <v>-0.002345</v>
      </c>
      <c r="AF64" s="72">
        <v>-0.002746</v>
      </c>
      <c r="AG64" s="72">
        <v>-0.003217</v>
      </c>
      <c r="AH64" s="72">
        <v>-0.003776</v>
      </c>
      <c r="AI64" s="72">
        <v>-0.004113</v>
      </c>
    </row>
    <row r="65" ht="13.5" customHeight="1">
      <c r="A65" s="72">
        <v>0.010167</v>
      </c>
      <c r="B65" s="72">
        <v>0.009857</v>
      </c>
      <c r="C65" s="72">
        <v>0.009383</v>
      </c>
      <c r="D65" s="72">
        <v>0.008937</v>
      </c>
      <c r="E65" s="72">
        <v>0.008433</v>
      </c>
      <c r="F65" s="72">
        <v>0.008028</v>
      </c>
      <c r="G65" s="72">
        <v>0.007586</v>
      </c>
      <c r="H65" s="72">
        <v>0.007195</v>
      </c>
      <c r="I65" s="72">
        <v>0.006826</v>
      </c>
      <c r="J65" s="72">
        <v>0.006463</v>
      </c>
      <c r="K65" s="72">
        <v>0.006085</v>
      </c>
      <c r="L65" s="72">
        <v>0.005744</v>
      </c>
      <c r="M65" s="72">
        <v>0.005336</v>
      </c>
      <c r="N65" s="72">
        <v>0.004987</v>
      </c>
      <c r="O65" s="72">
        <v>0.004613</v>
      </c>
      <c r="P65" s="72">
        <v>0.004204</v>
      </c>
      <c r="Q65" s="72">
        <v>0.00373</v>
      </c>
      <c r="R65" s="72">
        <v>0.003273</v>
      </c>
      <c r="S65" s="72">
        <v>0.002771</v>
      </c>
      <c r="T65" s="72">
        <v>0.002303</v>
      </c>
      <c r="U65" s="72">
        <v>0.001834</v>
      </c>
      <c r="V65" s="72">
        <v>0.001365</v>
      </c>
      <c r="W65" s="72">
        <v>9.35E-4</v>
      </c>
      <c r="X65" s="72">
        <v>4.59E-4</v>
      </c>
      <c r="Y65" s="72">
        <v>0.0</v>
      </c>
      <c r="Z65" s="72">
        <v>-3.21E-4</v>
      </c>
      <c r="AA65" s="72">
        <v>-6.99E-4</v>
      </c>
      <c r="AB65" s="72">
        <v>-0.001055</v>
      </c>
      <c r="AC65" s="72">
        <v>-0.00148</v>
      </c>
      <c r="AD65" s="72">
        <v>-0.001897</v>
      </c>
      <c r="AE65" s="72">
        <v>-0.002334</v>
      </c>
      <c r="AF65" s="72">
        <v>-0.002756</v>
      </c>
      <c r="AG65" s="72">
        <v>-0.003237</v>
      </c>
      <c r="AH65" s="72">
        <v>-0.003774</v>
      </c>
      <c r="AI65" s="72">
        <v>-0.004167</v>
      </c>
    </row>
    <row r="66" ht="13.5" customHeight="1">
      <c r="A66" s="72">
        <v>0.009997</v>
      </c>
      <c r="B66" s="72">
        <v>0.009666</v>
      </c>
      <c r="C66" s="72">
        <v>0.00919</v>
      </c>
      <c r="D66" s="72">
        <v>0.008731</v>
      </c>
      <c r="E66" s="72">
        <v>0.008244</v>
      </c>
      <c r="F66" s="72">
        <v>0.007845</v>
      </c>
      <c r="G66" s="72">
        <v>0.007404</v>
      </c>
      <c r="H66" s="72">
        <v>0.007043</v>
      </c>
      <c r="I66" s="72">
        <v>0.00669</v>
      </c>
      <c r="J66" s="72">
        <v>0.006319</v>
      </c>
      <c r="K66" s="72">
        <v>0.005957</v>
      </c>
      <c r="L66" s="72">
        <v>0.005618</v>
      </c>
      <c r="M66" s="72">
        <v>0.00523</v>
      </c>
      <c r="N66" s="72">
        <v>0.004882</v>
      </c>
      <c r="O66" s="72">
        <v>0.004562</v>
      </c>
      <c r="P66" s="72">
        <v>0.004093</v>
      </c>
      <c r="Q66" s="72">
        <v>0.003646</v>
      </c>
      <c r="R66" s="72">
        <v>0.003194</v>
      </c>
      <c r="S66" s="72">
        <v>0.002711</v>
      </c>
      <c r="T66" s="72">
        <v>0.002232</v>
      </c>
      <c r="U66" s="72">
        <v>0.00178</v>
      </c>
      <c r="V66" s="72">
        <v>0.001315</v>
      </c>
      <c r="W66" s="72">
        <v>9.16E-4</v>
      </c>
      <c r="X66" s="72">
        <v>4.21E-4</v>
      </c>
      <c r="Y66" s="72">
        <v>0.0</v>
      </c>
      <c r="Z66" s="72">
        <v>-3.28E-4</v>
      </c>
      <c r="AA66" s="72">
        <v>-6.92E-4</v>
      </c>
      <c r="AB66" s="72">
        <v>-0.001087</v>
      </c>
      <c r="AC66" s="72">
        <v>-0.00147</v>
      </c>
      <c r="AD66" s="72">
        <v>-0.001898</v>
      </c>
      <c r="AE66" s="72">
        <v>-0.002346</v>
      </c>
      <c r="AF66" s="72">
        <v>-0.002757</v>
      </c>
      <c r="AG66" s="72">
        <v>-0.003276</v>
      </c>
      <c r="AH66" s="72">
        <v>-0.003809</v>
      </c>
      <c r="AI66" s="72">
        <v>-0.00417</v>
      </c>
    </row>
    <row r="67" ht="13.5" customHeight="1">
      <c r="A67" s="72">
        <v>0.009835</v>
      </c>
      <c r="B67" s="72">
        <v>0.009522</v>
      </c>
      <c r="C67" s="72">
        <v>0.009033</v>
      </c>
      <c r="D67" s="72">
        <v>0.008605</v>
      </c>
      <c r="E67" s="72">
        <v>0.008118</v>
      </c>
      <c r="F67" s="72">
        <v>0.00773</v>
      </c>
      <c r="G67" s="72">
        <v>0.007302</v>
      </c>
      <c r="H67" s="72">
        <v>0.006918</v>
      </c>
      <c r="I67" s="72">
        <v>0.006542</v>
      </c>
      <c r="J67" s="72">
        <v>0.006211</v>
      </c>
      <c r="K67" s="72">
        <v>0.005862</v>
      </c>
      <c r="L67" s="72">
        <v>0.005508</v>
      </c>
      <c r="M67" s="72">
        <v>0.005088</v>
      </c>
      <c r="N67" s="72">
        <v>0.004788</v>
      </c>
      <c r="O67" s="72">
        <v>0.004449</v>
      </c>
      <c r="P67" s="72">
        <v>0.003986</v>
      </c>
      <c r="Q67" s="72">
        <v>0.003559</v>
      </c>
      <c r="R67" s="72">
        <v>0.003156</v>
      </c>
      <c r="S67" s="72">
        <v>0.002645</v>
      </c>
      <c r="T67" s="72">
        <v>0.002195</v>
      </c>
      <c r="U67" s="72">
        <v>0.001749</v>
      </c>
      <c r="V67" s="72">
        <v>0.001304</v>
      </c>
      <c r="W67" s="72">
        <v>9.06E-4</v>
      </c>
      <c r="X67" s="72">
        <v>4.53E-4</v>
      </c>
      <c r="Y67" s="72">
        <v>0.0</v>
      </c>
      <c r="Z67" s="72">
        <v>-3.08E-4</v>
      </c>
      <c r="AA67" s="72">
        <v>-6.81E-4</v>
      </c>
      <c r="AB67" s="72">
        <v>-0.001043</v>
      </c>
      <c r="AC67" s="72">
        <v>-0.001431</v>
      </c>
      <c r="AD67" s="72">
        <v>-0.001837</v>
      </c>
      <c r="AE67" s="72">
        <v>-0.002284</v>
      </c>
      <c r="AF67" s="72">
        <v>-0.002665</v>
      </c>
      <c r="AG67" s="72">
        <v>-0.003173</v>
      </c>
      <c r="AH67" s="72">
        <v>-0.003713</v>
      </c>
      <c r="AI67" s="72">
        <v>-0.004083</v>
      </c>
    </row>
    <row r="68" ht="13.5" customHeight="1">
      <c r="A68" s="72">
        <v>0.009779</v>
      </c>
      <c r="B68" s="72">
        <v>0.00945</v>
      </c>
      <c r="C68" s="72">
        <v>0.008973</v>
      </c>
      <c r="D68" s="72">
        <v>0.008525</v>
      </c>
      <c r="E68" s="72">
        <v>0.008029</v>
      </c>
      <c r="F68" s="72">
        <v>0.007639</v>
      </c>
      <c r="G68" s="72">
        <v>0.007215</v>
      </c>
      <c r="H68" s="72">
        <v>0.006843</v>
      </c>
      <c r="I68" s="72">
        <v>0.006486</v>
      </c>
      <c r="J68" s="72">
        <v>0.006153</v>
      </c>
      <c r="K68" s="72">
        <v>0.005786</v>
      </c>
      <c r="L68" s="72">
        <v>0.00547</v>
      </c>
      <c r="M68" s="72">
        <v>0.005088</v>
      </c>
      <c r="N68" s="72">
        <v>0.004743</v>
      </c>
      <c r="O68" s="72">
        <v>0.004425</v>
      </c>
      <c r="P68" s="72">
        <v>0.003984</v>
      </c>
      <c r="Q68" s="72">
        <v>0.003556</v>
      </c>
      <c r="R68" s="72">
        <v>0.00312</v>
      </c>
      <c r="S68" s="72">
        <v>0.002604</v>
      </c>
      <c r="T68" s="72">
        <v>0.002179</v>
      </c>
      <c r="U68" s="72">
        <v>0.001736</v>
      </c>
      <c r="V68" s="72">
        <v>0.001315</v>
      </c>
      <c r="W68" s="72">
        <v>9.16E-4</v>
      </c>
      <c r="X68" s="72">
        <v>4.3E-4</v>
      </c>
      <c r="Y68" s="72">
        <v>0.0</v>
      </c>
      <c r="Z68" s="72">
        <v>-3.14E-4</v>
      </c>
      <c r="AA68" s="72">
        <v>-6.73E-4</v>
      </c>
      <c r="AB68" s="72">
        <v>-0.001008</v>
      </c>
      <c r="AC68" s="72">
        <v>-0.001408</v>
      </c>
      <c r="AD68" s="72">
        <v>-0.001823</v>
      </c>
      <c r="AE68" s="72">
        <v>-0.002268</v>
      </c>
      <c r="AF68" s="72">
        <v>-0.002659</v>
      </c>
      <c r="AG68" s="72">
        <v>-0.003148</v>
      </c>
      <c r="AH68" s="72">
        <v>-0.0037</v>
      </c>
      <c r="AI68" s="72">
        <v>-0.00405</v>
      </c>
    </row>
    <row r="69" ht="13.5" customHeight="1">
      <c r="A69" s="72">
        <v>0.009523</v>
      </c>
      <c r="B69" s="72">
        <v>0.009205</v>
      </c>
      <c r="C69" s="72">
        <v>0.008769</v>
      </c>
      <c r="D69" s="72">
        <v>0.008343</v>
      </c>
      <c r="E69" s="72">
        <v>0.007852</v>
      </c>
      <c r="F69" s="72">
        <v>0.007498</v>
      </c>
      <c r="G69" s="72">
        <v>0.007075</v>
      </c>
      <c r="H69" s="72">
        <v>0.006699</v>
      </c>
      <c r="I69" s="72">
        <v>0.006369</v>
      </c>
      <c r="J69" s="72">
        <v>0.006045</v>
      </c>
      <c r="K69" s="72">
        <v>0.005685</v>
      </c>
      <c r="L69" s="72">
        <v>0.005351</v>
      </c>
      <c r="M69" s="72">
        <v>0.004991</v>
      </c>
      <c r="N69" s="72">
        <v>0.004643</v>
      </c>
      <c r="O69" s="72">
        <v>0.004328</v>
      </c>
      <c r="P69" s="72">
        <v>0.003895</v>
      </c>
      <c r="Q69" s="72">
        <v>0.003463</v>
      </c>
      <c r="R69" s="72">
        <v>0.003037</v>
      </c>
      <c r="S69" s="72">
        <v>0.002591</v>
      </c>
      <c r="T69" s="72">
        <v>0.002123</v>
      </c>
      <c r="U69" s="72">
        <v>0.001684</v>
      </c>
      <c r="V69" s="72">
        <v>0.001245</v>
      </c>
      <c r="W69" s="72">
        <v>8.8E-4</v>
      </c>
      <c r="X69" s="72">
        <v>3.99E-4</v>
      </c>
      <c r="Y69" s="72">
        <v>0.0</v>
      </c>
      <c r="Z69" s="72">
        <v>-2.87E-4</v>
      </c>
      <c r="AA69" s="72">
        <v>-6.8E-4</v>
      </c>
      <c r="AB69" s="72">
        <v>-0.001023</v>
      </c>
      <c r="AC69" s="72">
        <v>-0.001407</v>
      </c>
      <c r="AD69" s="72">
        <v>-0.001785</v>
      </c>
      <c r="AE69" s="72">
        <v>-0.00226</v>
      </c>
      <c r="AF69" s="72">
        <v>-0.002625</v>
      </c>
      <c r="AG69" s="72">
        <v>-0.003131</v>
      </c>
      <c r="AH69" s="72">
        <v>-0.003694</v>
      </c>
      <c r="AI69" s="72">
        <v>-0.004052</v>
      </c>
    </row>
    <row r="70" ht="13.5" customHeight="1">
      <c r="A70" s="72">
        <v>0.009414</v>
      </c>
      <c r="B70" s="72">
        <v>0.009102</v>
      </c>
      <c r="C70" s="72">
        <v>0.008651</v>
      </c>
      <c r="D70" s="72">
        <v>0.008223</v>
      </c>
      <c r="E70" s="72">
        <v>0.00772</v>
      </c>
      <c r="F70" s="72">
        <v>0.007387</v>
      </c>
      <c r="G70" s="72">
        <v>0.006974</v>
      </c>
      <c r="H70" s="72">
        <v>0.006582</v>
      </c>
      <c r="I70" s="72">
        <v>0.006262</v>
      </c>
      <c r="J70" s="72">
        <v>0.005963</v>
      </c>
      <c r="K70" s="72">
        <v>0.005593</v>
      </c>
      <c r="L70" s="72">
        <v>0.005277</v>
      </c>
      <c r="M70" s="72">
        <v>0.004889</v>
      </c>
      <c r="N70" s="72">
        <v>0.004566</v>
      </c>
      <c r="O70" s="72">
        <v>0.004237</v>
      </c>
      <c r="P70" s="72">
        <v>0.003836</v>
      </c>
      <c r="Q70" s="72">
        <v>0.003378</v>
      </c>
      <c r="R70" s="72">
        <v>0.002973</v>
      </c>
      <c r="S70" s="72">
        <v>0.002541</v>
      </c>
      <c r="T70" s="72">
        <v>0.002099</v>
      </c>
      <c r="U70" s="72">
        <v>0.001664</v>
      </c>
      <c r="V70" s="72">
        <v>0.00122</v>
      </c>
      <c r="W70" s="72">
        <v>8.95E-4</v>
      </c>
      <c r="X70" s="72">
        <v>4.18E-4</v>
      </c>
      <c r="Y70" s="72">
        <v>0.0</v>
      </c>
      <c r="Z70" s="72">
        <v>-2.86E-4</v>
      </c>
      <c r="AA70" s="72">
        <v>-6.31E-4</v>
      </c>
      <c r="AB70" s="72">
        <v>-9.83E-4</v>
      </c>
      <c r="AC70" s="72">
        <v>-0.001358</v>
      </c>
      <c r="AD70" s="72">
        <v>-0.001726</v>
      </c>
      <c r="AE70" s="72">
        <v>-0.002172</v>
      </c>
      <c r="AF70" s="72">
        <v>-0.002561</v>
      </c>
      <c r="AG70" s="72">
        <v>-0.003041</v>
      </c>
      <c r="AH70" s="72">
        <v>-0.0036</v>
      </c>
      <c r="AI70" s="72">
        <v>-0.003966</v>
      </c>
    </row>
    <row r="71" ht="13.5" customHeight="1">
      <c r="A71" s="72">
        <v>0.009338</v>
      </c>
      <c r="B71" s="72">
        <v>0.009004</v>
      </c>
      <c r="C71" s="72">
        <v>0.008546</v>
      </c>
      <c r="D71" s="72">
        <v>0.008127</v>
      </c>
      <c r="E71" s="72">
        <v>0.007625</v>
      </c>
      <c r="F71" s="72">
        <v>0.007258</v>
      </c>
      <c r="G71" s="72">
        <v>0.006821</v>
      </c>
      <c r="H71" s="72">
        <v>0.006468</v>
      </c>
      <c r="I71" s="72">
        <v>0.006128</v>
      </c>
      <c r="J71" s="72">
        <v>0.00581</v>
      </c>
      <c r="K71" s="72">
        <v>0.005479</v>
      </c>
      <c r="L71" s="72">
        <v>0.00516</v>
      </c>
      <c r="M71" s="72">
        <v>0.004808</v>
      </c>
      <c r="N71" s="72">
        <v>0.004481</v>
      </c>
      <c r="O71" s="72">
        <v>0.004183</v>
      </c>
      <c r="P71" s="72">
        <v>0.00378</v>
      </c>
      <c r="Q71" s="72">
        <v>0.003346</v>
      </c>
      <c r="R71" s="72">
        <v>0.002951</v>
      </c>
      <c r="S71" s="72">
        <v>0.002489</v>
      </c>
      <c r="T71" s="72">
        <v>0.002078</v>
      </c>
      <c r="U71" s="72">
        <v>0.001634</v>
      </c>
      <c r="V71" s="72">
        <v>0.001245</v>
      </c>
      <c r="W71" s="72">
        <v>8.45E-4</v>
      </c>
      <c r="X71" s="72">
        <v>4.08E-4</v>
      </c>
      <c r="Y71" s="72">
        <v>0.0</v>
      </c>
      <c r="Z71" s="72">
        <v>-2.63E-4</v>
      </c>
      <c r="AA71" s="72">
        <v>-5.81E-4</v>
      </c>
      <c r="AB71" s="72">
        <v>-9.15E-4</v>
      </c>
      <c r="AC71" s="72">
        <v>-0.001308</v>
      </c>
      <c r="AD71" s="72">
        <v>-0.001619</v>
      </c>
      <c r="AE71" s="72">
        <v>-0.002078</v>
      </c>
      <c r="AF71" s="72">
        <v>-0.002453</v>
      </c>
      <c r="AG71" s="72">
        <v>-0.002931</v>
      </c>
      <c r="AH71" s="72">
        <v>-0.003502</v>
      </c>
      <c r="AI71" s="72">
        <v>-0.003791</v>
      </c>
    </row>
    <row r="72" ht="13.5" customHeight="1">
      <c r="A72" s="72">
        <v>0.008978</v>
      </c>
      <c r="B72" s="72">
        <v>0.008674</v>
      </c>
      <c r="C72" s="72">
        <v>0.008229</v>
      </c>
      <c r="D72" s="72">
        <v>0.007807</v>
      </c>
      <c r="E72" s="72">
        <v>0.007349</v>
      </c>
      <c r="F72" s="72">
        <v>0.007018</v>
      </c>
      <c r="G72" s="72">
        <v>0.006602</v>
      </c>
      <c r="H72" s="72">
        <v>0.006257</v>
      </c>
      <c r="I72" s="72">
        <v>0.005919</v>
      </c>
      <c r="J72" s="72">
        <v>0.005638</v>
      </c>
      <c r="K72" s="72">
        <v>0.005288</v>
      </c>
      <c r="L72" s="72">
        <v>0.004975</v>
      </c>
      <c r="M72" s="72">
        <v>0.004645</v>
      </c>
      <c r="N72" s="72">
        <v>0.004301</v>
      </c>
      <c r="O72" s="72">
        <v>0.004022</v>
      </c>
      <c r="P72" s="72">
        <v>0.003639</v>
      </c>
      <c r="Q72" s="72">
        <v>0.003208</v>
      </c>
      <c r="R72" s="72">
        <v>0.002829</v>
      </c>
      <c r="S72" s="72">
        <v>0.002351</v>
      </c>
      <c r="T72" s="72">
        <v>0.001933</v>
      </c>
      <c r="U72" s="72">
        <v>0.001561</v>
      </c>
      <c r="V72" s="72">
        <v>0.001137</v>
      </c>
      <c r="W72" s="72">
        <v>7.86E-4</v>
      </c>
      <c r="X72" s="72">
        <v>3.54E-4</v>
      </c>
      <c r="Y72" s="72">
        <v>0.0</v>
      </c>
      <c r="Z72" s="72">
        <v>-2.79E-4</v>
      </c>
      <c r="AA72" s="72">
        <v>-6.18E-4</v>
      </c>
      <c r="AB72" s="72">
        <v>-9.24E-4</v>
      </c>
      <c r="AC72" s="72">
        <v>-0.001292</v>
      </c>
      <c r="AD72" s="72">
        <v>-0.001661</v>
      </c>
      <c r="AE72" s="72">
        <v>-0.002047</v>
      </c>
      <c r="AF72" s="72">
        <v>-0.002371</v>
      </c>
      <c r="AG72" s="72">
        <v>-0.002891</v>
      </c>
      <c r="AH72" s="72">
        <v>-0.003422</v>
      </c>
      <c r="AI72" s="72">
        <v>-0.003768</v>
      </c>
    </row>
    <row r="73" ht="13.5" customHeight="1">
      <c r="A73" s="72">
        <v>0.008739</v>
      </c>
      <c r="B73" s="72">
        <v>0.008446</v>
      </c>
      <c r="C73" s="72">
        <v>0.008003</v>
      </c>
      <c r="D73" s="72">
        <v>0.007612</v>
      </c>
      <c r="E73" s="72">
        <v>0.007135</v>
      </c>
      <c r="F73" s="72">
        <v>0.006798</v>
      </c>
      <c r="G73" s="72">
        <v>0.006405</v>
      </c>
      <c r="H73" s="72">
        <v>0.006054</v>
      </c>
      <c r="I73" s="72">
        <v>0.00575</v>
      </c>
      <c r="J73" s="72">
        <v>0.005467</v>
      </c>
      <c r="K73" s="72">
        <v>0.005151</v>
      </c>
      <c r="L73" s="72">
        <v>0.004824</v>
      </c>
      <c r="M73" s="72">
        <v>0.004479</v>
      </c>
      <c r="N73" s="72">
        <v>0.004172</v>
      </c>
      <c r="O73" s="72">
        <v>0.003941</v>
      </c>
      <c r="P73" s="72">
        <v>0.003518</v>
      </c>
      <c r="Q73" s="72">
        <v>0.003109</v>
      </c>
      <c r="R73" s="72">
        <v>0.002742</v>
      </c>
      <c r="S73" s="72">
        <v>0.002296</v>
      </c>
      <c r="T73" s="72">
        <v>0.001921</v>
      </c>
      <c r="U73" s="72">
        <v>0.001534</v>
      </c>
      <c r="V73" s="72">
        <v>0.001121</v>
      </c>
      <c r="W73" s="72">
        <v>7.86E-4</v>
      </c>
      <c r="X73" s="72">
        <v>3.74E-4</v>
      </c>
      <c r="Y73" s="72">
        <v>0.0</v>
      </c>
      <c r="Z73" s="72">
        <v>-2.93E-4</v>
      </c>
      <c r="AA73" s="72">
        <v>-5.89E-4</v>
      </c>
      <c r="AB73" s="72">
        <v>-9.02E-4</v>
      </c>
      <c r="AC73" s="72">
        <v>-0.001239</v>
      </c>
      <c r="AD73" s="72">
        <v>-0.001582</v>
      </c>
      <c r="AE73" s="72">
        <v>-0.002006</v>
      </c>
      <c r="AF73" s="72">
        <v>-0.00231</v>
      </c>
      <c r="AG73" s="72">
        <v>-0.002809</v>
      </c>
      <c r="AH73" s="72">
        <v>-0.003287</v>
      </c>
      <c r="AI73" s="72">
        <v>-0.0036</v>
      </c>
    </row>
    <row r="74" ht="13.5" customHeight="1">
      <c r="A74" s="72">
        <v>0.008675</v>
      </c>
      <c r="B74" s="72">
        <v>0.008352</v>
      </c>
      <c r="C74" s="72">
        <v>0.00791</v>
      </c>
      <c r="D74" s="72">
        <v>0.007539</v>
      </c>
      <c r="E74" s="72">
        <v>0.007029</v>
      </c>
      <c r="F74" s="72">
        <v>0.006737</v>
      </c>
      <c r="G74" s="72">
        <v>0.006333</v>
      </c>
      <c r="H74" s="72">
        <v>0.005988</v>
      </c>
      <c r="I74" s="72">
        <v>0.005709</v>
      </c>
      <c r="J74" s="72">
        <v>0.005389</v>
      </c>
      <c r="K74" s="72">
        <v>0.005082</v>
      </c>
      <c r="L74" s="72">
        <v>0.0048</v>
      </c>
      <c r="M74" s="72">
        <v>0.004449</v>
      </c>
      <c r="N74" s="72">
        <v>0.004158</v>
      </c>
      <c r="O74" s="72">
        <v>0.003901</v>
      </c>
      <c r="P74" s="72">
        <v>0.003487</v>
      </c>
      <c r="Q74" s="72">
        <v>0.00308</v>
      </c>
      <c r="R74" s="72">
        <v>0.002738</v>
      </c>
      <c r="S74" s="72">
        <v>0.002277</v>
      </c>
      <c r="T74" s="72">
        <v>0.001922</v>
      </c>
      <c r="U74" s="72">
        <v>0.001516</v>
      </c>
      <c r="V74" s="72">
        <v>0.001143</v>
      </c>
      <c r="W74" s="72">
        <v>8.4E-4</v>
      </c>
      <c r="X74" s="72">
        <v>4.15E-4</v>
      </c>
      <c r="Y74" s="72">
        <v>0.0</v>
      </c>
      <c r="Z74" s="72">
        <v>-1.96E-4</v>
      </c>
      <c r="AA74" s="72">
        <v>-5.22E-4</v>
      </c>
      <c r="AB74" s="72">
        <v>-8.16E-4</v>
      </c>
      <c r="AC74" s="72">
        <v>-0.001165</v>
      </c>
      <c r="AD74" s="72">
        <v>-0.001528</v>
      </c>
      <c r="AE74" s="72">
        <v>-0.00193</v>
      </c>
      <c r="AF74" s="72">
        <v>-0.002227</v>
      </c>
      <c r="AG74" s="72">
        <v>-0.002658</v>
      </c>
      <c r="AH74" s="72">
        <v>-0.003171</v>
      </c>
      <c r="AI74" s="72">
        <v>-0.003469</v>
      </c>
    </row>
    <row r="75" ht="13.5" customHeight="1">
      <c r="A75" s="72">
        <v>0.0084</v>
      </c>
      <c r="B75" s="72">
        <v>0.008098</v>
      </c>
      <c r="C75" s="72">
        <v>0.007668</v>
      </c>
      <c r="D75" s="72">
        <v>0.007271</v>
      </c>
      <c r="E75" s="72">
        <v>0.006799</v>
      </c>
      <c r="F75" s="72">
        <v>0.00649</v>
      </c>
      <c r="G75" s="72">
        <v>0.00611</v>
      </c>
      <c r="H75" s="72">
        <v>0.005756</v>
      </c>
      <c r="I75" s="72">
        <v>0.005475</v>
      </c>
      <c r="J75" s="72">
        <v>0.005183</v>
      </c>
      <c r="K75" s="72">
        <v>0.004865</v>
      </c>
      <c r="L75" s="72">
        <v>0.004588</v>
      </c>
      <c r="M75" s="72">
        <v>0.004198</v>
      </c>
      <c r="N75" s="72">
        <v>0.003969</v>
      </c>
      <c r="O75" s="72">
        <v>0.003722</v>
      </c>
      <c r="P75" s="72">
        <v>0.003293</v>
      </c>
      <c r="Q75" s="72">
        <v>0.002918</v>
      </c>
      <c r="R75" s="72">
        <v>0.00255</v>
      </c>
      <c r="S75" s="72">
        <v>0.00211</v>
      </c>
      <c r="T75" s="72">
        <v>0.001728</v>
      </c>
      <c r="U75" s="72">
        <v>0.001398</v>
      </c>
      <c r="V75" s="72">
        <v>0.001007</v>
      </c>
      <c r="W75" s="72">
        <v>7.11E-4</v>
      </c>
      <c r="X75" s="72">
        <v>3.66E-4</v>
      </c>
      <c r="Y75" s="72">
        <v>0.0</v>
      </c>
      <c r="Z75" s="72">
        <v>-2.91E-4</v>
      </c>
      <c r="AA75" s="72">
        <v>-5.86E-4</v>
      </c>
      <c r="AB75" s="72">
        <v>-8.73E-4</v>
      </c>
      <c r="AC75" s="72">
        <v>-0.001203</v>
      </c>
      <c r="AD75" s="72">
        <v>-0.001506</v>
      </c>
      <c r="AE75" s="72">
        <v>-0.001897</v>
      </c>
      <c r="AF75" s="72">
        <v>-0.002196</v>
      </c>
      <c r="AG75" s="72">
        <v>-0.002626</v>
      </c>
      <c r="AH75" s="72">
        <v>-0.003092</v>
      </c>
      <c r="AI75" s="72">
        <v>-0.003404</v>
      </c>
    </row>
    <row r="76" ht="13.5" customHeight="1">
      <c r="A76" s="72">
        <v>0.008324</v>
      </c>
      <c r="B76" s="72">
        <v>0.008018</v>
      </c>
      <c r="C76" s="72">
        <v>0.007589</v>
      </c>
      <c r="D76" s="72">
        <v>0.007202</v>
      </c>
      <c r="E76" s="72">
        <v>0.00672</v>
      </c>
      <c r="F76" s="72">
        <v>0.006439</v>
      </c>
      <c r="G76" s="72">
        <v>0.006031</v>
      </c>
      <c r="H76" s="72">
        <v>0.005719</v>
      </c>
      <c r="I76" s="72">
        <v>0.005407</v>
      </c>
      <c r="J76" s="72">
        <v>0.005124</v>
      </c>
      <c r="K76" s="72">
        <v>0.004792</v>
      </c>
      <c r="L76" s="72">
        <v>0.004529</v>
      </c>
      <c r="M76" s="72">
        <v>0.004215</v>
      </c>
      <c r="N76" s="72">
        <v>0.003976</v>
      </c>
      <c r="O76" s="72">
        <v>0.003711</v>
      </c>
      <c r="P76" s="72">
        <v>0.003317</v>
      </c>
      <c r="Q76" s="72">
        <v>0.002926</v>
      </c>
      <c r="R76" s="72">
        <v>0.002615</v>
      </c>
      <c r="S76" s="72">
        <v>0.00217</v>
      </c>
      <c r="T76" s="72">
        <v>0.001812</v>
      </c>
      <c r="U76" s="72">
        <v>0.001479</v>
      </c>
      <c r="V76" s="72">
        <v>0.001095</v>
      </c>
      <c r="W76" s="72">
        <v>8.31E-4</v>
      </c>
      <c r="X76" s="72">
        <v>3.7E-4</v>
      </c>
      <c r="Y76" s="72">
        <v>0.0</v>
      </c>
      <c r="Z76" s="72">
        <v>-2.38E-4</v>
      </c>
      <c r="AA76" s="72">
        <v>-4.76E-4</v>
      </c>
      <c r="AB76" s="72">
        <v>-7.76E-4</v>
      </c>
      <c r="AC76" s="72">
        <v>-0.001083</v>
      </c>
      <c r="AD76" s="72">
        <v>-0.001382</v>
      </c>
      <c r="AE76" s="72">
        <v>-0.001762</v>
      </c>
      <c r="AF76" s="72">
        <v>-0.00202</v>
      </c>
      <c r="AG76" s="72">
        <v>-0.002412</v>
      </c>
      <c r="AH76" s="72">
        <v>-0.002912</v>
      </c>
      <c r="AI76" s="72">
        <v>-0.003174</v>
      </c>
    </row>
    <row r="77" ht="13.5" customHeight="1">
      <c r="A77" s="72">
        <v>0.008132</v>
      </c>
      <c r="B77" s="72">
        <v>0.007816</v>
      </c>
      <c r="C77" s="72">
        <v>0.007387</v>
      </c>
      <c r="D77" s="72">
        <v>0.00703</v>
      </c>
      <c r="E77" s="72">
        <v>0.006604</v>
      </c>
      <c r="F77" s="72">
        <v>0.006294</v>
      </c>
      <c r="G77" s="72">
        <v>0.005901</v>
      </c>
      <c r="H77" s="72">
        <v>0.005605</v>
      </c>
      <c r="I77" s="72">
        <v>0.005329</v>
      </c>
      <c r="J77" s="72">
        <v>0.005057</v>
      </c>
      <c r="K77" s="72">
        <v>0.004771</v>
      </c>
      <c r="L77" s="72">
        <v>0.004526</v>
      </c>
      <c r="M77" s="72">
        <v>0.004168</v>
      </c>
      <c r="N77" s="72">
        <v>0.003901</v>
      </c>
      <c r="O77" s="72">
        <v>0.003682</v>
      </c>
      <c r="P77" s="72">
        <v>0.003247</v>
      </c>
      <c r="Q77" s="72">
        <v>0.002917</v>
      </c>
      <c r="R77" s="72">
        <v>0.002573</v>
      </c>
      <c r="S77" s="72">
        <v>0.002168</v>
      </c>
      <c r="T77" s="72">
        <v>0.001784</v>
      </c>
      <c r="U77" s="72">
        <v>0.001396</v>
      </c>
      <c r="V77" s="72">
        <v>0.001063</v>
      </c>
      <c r="W77" s="72">
        <v>7.84E-4</v>
      </c>
      <c r="X77" s="72">
        <v>3.55E-4</v>
      </c>
      <c r="Y77" s="72">
        <v>0.0</v>
      </c>
      <c r="Z77" s="72">
        <v>-1.96E-4</v>
      </c>
      <c r="AA77" s="72">
        <v>-4.84E-4</v>
      </c>
      <c r="AB77" s="72">
        <v>-7.76E-4</v>
      </c>
      <c r="AC77" s="72">
        <v>-0.001137</v>
      </c>
      <c r="AD77" s="72">
        <v>-0.001442</v>
      </c>
      <c r="AE77" s="72">
        <v>-0.001819</v>
      </c>
      <c r="AF77" s="72">
        <v>-0.002103</v>
      </c>
      <c r="AG77" s="72">
        <v>-0.002518</v>
      </c>
      <c r="AH77" s="72">
        <v>-0.003004</v>
      </c>
      <c r="AI77" s="72">
        <v>-0.003242</v>
      </c>
    </row>
    <row r="78" ht="13.5" customHeight="1">
      <c r="A78" s="72">
        <v>0.008231</v>
      </c>
      <c r="B78" s="72">
        <v>0.007949</v>
      </c>
      <c r="C78" s="72">
        <v>0.007535</v>
      </c>
      <c r="D78" s="72">
        <v>0.007172</v>
      </c>
      <c r="E78" s="72">
        <v>0.006705</v>
      </c>
      <c r="F78" s="72">
        <v>0.006415</v>
      </c>
      <c r="G78" s="72">
        <v>0.006022</v>
      </c>
      <c r="H78" s="72">
        <v>0.005749</v>
      </c>
      <c r="I78" s="72">
        <v>0.005467</v>
      </c>
      <c r="J78" s="72">
        <v>0.005214</v>
      </c>
      <c r="K78" s="72">
        <v>0.004849</v>
      </c>
      <c r="L78" s="72">
        <v>0.004653</v>
      </c>
      <c r="M78" s="72">
        <v>0.004261</v>
      </c>
      <c r="N78" s="72">
        <v>0.003992</v>
      </c>
      <c r="O78" s="72">
        <v>0.00378</v>
      </c>
      <c r="P78" s="72">
        <v>0.003365</v>
      </c>
      <c r="Q78" s="72">
        <v>0.002942</v>
      </c>
      <c r="R78" s="72">
        <v>0.002651</v>
      </c>
      <c r="S78" s="72">
        <v>0.002221</v>
      </c>
      <c r="T78" s="72">
        <v>0.001872</v>
      </c>
      <c r="U78" s="72">
        <v>0.00149</v>
      </c>
      <c r="V78" s="72">
        <v>0.001088</v>
      </c>
      <c r="W78" s="72">
        <v>8.23E-4</v>
      </c>
      <c r="X78" s="72">
        <v>4.08E-4</v>
      </c>
      <c r="Y78" s="72">
        <v>0.0</v>
      </c>
      <c r="Z78" s="72">
        <v>-2.0E-4</v>
      </c>
      <c r="AA78" s="72">
        <v>-4.97E-4</v>
      </c>
      <c r="AB78" s="72">
        <v>-7.71E-4</v>
      </c>
      <c r="AC78" s="72">
        <v>-0.00111</v>
      </c>
      <c r="AD78" s="72">
        <v>-0.001446</v>
      </c>
      <c r="AE78" s="72">
        <v>-0.001805</v>
      </c>
      <c r="AF78" s="72">
        <v>-0.002145</v>
      </c>
      <c r="AG78" s="72">
        <v>-0.002511</v>
      </c>
      <c r="AH78" s="72">
        <v>-0.003017</v>
      </c>
      <c r="AI78" s="72">
        <v>-0.003282</v>
      </c>
    </row>
    <row r="79" ht="13.5" customHeight="1">
      <c r="A79" s="72">
        <v>0.00776</v>
      </c>
      <c r="B79" s="72">
        <v>0.007485</v>
      </c>
      <c r="C79" s="72">
        <v>0.007124</v>
      </c>
      <c r="D79" s="72">
        <v>0.006863</v>
      </c>
      <c r="E79" s="72">
        <v>0.006399</v>
      </c>
      <c r="F79" s="72">
        <v>0.006156</v>
      </c>
      <c r="G79" s="72">
        <v>0.005796</v>
      </c>
      <c r="H79" s="72">
        <v>0.00551</v>
      </c>
      <c r="I79" s="72">
        <v>0.005215</v>
      </c>
      <c r="J79" s="72">
        <v>0.005</v>
      </c>
      <c r="K79" s="72">
        <v>0.004735</v>
      </c>
      <c r="L79" s="72">
        <v>0.00448</v>
      </c>
      <c r="M79" s="72">
        <v>0.004168</v>
      </c>
      <c r="N79" s="72">
        <v>0.0039</v>
      </c>
      <c r="O79" s="72">
        <v>0.003724</v>
      </c>
      <c r="P79" s="72">
        <v>0.003309</v>
      </c>
      <c r="Q79" s="72">
        <v>0.002951</v>
      </c>
      <c r="R79" s="72">
        <v>0.002637</v>
      </c>
      <c r="S79" s="72">
        <v>0.002172</v>
      </c>
      <c r="T79" s="72">
        <v>0.001794</v>
      </c>
      <c r="U79" s="72">
        <v>0.001419</v>
      </c>
      <c r="V79" s="72">
        <v>0.001077</v>
      </c>
      <c r="W79" s="72">
        <v>7.92E-4</v>
      </c>
      <c r="X79" s="72">
        <v>3.54E-4</v>
      </c>
      <c r="Y79" s="72">
        <v>0.0</v>
      </c>
      <c r="Z79" s="72">
        <v>-2.06E-4</v>
      </c>
      <c r="AA79" s="72">
        <v>-4.47E-4</v>
      </c>
      <c r="AB79" s="72">
        <v>-7.4E-4</v>
      </c>
      <c r="AC79" s="72">
        <v>-0.001126</v>
      </c>
      <c r="AD79" s="72">
        <v>-0.001396</v>
      </c>
      <c r="AE79" s="72">
        <v>-0.001793</v>
      </c>
      <c r="AF79" s="72">
        <v>-0.002028</v>
      </c>
      <c r="AG79" s="72">
        <v>-0.002405</v>
      </c>
      <c r="AH79" s="72">
        <v>-0.002954</v>
      </c>
      <c r="AI79" s="72">
        <v>-0.003187</v>
      </c>
    </row>
    <row r="80" ht="13.5" customHeight="1">
      <c r="A80" s="72">
        <v>0.007886</v>
      </c>
      <c r="B80" s="72">
        <v>0.007604</v>
      </c>
      <c r="C80" s="72">
        <v>0.007241</v>
      </c>
      <c r="D80" s="72">
        <v>0.006884</v>
      </c>
      <c r="E80" s="72">
        <v>0.006431</v>
      </c>
      <c r="F80" s="72">
        <v>0.006197</v>
      </c>
      <c r="G80" s="72">
        <v>0.005826</v>
      </c>
      <c r="H80" s="72">
        <v>0.005559</v>
      </c>
      <c r="I80" s="72">
        <v>0.00528</v>
      </c>
      <c r="J80" s="72">
        <v>0.005011</v>
      </c>
      <c r="K80" s="72">
        <v>0.004747</v>
      </c>
      <c r="L80" s="72">
        <v>0.004498</v>
      </c>
      <c r="M80" s="72">
        <v>0.004171</v>
      </c>
      <c r="N80" s="72">
        <v>0.003843</v>
      </c>
      <c r="O80" s="72">
        <v>0.003722</v>
      </c>
      <c r="P80" s="72">
        <v>0.003282</v>
      </c>
      <c r="Q80" s="72">
        <v>0.002872</v>
      </c>
      <c r="R80" s="72">
        <v>0.002585</v>
      </c>
      <c r="S80" s="72">
        <v>0.002135</v>
      </c>
      <c r="T80" s="72">
        <v>0.001805</v>
      </c>
      <c r="U80" s="72">
        <v>0.001398</v>
      </c>
      <c r="V80" s="72">
        <v>0.001062</v>
      </c>
      <c r="W80" s="72">
        <v>7.61E-4</v>
      </c>
      <c r="X80" s="72">
        <v>3.62E-4</v>
      </c>
      <c r="Y80" s="72">
        <v>0.0</v>
      </c>
      <c r="Z80" s="72">
        <v>-2.06E-4</v>
      </c>
      <c r="AA80" s="72">
        <v>-5.14E-4</v>
      </c>
      <c r="AB80" s="72">
        <v>-7.84E-4</v>
      </c>
      <c r="AC80" s="72">
        <v>-0.001153</v>
      </c>
      <c r="AD80" s="72">
        <v>-0.001452</v>
      </c>
      <c r="AE80" s="72">
        <v>-0.001845</v>
      </c>
      <c r="AF80" s="72">
        <v>-0.002079</v>
      </c>
      <c r="AG80" s="72">
        <v>-0.002483</v>
      </c>
      <c r="AH80" s="72">
        <v>-0.002918</v>
      </c>
      <c r="AI80" s="72">
        <v>-0.003197</v>
      </c>
    </row>
    <row r="81" ht="13.5" customHeight="1">
      <c r="A81" s="72">
        <v>0.007753</v>
      </c>
      <c r="B81" s="72">
        <v>0.007483</v>
      </c>
      <c r="C81" s="72">
        <v>0.007128</v>
      </c>
      <c r="D81" s="72">
        <v>0.006798</v>
      </c>
      <c r="E81" s="72">
        <v>0.00637</v>
      </c>
      <c r="F81" s="72">
        <v>0.006098</v>
      </c>
      <c r="G81" s="72">
        <v>0.005772</v>
      </c>
      <c r="H81" s="72">
        <v>0.00545</v>
      </c>
      <c r="I81" s="72">
        <v>0.005175</v>
      </c>
      <c r="J81" s="72">
        <v>0.004946</v>
      </c>
      <c r="K81" s="72">
        <v>0.004641</v>
      </c>
      <c r="L81" s="72">
        <v>0.004414</v>
      </c>
      <c r="M81" s="72">
        <v>0.004131</v>
      </c>
      <c r="N81" s="72">
        <v>0.003895</v>
      </c>
      <c r="O81" s="72">
        <v>0.003687</v>
      </c>
      <c r="P81" s="72">
        <v>0.003281</v>
      </c>
      <c r="Q81" s="72">
        <v>0.002926</v>
      </c>
      <c r="R81" s="72">
        <v>0.002669</v>
      </c>
      <c r="S81" s="72">
        <v>0.002182</v>
      </c>
      <c r="T81" s="72">
        <v>0.0018</v>
      </c>
      <c r="U81" s="72">
        <v>0.001494</v>
      </c>
      <c r="V81" s="72">
        <v>0.001121</v>
      </c>
      <c r="W81" s="72">
        <v>8.42E-4</v>
      </c>
      <c r="X81" s="72">
        <v>4.06E-4</v>
      </c>
      <c r="Y81" s="72">
        <v>0.0</v>
      </c>
      <c r="Z81" s="72">
        <v>-1.61E-4</v>
      </c>
      <c r="AA81" s="72">
        <v>-4.35E-4</v>
      </c>
      <c r="AB81" s="72">
        <v>-7.21E-4</v>
      </c>
      <c r="AC81" s="72">
        <v>-0.001059</v>
      </c>
      <c r="AD81" s="72">
        <v>-0.001375</v>
      </c>
      <c r="AE81" s="72">
        <v>-0.00175</v>
      </c>
      <c r="AF81" s="72">
        <v>-0.001955</v>
      </c>
      <c r="AG81" s="72">
        <v>-0.002306</v>
      </c>
      <c r="AH81" s="72">
        <v>-0.002752</v>
      </c>
      <c r="AI81" s="72">
        <v>-0.003022</v>
      </c>
    </row>
    <row r="82" ht="13.5" customHeight="1">
      <c r="A82" s="72">
        <v>0.007787</v>
      </c>
      <c r="B82" s="72">
        <v>0.007489</v>
      </c>
      <c r="C82" s="72">
        <v>0.007156</v>
      </c>
      <c r="D82" s="72">
        <v>0.006866</v>
      </c>
      <c r="E82" s="72">
        <v>0.006408</v>
      </c>
      <c r="F82" s="72">
        <v>0.00617</v>
      </c>
      <c r="G82" s="72">
        <v>0.005838</v>
      </c>
      <c r="H82" s="72">
        <v>0.005577</v>
      </c>
      <c r="I82" s="72">
        <v>0.005323</v>
      </c>
      <c r="J82" s="72">
        <v>0.005072</v>
      </c>
      <c r="K82" s="72">
        <v>0.004826</v>
      </c>
      <c r="L82" s="72">
        <v>0.004557</v>
      </c>
      <c r="M82" s="72">
        <v>0.004226</v>
      </c>
      <c r="N82" s="72">
        <v>0.003953</v>
      </c>
      <c r="O82" s="72">
        <v>0.003813</v>
      </c>
      <c r="P82" s="72">
        <v>0.003294</v>
      </c>
      <c r="Q82" s="72">
        <v>0.002979</v>
      </c>
      <c r="R82" s="72">
        <v>0.002664</v>
      </c>
      <c r="S82" s="72">
        <v>0.002153</v>
      </c>
      <c r="T82" s="72">
        <v>0.001851</v>
      </c>
      <c r="U82" s="72">
        <v>0.001475</v>
      </c>
      <c r="V82" s="72">
        <v>0.001036</v>
      </c>
      <c r="W82" s="72">
        <v>8.11E-4</v>
      </c>
      <c r="X82" s="72">
        <v>3.55E-4</v>
      </c>
      <c r="Y82" s="72">
        <v>0.0</v>
      </c>
      <c r="Z82" s="72">
        <v>-1.39E-4</v>
      </c>
      <c r="AA82" s="72">
        <v>-4.85E-4</v>
      </c>
      <c r="AB82" s="72">
        <v>-7.46E-4</v>
      </c>
      <c r="AC82" s="72">
        <v>-0.001101</v>
      </c>
      <c r="AD82" s="72">
        <v>-0.001411</v>
      </c>
      <c r="AE82" s="72">
        <v>-0.001847</v>
      </c>
      <c r="AF82" s="72">
        <v>-0.002033</v>
      </c>
      <c r="AG82" s="72">
        <v>-0.002395</v>
      </c>
      <c r="AH82" s="72">
        <v>-0.002937</v>
      </c>
      <c r="AI82" s="72">
        <v>-0.003069</v>
      </c>
    </row>
    <row r="83" ht="13.5" customHeight="1">
      <c r="A83" s="72">
        <v>0.007709</v>
      </c>
      <c r="B83" s="72">
        <v>0.007423</v>
      </c>
      <c r="C83" s="72">
        <v>0.0071</v>
      </c>
      <c r="D83" s="72">
        <v>0.006743</v>
      </c>
      <c r="E83" s="72">
        <v>0.006324</v>
      </c>
      <c r="F83" s="72">
        <v>0.006113</v>
      </c>
      <c r="G83" s="72">
        <v>0.005713</v>
      </c>
      <c r="H83" s="72">
        <v>0.005423</v>
      </c>
      <c r="I83" s="72">
        <v>0.005195</v>
      </c>
      <c r="J83" s="72">
        <v>0.004934</v>
      </c>
      <c r="K83" s="72">
        <v>0.004642</v>
      </c>
      <c r="L83" s="72">
        <v>0.004479</v>
      </c>
      <c r="M83" s="72">
        <v>0.004109</v>
      </c>
      <c r="N83" s="72">
        <v>0.003846</v>
      </c>
      <c r="O83" s="72">
        <v>0.003727</v>
      </c>
      <c r="P83" s="72">
        <v>0.003274</v>
      </c>
      <c r="Q83" s="72">
        <v>0.002884</v>
      </c>
      <c r="R83" s="72">
        <v>0.002586</v>
      </c>
      <c r="S83" s="72">
        <v>0.002164</v>
      </c>
      <c r="T83" s="72">
        <v>0.001773</v>
      </c>
      <c r="U83" s="72">
        <v>0.001401</v>
      </c>
      <c r="V83" s="72">
        <v>0.00105</v>
      </c>
      <c r="W83" s="72">
        <v>8.58E-4</v>
      </c>
      <c r="X83" s="72">
        <v>3.8E-4</v>
      </c>
      <c r="Y83" s="72">
        <v>0.0</v>
      </c>
      <c r="Z83" s="72">
        <v>-2.05E-4</v>
      </c>
      <c r="AA83" s="72">
        <v>-4.48E-4</v>
      </c>
      <c r="AB83" s="72">
        <v>-7.7E-4</v>
      </c>
      <c r="AC83" s="72">
        <v>-0.001084</v>
      </c>
      <c r="AD83" s="72">
        <v>-0.001367</v>
      </c>
      <c r="AE83" s="72">
        <v>-0.001706</v>
      </c>
      <c r="AF83" s="72">
        <v>-0.001959</v>
      </c>
      <c r="AG83" s="72">
        <v>-0.002348</v>
      </c>
      <c r="AH83" s="72">
        <v>-0.002759</v>
      </c>
      <c r="AI83" s="72">
        <v>-0.003</v>
      </c>
    </row>
    <row r="84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drawing r:id="rId1"/>
</worksheet>
</file>