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orings" sheetId="1" r:id="rId3"/>
    <sheet state="visible" name="Asset_Cal_Info" sheetId="2" r:id="rId4"/>
    <sheet state="visible" name="IntegrationEvents" sheetId="3" r:id="rId5"/>
    <sheet state="visible" name="Verification" sheetId="4" r:id="rId6"/>
    <sheet state="visible" name="ACS-141_CC_tcarray" sheetId="5" r:id="rId7"/>
    <sheet state="visible" name="ACS-141_CC_taarray" sheetId="6" r:id="rId8"/>
    <sheet state="visible" name="ACS-156_CC_tcarray" sheetId="7" r:id="rId9"/>
    <sheet state="visible" name="ACS-156_CC_taarray" sheetId="8" r:id="rId10"/>
  </sheets>
  <definedNames/>
  <calcPr/>
</workbook>
</file>

<file path=xl/comments1.xml><?xml version="1.0" encoding="utf-8"?>
<comments xmlns="http://schemas.openxmlformats.org/spreadsheetml/2006/main">
  <authors>
    <author/>
  </authors>
  <commentList>
    <comment authorId="0" ref="A20">
      <text>
        <t xml:space="preserve">equipment list typo - APAPL changed to ATAPL
	-Dan Mergens</t>
      </text>
    </comment>
    <comment authorId="0" ref="B4">
      <text>
        <t xml:space="preserve">changed from OBSBKA301 in 2014 equipment list
	-Dan Mergens</t>
      </text>
    </comment>
    <comment authorId="0" ref="E8">
      <text>
        <t xml:space="preserve">suspicious - doesn't match instruments
	-Dan Mergens</t>
      </text>
    </comment>
    <comment authorId="0" ref="H2">
      <text>
        <t xml:space="preserve">suspicious that none of the instruments are collocated with the junction box
	-Dan Mergens</t>
      </text>
    </comment>
    <comment authorId="0" ref="G2">
      <text>
        <t xml:space="preserve">there hasn't been a third deployment - why is this set?
	-Dan Mergens</t>
      </text>
    </comment>
  </commentList>
</comments>
</file>

<file path=xl/comments2.xml><?xml version="1.0" encoding="utf-8"?>
<comments xmlns="http://schemas.openxmlformats.org/spreadsheetml/2006/main">
  <authors>
    <author/>
  </authors>
  <commentList>
    <comment authorId="0" ref="A3">
      <text>
        <t xml:space="preserve">changed from OBSBBA303
	-Dan Mergens</t>
      </text>
    </comment>
    <comment authorId="0" ref="F39">
      <text>
        <t xml:space="preserve">equipment list has 141
	-Dan Mergens</t>
      </text>
    </comment>
  </commentList>
</comments>
</file>

<file path=xl/comments3.xml><?xml version="1.0" encoding="utf-8"?>
<comments xmlns="http://schemas.openxmlformats.org/spreadsheetml/2006/main">
  <authors>
    <author/>
  </authors>
  <commentList>
    <comment authorId="0" ref="F13">
      <text>
        <t xml:space="preserve">missing live stream - only playback data
	-Dan Mergens</t>
      </text>
    </comment>
    <comment authorId="0" ref="C8">
      <text>
        <t xml:space="preserve">part of CTDPF
	-Dan Mergens</t>
      </text>
    </comment>
  </commentList>
</comments>
</file>

<file path=xl/sharedStrings.xml><?xml version="1.0" encoding="utf-8"?>
<sst xmlns="http://schemas.openxmlformats.org/spreadsheetml/2006/main" count="400" uniqueCount="157">
  <si>
    <t>Mooring OOIBARCODE</t>
  </si>
  <si>
    <t>Ref Des</t>
  </si>
  <si>
    <t>Serial Number</t>
  </si>
  <si>
    <t>Deployment Number</t>
  </si>
  <si>
    <t>Anchor Launch Date</t>
  </si>
  <si>
    <t>Anchor Launch Time</t>
  </si>
  <si>
    <t>Recover Date</t>
  </si>
  <si>
    <t>Latitude</t>
  </si>
  <si>
    <t>Longitude</t>
  </si>
  <si>
    <t>Water Depth</t>
  </si>
  <si>
    <t>Cruise Number</t>
  </si>
  <si>
    <t>Notes</t>
  </si>
  <si>
    <t>ATAPL-65244-040-0026</t>
  </si>
  <si>
    <t>RS03AXBS-MJ03A</t>
  </si>
  <si>
    <t>SN0023</t>
  </si>
  <si>
    <t>45° 49.2102'N</t>
  </si>
  <si>
    <t>129° 44.1900'W</t>
  </si>
  <si>
    <t>TN-313</t>
  </si>
  <si>
    <t>ATAPL-58693-00001</t>
  </si>
  <si>
    <t>RS03AXBS-MJ03A-05-HYDLFA301</t>
  </si>
  <si>
    <t>45° 49.2108'N</t>
  </si>
  <si>
    <t>129° 44.2026'W</t>
  </si>
  <si>
    <t>ATAPL-58328-00001</t>
  </si>
  <si>
    <t>RS03AXBS-MJ03A-05-OBSBBA301</t>
  </si>
  <si>
    <t>T1076</t>
  </si>
  <si>
    <t>ATAPL-67639-00003</t>
  </si>
  <si>
    <t>RS03AXBS-MJ03A-06-PRESTA301</t>
  </si>
  <si>
    <t>5471540-0029</t>
  </si>
  <si>
    <t>45° 49.2138'N</t>
  </si>
  <si>
    <t>129° 44.1822'W</t>
  </si>
  <si>
    <t>8/2014 - Instrument sends reasonable data on 15 sec interval, but does not respond to commands, indicating that there may be an issue with the serial downlink between the JBox and the instrument (i.e JBox Tx/Instrument Rx).
The timestamp included in the XML data record from the instrument is not correct, but digi timestamping has been turned on to provide accurate timestamps for incoming data.</t>
  </si>
  <si>
    <t>ATAPL-67979-00005</t>
  </si>
  <si>
    <t>RS03AXBS-MJ03A-12-VEL3DB301</t>
  </si>
  <si>
    <t>45° 49.2120'N</t>
  </si>
  <si>
    <t>129° 44.1816'W</t>
  </si>
  <si>
    <t>5/2/2015 - No data, and has large groundfault.  Port powered off.</t>
  </si>
  <si>
    <t>ATAPL-65310-050-0007</t>
  </si>
  <si>
    <t>RS03AXBS-LJ03A</t>
  </si>
  <si>
    <t>SN0007</t>
  </si>
  <si>
    <t>45° 49.0074'N</t>
  </si>
  <si>
    <t>129° 45.2472'W</t>
  </si>
  <si>
    <t>ATAPL-58323-00001</t>
  </si>
  <si>
    <t>RS03AXBS-LJ03A-05-HPIESA301</t>
  </si>
  <si>
    <t>45° 49.4370'N</t>
  </si>
  <si>
    <t>129° 45.5868'W</t>
  </si>
  <si>
    <t>ATAPL-58324-00003</t>
  </si>
  <si>
    <t>RS03AXBS-LJ03A-09-HYDBBA302</t>
  </si>
  <si>
    <t>Initially, hydrophone did not transistion into "ready" mode, so no data could be recovered. Vendor determined that the battery chip status was not reporting properly when powered in cold temps and provided a firmware update that allows the system to go into "ready" mode despite battery chip error (a non-issue for cabled system). 
New firmware (release 28) was loaded on instrument, which is now fully operational.
The data format changed in the new firmware, so driver update is needed to retrieve and process data (JHU-APL is working on this).</t>
  </si>
  <si>
    <t>ATAPL-68073-00003</t>
  </si>
  <si>
    <t>RS03AXBS-LJ03A-10-ADCPTE303</t>
  </si>
  <si>
    <t>ATAPL-69943-00003</t>
  </si>
  <si>
    <t>RS03AXBS-LJ03A-11-OPTAAC303</t>
  </si>
  <si>
    <t>ACS-156</t>
  </si>
  <si>
    <t>45° 49.0104'N</t>
  </si>
  <si>
    <t>129° 45.2466'W</t>
  </si>
  <si>
    <t>3/4/15 - Instrument port current reporting about 825 mA, which implies that the pump may not be running
3/20/15 - Current restored to full after power cycle</t>
  </si>
  <si>
    <t>ATAPL-67627-00003</t>
  </si>
  <si>
    <t>RS03AXBS-LJ03A-12-CTDPFB301</t>
  </si>
  <si>
    <t>16-50031</t>
  </si>
  <si>
    <t>ATAPL-58320-00003</t>
  </si>
  <si>
    <t>RS03AXBS-LJ03A-12-DOSTAD301</t>
  </si>
  <si>
    <t>ATAPL-65310-840-0011</t>
  </si>
  <si>
    <t>SN0011</t>
  </si>
  <si>
    <t>45° 49.0087' N</t>
  </si>
  <si>
    <t>129° 45.2525' W</t>
  </si>
  <si>
    <t>TN-326</t>
  </si>
  <si>
    <t>ATAPL-58323-00004</t>
  </si>
  <si>
    <t>45° 49.4428' N</t>
  </si>
  <si>
    <t>129° 45.5972' W</t>
  </si>
  <si>
    <t>ATAPL-58324-00011</t>
  </si>
  <si>
    <t>ATAPL-68073-00005</t>
  </si>
  <si>
    <t>ATAPL-69943-00001</t>
  </si>
  <si>
    <t>45° 49.0127' N</t>
  </si>
  <si>
    <t>129° 45.2548' W</t>
  </si>
  <si>
    <t>GFD
Starting in Sep/Oct-2015, current draw dropped to ~800 mA, indicating that pump may not be running. Power cycle brings current back up temporarily.</t>
  </si>
  <si>
    <t>ATAPL-67627-00005</t>
  </si>
  <si>
    <t>16-50128</t>
  </si>
  <si>
    <t>1/6/2016 - fluctuating GFD since installation in July 2015</t>
  </si>
  <si>
    <t>ATAPL-58320-00014</t>
  </si>
  <si>
    <t>Mooring Serial Number</t>
  </si>
  <si>
    <t>Sensor OOIBARCODE</t>
  </si>
  <si>
    <t>Sensor Serial Number</t>
  </si>
  <si>
    <t>Calibration Cofficient Name</t>
  </si>
  <si>
    <t>Calibration Cofficient Value</t>
  </si>
  <si>
    <t>No calibration coefficients.</t>
  </si>
  <si>
    <t>CC_lat</t>
  </si>
  <si>
    <t>CC_lon</t>
  </si>
  <si>
    <t>CC_gain</t>
  </si>
  <si>
    <t>CC_scale_factor1</t>
  </si>
  <si>
    <t>CC_scale_factor2</t>
  </si>
  <si>
    <t>CC_scale_factor3</t>
  </si>
  <si>
    <t>CC_scale_factor4</t>
  </si>
  <si>
    <t>CC_cwlngth</t>
  </si>
  <si>
    <t>[398.40000000, 402.50000000, 406.20000000, 410.30000000, 413.90000000, 418.20000000, 422.60000000, 427.00000000, 431.50000000, 435.40000000, 440.00000000, 444.40000000, 449.00000000, 453.80000000, 458.70000000, 463.10000000, 467.80000000, 472.60000000, 477.50000000, 482.70000000, 487.40000000, 491.80000000, 496.00000000, 500.80000000, 505.50000000, 510.60000000, 515.60000000, 520.60000000, 525.10000000, 529.80000000, 534.20000000, 538.40000000, 543.00000000, 547.50000000, 552.10000000, 556.70000000, 561.30000000, 565.60000000, 569.80000000, 573.70000000, 577.30000000, 581.50000000, 585.60000000, 590.10000000, 594.50000000, 599.10000000, 604.10000000, 608.80000000, 613.50000000, 618.20000000, 622.70000000, 627.40000000, 631.70000000, 636.30000000, 640.70000000, 645.60000000, 650.10000000, 655.20000000, 660.00000000, 664.40000000, 669.10000000, 674.00000000, 678.60000000, 683.20000000, 687.40000000, 692.00000000, 696.00000000, 700.40000000, 704.60000000, 709.10000000, 713.10000000, 717.40000000, 721.70000000, 725.90000000, 730.00000000, 734.30000000, 737.70000000, 741.90000000, 746.20000000, 750.00000000]</t>
  </si>
  <si>
    <t>CC_ccwo</t>
  </si>
  <si>
    <t>[ -1.63883400, -1.48434700, -1.33898100, -1.20671600, -1.08121700, -0.96695500, -0.86920200, -0.77252200, -0.68227200, -0.59672600, -0.51005900, -0.43111200, -0.35825800, -0.29045900, -0.22819200, -0.17102800, -0.11424300, -0.05925500, -0.00504200,  0.04283400,  0.08905000,  0.13603100,  0.17811800,  0.21948100,  0.25973700,  0.29541300,  0.32957700,  0.36093400,  0.39201000,  0.41981500,  0.44615100,  0.47178800,  0.49835200,  0.52529100,  0.55238700,  0.57931800,  0.60152200,  0.62390500,  0.64320000,  0.66380800,  0.66740700,  0.67428100,  0.67974500,  0.67988000,  0.67525300,  0.66873800,  0.66431000,  0.66934700,  0.68232300,  0.69741100,  0.71165600,  0.72578700,  0.73764600,  0.74967500,  0.76049300,  0.76700000,  0.76998700,  0.76872400,  0.76626600,  0.76723300,  0.77060000,  0.77263200,  0.76908500,  0.76036700,  0.74051900,  0.71064800,  0.66605600,  0.60643600,  0.52811500,  0.43115400,  0.30350900,  0.14080500, -0.05338100, -0.28685800, -0.54939400, -0.80077300, -1.00590700, -1.13332900, -1.20556300, -1.23343300]</t>
  </si>
  <si>
    <t>CC_tcal</t>
  </si>
  <si>
    <t>CC_tbins</t>
  </si>
  <si>
    <t>[ 1.71866700,  2.42183500,  3.47294900,  4.47508200,  5.48304300,  6.48027000,  7.49312500,  8.48366700,  9.50272700, 10.48914300, 11.49600000, 12.49966700, 13.48214300, 14.48000000, 15.50846200, 16.50375000, 17.50280000, 18.49600000, 19.50413800, 20.52514300, 21.47122400, 22.47833300, 23.50026300, 24.50057100, 25.49972200, 26.48580600, 27.49343700, 28.49975000, 29.48425000, 30.50171400, 31.49333300, 32.48312500, 33.49454500, 34.50454500, 35.51615400, 36.49974400, 37.52886800, 38.11963000]</t>
  </si>
  <si>
    <t>CC_awlngth</t>
  </si>
  <si>
    <t>[399.40000000, 403.50000000, 407.30000000, 411.00000000, 414.80000000, 419.20000000, 423.70000000, 428.10000000, 432.40000000, 436.10000000, 440.50000000, 444.90000000, 450.20000000, 455.00000000, 459.20000000, 463.30000000, 467.80000000, 473.10000000, 478.00000000, 483.10000000, 487.60000000, 492.00000000, 496.30000000, 501.00000000, 505.90000000, 510.60000000, 515.80000000, 520.80000000, 525.40000000, 529.80000000, 534.10000000, 538.40000000, 543.00000000, 547.30000000, 552.10000000, 556.30000000, 561.10000000, 565.40000000, 569.60000000, 573.60000000, 577.10000000, 581.40000000, 585.40000000, 589.50000000, 594.00000000, 598.70000000, 603.50000000, 608.30000000, 613.00000000, 617.50000000, 622.20000000, 626.50000000, 631.20000000, 635.70000000, 640.20000000, 644.80000000, 649.60000000, 654.00000000, 659.00000000, 663.60000000, 668.50000000, 673.10000000, 677.60000000, 682.20000000, 686.60000000, 691.00000000, 695.20000000, 699.60000000, 703.80000000, 708.10000000, 712.10000000, 716.50000000, 720.80000000, 725.10000000, 728.90000000, 733.20000000, 736.90000000, 740.70000000, 745.00000000, 748.70000000]</t>
  </si>
  <si>
    <t>CC_acwo</t>
  </si>
  <si>
    <t>[ -4.64186900, -3.89325800, -3.33786000, -2.96110700, -2.71884100, -2.55393600, -2.42741900, -2.32353100, -2.22996300, -2.14168800, -2.05868500, -1.97892200, -1.89975600, -1.82312700, -1.74833500, -1.67491200, -1.60477900, -1.53780300, -1.47190200, -1.40726400, -1.34404600, -1.28382100, -1.22557200, -1.16988600, -1.11637700, -1.06459400, -1.01325100, -0.96190200, -0.91189200, -0.86278300, -0.81547900, -0.76997300, -0.72612500, -0.68421300, -0.64343500, -0.60424600, -0.56667600, -0.53100200, -0.49822000, -0.46907100, -0.44896700, -0.42740400, -0.41124300, -0.39978300, -0.39316300, -0.38695700, -0.37335700, -0.35167900, -0.32476700, -0.29710800, -0.26946200, -0.24199000, -0.21533700, -0.18939600, -0.16494600, -0.14350600, -0.12605900, -0.11212600, -0.09807300, -0.08124500, -0.06281600, -0.04638700, -0.03507700, -0.03146300, -0.03741800, -0.05606400, -0.08839700, -0.13702000, -0.20485100, -0.29748700, -0.41955100, -0.57470600, -0.76706500, -0.99755800, -1.25075800, -1.49142800, -1.67709200, -1.79549200, -1.86223300, -1.89795500]</t>
  </si>
  <si>
    <t>CC_tcarray</t>
  </si>
  <si>
    <t>SheetRef:ACS-156_CC_tcarray</t>
  </si>
  <si>
    <t>CC_taarray</t>
  </si>
  <si>
    <t>SheetRef:ACS-156_CC_taarray</t>
  </si>
  <si>
    <t>[401.20000000, 404.60000000, 408.20000000, 411.90000000, 415.70000000, 420.10000000, 424.40000000, 428.50000000, 432.50000000, 436.60000000, 440.70000000, 445.10000000, 449.90000000, 454.50000000, 458.90000000, 463.10000000, 467.30000000, 472.00000000, 476.80000000, 481.50000000, 485.90000000, 490.40000000, 494.60000000, 498.90000000, 503.50000000, 508.00000000, 512.80000000, 517.30000000, 522.00000000, 526.30000000, 530.40000000, 534.70000000, 538.90000000, 543.00000000, 547.30000000, 551.40000000, 555.70000000, 559.90000000, 564.00000000, 567.90000000, 571.70000000, 575.40000000, 579.30000000, 583.00000000, 587.10000000, 591.00000000, 595.00000000, 599.60000000, 603.80000000, 608.00000000, 612.30000000, 616.90000000, 621.00000000, 625.20000000, 629.50000000, 633.90000000, 637.80000000, 642.10000000, 646.40000000, 650.70000000, 655.20000000, 659.50000000, 663.90000000, 668.30000000, 672.60000000, 676.80000000, 680.90000000, 685.00000000, 688.90000000, 692.80000000, 696.50000000, 700.40000000, 704.10000000, 707.90000000, 711.50000000, 715.50000000, 718.90000000, 722.90000000, 726.20000000, 729.70000000, 732.60000000, 736.20000000, 739.70000000, 742.90000000, 745.90000000]</t>
  </si>
  <si>
    <t>[ -2.54064800,  -2.36686900,  -2.20649800,  -2.05701500,  -1.91716800,  -1.79409200,  -1.67454500,  -1.56177500,  -1.45443400,  -1.35636700,  -1.26487000,  -1.17570600,  -1.09375500,  -1.01942300,  -0.94606500,  -0.87818100,  -0.80830700,  -0.74454200,  -0.68640400,  -0.62866600,  -0.57615500,  -0.52522000,  -0.47553900,  -0.43115800,  -0.38869000,  -0.35047800,  -0.31373300,  -0.27880600,  -0.24430800,  -0.21100600,  -0.17862300,  -0.14783300,  -0.11762700,  -0.08740100,  -0.05734600,  -0.02946800,  -0.00264000,   0.02189300,   0.04635100,   0.07211500,   0.09799900,   0.09804500,   0.10842300,   0.11476800,   0.11668100,   0.11464200,   0.10575000,   0.09741800,   0.09549500,   0.10280300,   0.11642200,   0.13293000,   0.14808100,   0.16219800,   0.17739700,   0.19163300,   0.20323900,   0.21419800,   0.22170200,   0.22409700,   0.22400400,   0.22360900,   0.22574200,   0.23229600,   0.23880300,   0.24186800,   0.24022300,   0.23087400,   0.21454700,   0.18740200,   0.14965200,   0.09884900,   0.03396200,  -0.05070800,  -0.15706000,  -0.28679100,  -0.44372200,  -0.63033400,  -0.84668100,  -1.08342400,  -1.31817500,  -1.51928500,  -1.66431800,  -1.75582700,  -1.78664300]</t>
  </si>
  <si>
    <t>[  1.76398100,   2.44445300,   3.44370100,   4.45112500,   5.48224100,   6.49604700,   7.48861100,   8.49558800,   9.49468700,  10.51242400,  11.52785700,  12.51555600,  13.49880000,  14.48195700,  15.47950000,  16.49359000,  17.49861100,  18.48361100,  19.49151500,  20.48193500,  21.47633300,  22.49064500,  23.50483900,  24.50419400,  25.50756800,  26.52976200,  27.53323900,  28.48109400,  29.50000000,  30.49634600,  31.49787200,  32.49731700,  33.50365900,  34.50200000,  35.48693900,  36.50653800,  37.67708000,  38.00357100]</t>
  </si>
  <si>
    <t>[400.00000000, 403.90000000, 407.60000000, 410.70000000, 414.60000000, 418.30000000, 422.60000000, 426.90000000, 430.90000000, 434.80000000, 438.90000000, 443.20000000, 447.80000000, 452.20000000, 456.60000000, 460.80000000, 465.00000000, 469.80000000, 474.30000000, 479.00000000, 483.60000000, 487.80000000, 492.10000000, 496.50000000, 500.90000000, 505.20000000, 509.50000000, 514.20000000, 518.70000000, 523.20000000, 527.50000000, 531.70000000, 535.80000000, 540.10000000, 544.20000000, 548.30000000, 552.60000000, 556.90000000, 560.80000000, 565.00000000, 568.80000000, 572.70000000, 576.40000000, 580.50000000, 584.20000000, 588.30000000, 592.30000000, 596.20000000, 600.40000000, 604.80000000, 609.00000000, 613.50000000, 617.70000000, 622.00000000, 626.40000000, 630.50000000, 634.70000000, 638.70000000, 643.00000000, 647.30000000, 651.70000000, 656.00000000, 660.10000000, 664.60000000, 668.80000000, 673.10000000, 677.00000000, 681.40000000, 685.30000000, 689.40000000, 693.10000000, 697.00000000, 700.80000000, 704.40000000, 708.10000000, 711.80000000, 715.50000000, 719.30000000, 722.90000000, 726.40000000, 729.70000000, 733.10000000, 736.20000000, 739.70000000, 742.70000000]</t>
  </si>
  <si>
    <t>[ -5.61865200,  -4.86543800,  -4.28766100,  -3.87553600,  -3.59614500,  -3.39616000,  -3.24170400,  -3.11095300,  -2.99497300,  -2.88813900,  -2.78669700,  -2.68732300,  -2.59392300,  -2.50374700,  -2.41265300,  -2.32474200,  -2.23893500,  -2.15971000,  -2.08351400,  -2.01052800,  -1.93995900,  -1.87190900,  -1.80654900,  -1.74472100,  -1.68524200,  -1.62926000,  -1.57503200,  -1.52142300,  -1.46795300,  -1.41505200,  -1.36354500,  -1.31330300,  -1.26483600,  -1.21791600,  -1.17332800,  -1.13135300,  -1.09097100,  -1.05240100,  -1.01492500,  -0.97881200,  -0.94495100,  -0.92047800,  -0.89446200,  -0.87159300,  -0.85230900,  -0.83797700,  -0.82953500,  -0.82429600,  -0.81647600,  -0.80006700,  -0.77553100,  -0.74683700,  -0.71779600,  -0.68876800,  -0.66010400,  -0.63212400,  -0.60497400,  -0.57890500,  -0.55524400,  -0.53530900,  -0.51931800,  -0.50588800,  -0.49065400,  -0.47161500,  -0.45144300,  -0.43289500,  -0.41819800,  -0.40968000,  -0.40834200,  -0.41663800,  -0.43583300,  -0.46717900,  -0.51297300,  -0.57735200,  -0.66272300,  -0.77104700,  -0.90585800,  -1.06952600,  -1.26358400,  -1.48479000,  -1.71653900,  -1.93166300,  -2.10321000,  -2.22106000,  -2.29010900]</t>
  </si>
  <si>
    <t>SheetRef:ACS-141_CC_tcarray</t>
  </si>
  <si>
    <t>SheetRef:ACS-141_CC_taarray</t>
  </si>
  <si>
    <t>CC_a0</t>
  </si>
  <si>
    <t>CC_a1</t>
  </si>
  <si>
    <t>CC_a2</t>
  </si>
  <si>
    <t>CC_a3</t>
  </si>
  <si>
    <t>CC_cpcor</t>
  </si>
  <si>
    <t>CC_ctcor</t>
  </si>
  <si>
    <t>CC_g</t>
  </si>
  <si>
    <t>CC_h</t>
  </si>
  <si>
    <t>CC_i</t>
  </si>
  <si>
    <t>CC_j</t>
  </si>
  <si>
    <t>CC_pa0</t>
  </si>
  <si>
    <t>CC_pa1</t>
  </si>
  <si>
    <t>CC_pa2</t>
  </si>
  <si>
    <t>CC_ptempa0</t>
  </si>
  <si>
    <t>CC_ptempa1</t>
  </si>
  <si>
    <t>CC_ptempa2</t>
  </si>
  <si>
    <t>CC_ptca0</t>
  </si>
  <si>
    <t>CC_ptca1</t>
  </si>
  <si>
    <t>CC_ptca2</t>
  </si>
  <si>
    <t>CC_ptcb0</t>
  </si>
  <si>
    <t>CC_ptcb1</t>
  </si>
  <si>
    <t>CC_ptcb2</t>
  </si>
  <si>
    <t>OOIBARCODE</t>
  </si>
  <si>
    <t>Int_Asset</t>
  </si>
  <si>
    <t>DESCRIPTION</t>
  </si>
  <si>
    <t>Type</t>
  </si>
  <si>
    <t>serial_number</t>
  </si>
  <si>
    <t>Date</t>
  </si>
  <si>
    <t>comments</t>
  </si>
  <si>
    <t>uft21 load</t>
  </si>
  <si>
    <t>Science Map (name)</t>
  </si>
  <si>
    <t>Deployment</t>
  </si>
  <si>
    <t>Calibration</t>
  </si>
  <si>
    <t>Plot</t>
  </si>
  <si>
    <t>production load</t>
  </si>
  <si>
    <t>yes</t>
  </si>
  <si>
    <t>2/2</t>
  </si>
  <si>
    <t>-</t>
  </si>
  <si>
    <t>bad</t>
  </si>
  <si>
    <t>no</t>
  </si>
  <si>
    <t>n/a</t>
  </si>
  <si>
    <t>1/1</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</si>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</sst>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m&quot;/&quot;d&quot;/&quot;yyyy"/>
  </numFmts>
  <fonts count="10">
    <font>
      <sz val="10.0"/>
      <color rgb="FF000000"/>
      <name val="Arial"/>
    </font>
    <font>
      <sz val="11.0"/>
      <name val="Calibri"/>
    </font>
    <font>
      <sz val="11.0"/>
      <color rgb="FF999999"/>
      <name val="Calibri"/>
    </font>
    <font>
      <sz val="11.0"/>
      <color rgb="FFFF0000"/>
      <name val="Calibri"/>
    </font>
    <font>
      <sz val="11.0"/>
      <color rgb="FF000000"/>
      <name val="Calibri"/>
    </font>
    <font>
      <sz val="11.0"/>
      <color rgb="FF222222"/>
      <name val="Calibri"/>
    </font>
    <font>
      <b/>
      <sz val="11.0"/>
      <name val="Calibri"/>
    </font>
    <font/>
    <font>
      <name val="Arial"/>
    </font>
    <font>
      <sz val="10.0"/>
      <color rgb="FFFF0000"/>
      <name val="Arial"/>
    </font>
  </fonts>
  <fills count="6">
    <fill>
      <patternFill patternType="none"/>
    </fill>
    <fill>
      <patternFill patternType="lightGray"/>
    </fill>
    <fill>
      <patternFill patternType="solid">
        <fgColor rgb="FFCCECFF"/>
        <bgColor rgb="FFCCECFF"/>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s>
  <borders count="4">
    <border>
      <left/>
      <right/>
      <top/>
      <bottom/>
    </border>
    <border>
      <left style="medium">
        <color rgb="FF000000"/>
      </left>
      <right style="thin">
        <color rgb="FF000000"/>
      </right>
      <top style="medium">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62">
    <xf borderId="0" fillId="0" fontId="0" numFmtId="0" xfId="0" applyAlignment="1" applyFont="1">
      <alignment/>
    </xf>
    <xf borderId="1" fillId="2" fontId="1" numFmtId="0" xfId="0" applyAlignment="1" applyBorder="1" applyFill="1" applyFont="1">
      <alignment horizontal="center" vertical="center" wrapText="1"/>
    </xf>
    <xf borderId="2" fillId="2" fontId="1" numFmtId="0" xfId="0" applyAlignment="1" applyBorder="1" applyFont="1">
      <alignment horizontal="center" vertical="center" wrapText="1"/>
    </xf>
    <xf borderId="2" fillId="2" fontId="2" numFmtId="0" xfId="0" applyAlignment="1" applyBorder="1" applyFont="1">
      <alignment horizontal="center" vertical="center" wrapText="1"/>
    </xf>
    <xf borderId="3" fillId="2" fontId="2" numFmtId="0" xfId="0" applyAlignment="1" applyBorder="1" applyFont="1">
      <alignment horizontal="center" vertical="center" wrapText="1"/>
    </xf>
    <xf borderId="0" fillId="0" fontId="3" numFmtId="0" xfId="0" applyAlignment="1" applyFont="1">
      <alignment/>
    </xf>
    <xf borderId="0" fillId="0" fontId="1" numFmtId="0" xfId="0" applyAlignment="1" applyFont="1">
      <alignment horizontal="center"/>
    </xf>
    <xf borderId="0" fillId="0" fontId="1" numFmtId="0" xfId="0" applyAlignment="1" applyFont="1">
      <alignment horizontal="center"/>
    </xf>
    <xf borderId="0" fillId="0" fontId="3" numFmtId="15" xfId="0" applyAlignment="1" applyFont="1" applyNumberFormat="1">
      <alignment horizontal="center"/>
    </xf>
    <xf borderId="0" fillId="0" fontId="3" numFmtId="20" xfId="0" applyAlignment="1" applyFont="1" applyNumberFormat="1">
      <alignment horizontal="center"/>
    </xf>
    <xf borderId="0" fillId="0" fontId="3" numFmtId="0" xfId="0" applyFont="1"/>
    <xf borderId="0" fillId="0" fontId="3" numFmtId="0" xfId="0" applyAlignment="1" applyFont="1">
      <alignment horizontal="center"/>
    </xf>
    <xf borderId="0" fillId="0" fontId="3" numFmtId="0" xfId="0" applyAlignment="1" applyFont="1">
      <alignment horizontal="center"/>
    </xf>
    <xf borderId="0" fillId="0" fontId="4" numFmtId="0" xfId="0" applyFont="1"/>
    <xf borderId="0" fillId="0" fontId="2" numFmtId="0" xfId="0" applyAlignment="1" applyFont="1">
      <alignment horizontal="center"/>
    </xf>
    <xf borderId="0" fillId="0" fontId="3" numFmtId="0" xfId="0" applyFont="1"/>
    <xf borderId="0" fillId="3" fontId="3" numFmtId="0" xfId="0" applyAlignment="1" applyFill="1" applyFont="1">
      <alignment horizontal="center"/>
    </xf>
    <xf borderId="0" fillId="0" fontId="4" numFmtId="0" xfId="0" applyAlignment="1" applyFont="1">
      <alignment/>
    </xf>
    <xf borderId="0" fillId="0" fontId="2" numFmtId="0" xfId="0" applyFont="1"/>
    <xf borderId="0" fillId="0" fontId="1" numFmtId="0" xfId="0" applyFont="1"/>
    <xf borderId="0" fillId="0" fontId="4" numFmtId="0" xfId="0" applyAlignment="1" applyFont="1">
      <alignment horizontal="center"/>
    </xf>
    <xf borderId="0" fillId="3" fontId="3" numFmtId="0" xfId="0" applyAlignment="1" applyFont="1">
      <alignment/>
    </xf>
    <xf borderId="0" fillId="0" fontId="4" numFmtId="0" xfId="0" applyFont="1"/>
    <xf borderId="0" fillId="0" fontId="2" numFmtId="0" xfId="0" applyAlignment="1" applyFont="1">
      <alignment horizontal="center"/>
    </xf>
    <xf borderId="0" fillId="0" fontId="2" numFmtId="164" xfId="0" applyAlignment="1" applyFont="1" applyNumberFormat="1">
      <alignment horizontal="center"/>
    </xf>
    <xf borderId="0" fillId="4" fontId="2" numFmtId="0" xfId="0" applyAlignment="1" applyFill="1" applyFont="1">
      <alignment horizontal="center"/>
    </xf>
    <xf borderId="0" fillId="0" fontId="1" numFmtId="0" xfId="0" applyFont="1"/>
    <xf borderId="0" fillId="0" fontId="3" numFmtId="0" xfId="0" applyAlignment="1" applyFont="1">
      <alignment/>
    </xf>
    <xf borderId="0" fillId="0" fontId="2" numFmtId="0" xfId="0" applyAlignment="1" applyFont="1">
      <alignment horizontal="center"/>
    </xf>
    <xf borderId="0" fillId="0" fontId="1" numFmtId="0" xfId="0" applyAlignment="1" applyFont="1">
      <alignment horizontal="left"/>
    </xf>
    <xf borderId="0" fillId="0" fontId="1" numFmtId="0" xfId="0" applyAlignment="1" applyFont="1">
      <alignment/>
    </xf>
    <xf borderId="0" fillId="0" fontId="1" numFmtId="0" xfId="0" applyAlignment="1" applyFont="1">
      <alignment horizontal="left" vertical="center" wrapText="1"/>
    </xf>
    <xf borderId="0" fillId="0" fontId="4" numFmtId="0" xfId="0" applyAlignment="1" applyFont="1">
      <alignment horizontal="left" vertical="center"/>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vertical="center"/>
    </xf>
    <xf borderId="0" fillId="0" fontId="3" numFmtId="0" xfId="0" applyAlignment="1" applyFont="1">
      <alignment horizontal="left" vertical="center"/>
    </xf>
    <xf borderId="0" fillId="0" fontId="1" numFmtId="0" xfId="0" applyAlignment="1" applyFont="1">
      <alignment horizontal="left"/>
    </xf>
    <xf borderId="0" fillId="0" fontId="5" numFmtId="0" xfId="0" applyFont="1"/>
    <xf borderId="2" fillId="2" fontId="1" numFmtId="0" xfId="0" applyAlignment="1" applyBorder="1" applyFont="1">
      <alignment horizontal="center" wrapText="1"/>
    </xf>
    <xf borderId="3" fillId="2" fontId="1" numFmtId="0" xfId="0" applyAlignment="1" applyBorder="1" applyFont="1">
      <alignment horizontal="center" wrapText="1"/>
    </xf>
    <xf borderId="0" fillId="0" fontId="2" numFmtId="0" xfId="0" applyAlignment="1" applyFont="1">
      <alignment/>
    </xf>
    <xf borderId="0" fillId="0" fontId="2" numFmtId="0" xfId="0" applyAlignment="1" applyFont="1">
      <alignment/>
    </xf>
    <xf borderId="0" fillId="0" fontId="2" numFmtId="165" xfId="0" applyAlignment="1" applyFont="1" applyNumberFormat="1">
      <alignment horizontal="right"/>
    </xf>
    <xf borderId="0" fillId="5" fontId="6" numFmtId="0" xfId="0" applyAlignment="1" applyFill="1" applyFont="1">
      <alignment horizontal="left"/>
    </xf>
    <xf borderId="0" fillId="5" fontId="6" numFmtId="0" xfId="0" applyAlignment="1" applyFont="1">
      <alignment horizontal="center"/>
    </xf>
    <xf borderId="0" fillId="5" fontId="6" numFmtId="0" xfId="0" applyAlignment="1" applyFont="1">
      <alignment horizontal="center"/>
    </xf>
    <xf borderId="0" fillId="5" fontId="6" numFmtId="0" xfId="0" applyAlignment="1" applyFont="1">
      <alignment horizontal="center"/>
    </xf>
    <xf borderId="0" fillId="0" fontId="7" numFmtId="0" xfId="0" applyAlignment="1" applyFont="1">
      <alignment horizontal="center"/>
    </xf>
    <xf borderId="0" fillId="0" fontId="7" numFmtId="0" xfId="0" applyAlignment="1" applyFont="1">
      <alignment horizontal="center"/>
    </xf>
    <xf borderId="0" fillId="0" fontId="7" numFmtId="0" xfId="0" applyAlignment="1" applyFont="1">
      <alignment horizontal="center"/>
    </xf>
    <xf borderId="0" fillId="0" fontId="7" numFmtId="0" xfId="0" applyAlignment="1" applyFont="1">
      <alignment/>
    </xf>
    <xf borderId="0" fillId="0" fontId="7" numFmtId="0" xfId="0" applyAlignment="1" applyFont="1">
      <alignment/>
    </xf>
    <xf borderId="0" fillId="0" fontId="7" numFmtId="0" xfId="0" applyAlignment="1" applyFont="1">
      <alignment/>
    </xf>
    <xf borderId="0" fillId="0" fontId="7" numFmtId="0" xfId="0" applyAlignment="1" applyFont="1">
      <alignment/>
    </xf>
    <xf borderId="0" fillId="0" fontId="8" numFmtId="0" xfId="0" applyAlignment="1" applyFont="1">
      <alignment horizontal="center"/>
    </xf>
    <xf borderId="0" fillId="0" fontId="8" numFmtId="0" xfId="0" applyAlignment="1" applyFont="1">
      <alignment horizontal="center"/>
    </xf>
    <xf borderId="0" fillId="0" fontId="7" numFmtId="0" xfId="0" applyAlignment="1" applyFont="1">
      <alignment horizontal="center"/>
    </xf>
    <xf borderId="0" fillId="0" fontId="0" numFmtId="164" xfId="0" applyFont="1" applyNumberFormat="1"/>
    <xf borderId="0" fillId="0" fontId="0" numFmtId="0" xfId="0" applyFont="1"/>
    <xf borderId="0" fillId="0" fontId="0" numFmtId="0" xfId="0" applyFont="1"/>
    <xf borderId="0" fillId="0" fontId="9"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1.0"/>
    <col customWidth="1" min="3" max="3" width="13.0"/>
    <col customWidth="1" min="4" max="7" width="11.86"/>
    <col customWidth="1" min="8" max="8" width="14.43"/>
    <col customWidth="1" min="9" max="9" width="15.86"/>
    <col customWidth="1" min="10" max="11" width="14.43"/>
    <col customWidth="1" min="12" max="12" width="30.57"/>
    <col customWidth="1" min="13" max="14" width="14.43"/>
  </cols>
  <sheetData>
    <row r="1" ht="30.0" customHeight="1">
      <c r="A1" s="1" t="s">
        <v>0</v>
      </c>
      <c r="B1" s="2" t="s">
        <v>1</v>
      </c>
      <c r="C1" s="2" t="s">
        <v>2</v>
      </c>
      <c r="D1" s="2" t="s">
        <v>3</v>
      </c>
      <c r="E1" s="2" t="s">
        <v>4</v>
      </c>
      <c r="F1" s="2" t="s">
        <v>5</v>
      </c>
      <c r="G1" s="2" t="s">
        <v>6</v>
      </c>
      <c r="H1" s="2" t="s">
        <v>7</v>
      </c>
      <c r="I1" s="2" t="s">
        <v>8</v>
      </c>
      <c r="J1" s="2" t="s">
        <v>9</v>
      </c>
      <c r="K1" s="2" t="s">
        <v>10</v>
      </c>
      <c r="L1" s="2" t="s">
        <v>11</v>
      </c>
      <c r="M1" s="3"/>
      <c r="N1" s="4"/>
    </row>
    <row r="2">
      <c r="A2" s="5" t="s">
        <v>12</v>
      </c>
      <c r="B2" s="6" t="s">
        <v>13</v>
      </c>
      <c r="C2" s="7" t="s">
        <v>14</v>
      </c>
      <c r="D2" s="7">
        <v>1.0</v>
      </c>
      <c r="E2" s="8">
        <v>41849.0</v>
      </c>
      <c r="F2" s="9">
        <v>0.5826388888888889</v>
      </c>
      <c r="G2" s="10"/>
      <c r="H2" s="11" t="s">
        <v>15</v>
      </c>
      <c r="I2" s="11" t="s">
        <v>16</v>
      </c>
      <c r="J2" s="11">
        <v>2608.0</v>
      </c>
      <c r="K2" s="12" t="s">
        <v>17</v>
      </c>
      <c r="L2" s="13"/>
      <c r="M2" s="14" t="str">
        <f t="shared" ref="M2:M6" si="1">((LEFT(H2,(FIND("°",H2,1)-1)))+(MID(H2,(FIND("°",H2,1)+1),(FIND("'",H2,1))-(FIND("°",H2,1)+1))/60))*(IF(RIGHT(H2,1)="N",1,-1))</f>
        <v>45.82017</v>
      </c>
      <c r="N2" s="14" t="str">
        <f t="shared" ref="N2:N6" si="2">((LEFT(I2,(FIND("°",I2,1)-1)))+(MID(I2,(FIND("°",I2,1)+1),(FIND("'",I2,1))-(FIND("°",I2,1)+1))/60))*(IF(RIGHT(I2,1)="E",1,-1))</f>
        <v>-129.7365</v>
      </c>
    </row>
    <row r="3">
      <c r="A3" s="15" t="s">
        <v>18</v>
      </c>
      <c r="B3" s="11" t="s">
        <v>19</v>
      </c>
      <c r="C3" s="11">
        <v>299463.0</v>
      </c>
      <c r="D3" s="12">
        <v>1.0</v>
      </c>
      <c r="E3" s="8">
        <v>41859.0</v>
      </c>
      <c r="F3" s="9">
        <v>0.46805555555555556</v>
      </c>
      <c r="G3" s="10"/>
      <c r="H3" s="11" t="s">
        <v>20</v>
      </c>
      <c r="I3" s="11" t="s">
        <v>21</v>
      </c>
      <c r="J3" s="11">
        <v>2607.0</v>
      </c>
      <c r="K3" s="12" t="s">
        <v>17</v>
      </c>
      <c r="L3" s="13"/>
      <c r="M3" s="14" t="str">
        <f t="shared" si="1"/>
        <v>45.82018</v>
      </c>
      <c r="N3" s="14" t="str">
        <f t="shared" si="2"/>
        <v>-129.73671</v>
      </c>
    </row>
    <row r="4">
      <c r="A4" s="15" t="s">
        <v>22</v>
      </c>
      <c r="B4" s="16" t="s">
        <v>23</v>
      </c>
      <c r="C4" s="11" t="s">
        <v>24</v>
      </c>
      <c r="D4" s="12">
        <v>1.0</v>
      </c>
      <c r="E4" s="8">
        <v>41859.0</v>
      </c>
      <c r="F4" s="9">
        <v>0.46805555555555556</v>
      </c>
      <c r="G4" s="10"/>
      <c r="H4" s="11" t="s">
        <v>20</v>
      </c>
      <c r="I4" s="11" t="s">
        <v>21</v>
      </c>
      <c r="J4" s="11">
        <v>2607.0</v>
      </c>
      <c r="K4" s="12" t="s">
        <v>17</v>
      </c>
      <c r="L4" s="13"/>
      <c r="M4" s="14" t="str">
        <f t="shared" si="1"/>
        <v>45.82018</v>
      </c>
      <c r="N4" s="14" t="str">
        <f t="shared" si="2"/>
        <v>-129.73671</v>
      </c>
    </row>
    <row r="5">
      <c r="A5" s="15" t="s">
        <v>25</v>
      </c>
      <c r="B5" s="11" t="s">
        <v>26</v>
      </c>
      <c r="C5" s="11" t="s">
        <v>27</v>
      </c>
      <c r="D5" s="12">
        <v>1.0</v>
      </c>
      <c r="E5" s="8">
        <v>41859.0</v>
      </c>
      <c r="F5" s="9">
        <v>0.69375</v>
      </c>
      <c r="G5" s="10"/>
      <c r="H5" s="11" t="s">
        <v>28</v>
      </c>
      <c r="I5" s="11" t="s">
        <v>29</v>
      </c>
      <c r="J5" s="11">
        <v>2606.0</v>
      </c>
      <c r="K5" s="12" t="s">
        <v>17</v>
      </c>
      <c r="L5" s="17" t="s">
        <v>30</v>
      </c>
      <c r="M5" s="14" t="str">
        <f t="shared" si="1"/>
        <v>45.82023</v>
      </c>
      <c r="N5" s="14" t="str">
        <f t="shared" si="2"/>
        <v>-129.73637</v>
      </c>
    </row>
    <row r="6">
      <c r="A6" s="15" t="s">
        <v>31</v>
      </c>
      <c r="B6" s="11" t="s">
        <v>32</v>
      </c>
      <c r="C6" s="11">
        <v>10314.0</v>
      </c>
      <c r="D6" s="12">
        <v>1.0</v>
      </c>
      <c r="E6" s="8">
        <v>41859.0</v>
      </c>
      <c r="F6" s="9">
        <v>0.7159722222222222</v>
      </c>
      <c r="G6" s="10"/>
      <c r="H6" s="11" t="s">
        <v>33</v>
      </c>
      <c r="I6" s="11" t="s">
        <v>34</v>
      </c>
      <c r="J6" s="11">
        <v>2608.0</v>
      </c>
      <c r="K6" s="12" t="s">
        <v>17</v>
      </c>
      <c r="L6" s="17" t="s">
        <v>35</v>
      </c>
      <c r="M6" s="14" t="str">
        <f t="shared" si="1"/>
        <v>45.8202</v>
      </c>
      <c r="N6" s="14" t="str">
        <f t="shared" si="2"/>
        <v>-129.73636</v>
      </c>
    </row>
    <row r="7">
      <c r="A7" s="15"/>
      <c r="B7" s="11"/>
      <c r="C7" s="12"/>
      <c r="D7" s="12"/>
      <c r="E7" s="8"/>
      <c r="F7" s="9"/>
      <c r="G7" s="10"/>
      <c r="H7" s="11"/>
      <c r="I7" s="11"/>
      <c r="J7" s="11"/>
      <c r="K7" s="12"/>
      <c r="L7" s="17"/>
      <c r="M7" s="18"/>
      <c r="N7" s="18"/>
    </row>
    <row r="8" ht="12.75" customHeight="1">
      <c r="A8" s="15" t="s">
        <v>36</v>
      </c>
      <c r="B8" s="6" t="s">
        <v>37</v>
      </c>
      <c r="C8" s="6" t="s">
        <v>38</v>
      </c>
      <c r="D8" s="7">
        <v>1.0</v>
      </c>
      <c r="E8" s="8">
        <v>41856.0</v>
      </c>
      <c r="F8" s="9">
        <v>0.2625</v>
      </c>
      <c r="G8" s="8">
        <v>42168.0</v>
      </c>
      <c r="H8" s="11" t="s">
        <v>39</v>
      </c>
      <c r="I8" s="11" t="s">
        <v>40</v>
      </c>
      <c r="J8" s="11">
        <v>2610.0</v>
      </c>
      <c r="K8" s="12" t="s">
        <v>17</v>
      </c>
      <c r="L8" s="10"/>
      <c r="M8" s="14" t="str">
        <f t="shared" ref="M8:M14" si="3">((LEFT(H8,(FIND("°",H8,1)-1)))+(MID(H8,(FIND("°",H8,1)+1),(FIND("'",H8,1))-(FIND("°",H8,1)+1))/60))*(IF(RIGHT(H8,1)="N",1,-1))</f>
        <v>45.81679</v>
      </c>
      <c r="N8" s="14" t="str">
        <f t="shared" ref="N8:N14" si="4">((LEFT(I8,(FIND("°",I8,1)-1)))+(MID(I8,(FIND("°",I8,1)+1),(FIND("'",I8,1))-(FIND("°",I8,1)+1))/60))*(IF(RIGHT(I8,1)="E",1,-1))</f>
        <v>-129.75412</v>
      </c>
    </row>
    <row r="9" ht="12.75" customHeight="1">
      <c r="A9" s="15" t="s">
        <v>41</v>
      </c>
      <c r="B9" s="11" t="s">
        <v>42</v>
      </c>
      <c r="C9" s="11">
        <v>1.0</v>
      </c>
      <c r="D9" s="11">
        <v>1.0</v>
      </c>
      <c r="E9" s="8">
        <v>41858.0</v>
      </c>
      <c r="F9" s="9">
        <v>0.8326388888888889</v>
      </c>
      <c r="G9" s="8">
        <v>42168.0</v>
      </c>
      <c r="H9" s="11" t="s">
        <v>43</v>
      </c>
      <c r="I9" s="11" t="s">
        <v>44</v>
      </c>
      <c r="J9" s="11">
        <v>2610.0</v>
      </c>
      <c r="K9" s="12" t="s">
        <v>17</v>
      </c>
      <c r="L9" s="10"/>
      <c r="M9" s="14" t="str">
        <f t="shared" si="3"/>
        <v>45.82395</v>
      </c>
      <c r="N9" s="14" t="str">
        <f t="shared" si="4"/>
        <v>-129.75978</v>
      </c>
    </row>
    <row r="10" ht="12.75" customHeight="1">
      <c r="A10" s="15" t="s">
        <v>45</v>
      </c>
      <c r="B10" s="11" t="s">
        <v>46</v>
      </c>
      <c r="C10" s="11">
        <v>1271.0</v>
      </c>
      <c r="D10" s="11">
        <v>1.0</v>
      </c>
      <c r="E10" s="8">
        <v>41856.0</v>
      </c>
      <c r="F10" s="9">
        <v>0.2625</v>
      </c>
      <c r="G10" s="8">
        <v>42168.0</v>
      </c>
      <c r="H10" s="11" t="s">
        <v>39</v>
      </c>
      <c r="I10" s="11" t="s">
        <v>40</v>
      </c>
      <c r="J10" s="11">
        <v>2610.0</v>
      </c>
      <c r="K10" s="12" t="s">
        <v>17</v>
      </c>
      <c r="L10" s="10" t="s">
        <v>47</v>
      </c>
      <c r="M10" s="14" t="str">
        <f t="shared" si="3"/>
        <v>45.81679</v>
      </c>
      <c r="N10" s="14" t="str">
        <f t="shared" si="4"/>
        <v>-129.75412</v>
      </c>
    </row>
    <row r="11" ht="12.75" customHeight="1">
      <c r="A11" s="15" t="s">
        <v>48</v>
      </c>
      <c r="B11" s="11" t="s">
        <v>49</v>
      </c>
      <c r="C11" s="11">
        <v>19224.0</v>
      </c>
      <c r="D11" s="11">
        <v>1.0</v>
      </c>
      <c r="E11" s="8">
        <v>41856.0</v>
      </c>
      <c r="F11" s="9">
        <v>0.2625</v>
      </c>
      <c r="G11" s="8">
        <v>42168.0</v>
      </c>
      <c r="H11" s="11" t="s">
        <v>39</v>
      </c>
      <c r="I11" s="11" t="s">
        <v>40</v>
      </c>
      <c r="J11" s="11">
        <v>2610.0</v>
      </c>
      <c r="K11" s="12" t="s">
        <v>17</v>
      </c>
      <c r="L11" s="10"/>
      <c r="M11" s="14" t="str">
        <f t="shared" si="3"/>
        <v>45.81679</v>
      </c>
      <c r="N11" s="14" t="str">
        <f t="shared" si="4"/>
        <v>-129.75412</v>
      </c>
    </row>
    <row r="12" ht="12.75" customHeight="1">
      <c r="A12" s="15" t="s">
        <v>50</v>
      </c>
      <c r="B12" s="11" t="s">
        <v>51</v>
      </c>
      <c r="C12" s="11" t="s">
        <v>52</v>
      </c>
      <c r="D12" s="11">
        <v>1.0</v>
      </c>
      <c r="E12" s="8">
        <v>41858.0</v>
      </c>
      <c r="F12" s="9">
        <v>0.7395833333333334</v>
      </c>
      <c r="G12" s="8">
        <v>42168.0</v>
      </c>
      <c r="H12" s="11" t="s">
        <v>53</v>
      </c>
      <c r="I12" s="11" t="s">
        <v>54</v>
      </c>
      <c r="J12" s="11">
        <v>2607.0</v>
      </c>
      <c r="K12" s="12" t="s">
        <v>17</v>
      </c>
      <c r="L12" s="10" t="s">
        <v>55</v>
      </c>
      <c r="M12" s="14" t="str">
        <f t="shared" si="3"/>
        <v>45.81684</v>
      </c>
      <c r="N12" s="14" t="str">
        <f t="shared" si="4"/>
        <v>-129.75411</v>
      </c>
    </row>
    <row r="13" ht="12.75" customHeight="1">
      <c r="A13" s="15" t="s">
        <v>56</v>
      </c>
      <c r="B13" s="11" t="s">
        <v>57</v>
      </c>
      <c r="C13" s="11" t="s">
        <v>58</v>
      </c>
      <c r="D13" s="11">
        <v>1.0</v>
      </c>
      <c r="E13" s="8">
        <v>41858.0</v>
      </c>
      <c r="F13" s="9">
        <v>0.7395833333333334</v>
      </c>
      <c r="G13" s="8">
        <v>42168.0</v>
      </c>
      <c r="H13" s="11" t="s">
        <v>53</v>
      </c>
      <c r="I13" s="11" t="s">
        <v>54</v>
      </c>
      <c r="J13" s="11">
        <v>2607.0</v>
      </c>
      <c r="K13" s="12" t="s">
        <v>17</v>
      </c>
      <c r="L13" s="10"/>
      <c r="M13" s="14" t="str">
        <f t="shared" si="3"/>
        <v>45.81684</v>
      </c>
      <c r="N13" s="14" t="str">
        <f t="shared" si="4"/>
        <v>-129.75411</v>
      </c>
    </row>
    <row r="14" ht="12.75" customHeight="1">
      <c r="A14" s="15" t="s">
        <v>59</v>
      </c>
      <c r="B14" s="11" t="s">
        <v>60</v>
      </c>
      <c r="C14" s="11">
        <v>273.0</v>
      </c>
      <c r="D14" s="11">
        <v>1.0</v>
      </c>
      <c r="E14" s="8">
        <v>41858.0</v>
      </c>
      <c r="F14" s="9">
        <v>0.7395833333333334</v>
      </c>
      <c r="G14" s="8">
        <v>42168.0</v>
      </c>
      <c r="H14" s="11" t="s">
        <v>53</v>
      </c>
      <c r="I14" s="11" t="s">
        <v>54</v>
      </c>
      <c r="J14" s="11">
        <v>2607.0</v>
      </c>
      <c r="K14" s="12" t="s">
        <v>17</v>
      </c>
      <c r="L14" s="10"/>
      <c r="M14" s="14" t="str">
        <f t="shared" si="3"/>
        <v>45.81684</v>
      </c>
      <c r="N14" s="14" t="str">
        <f t="shared" si="4"/>
        <v>-129.75411</v>
      </c>
    </row>
    <row r="15">
      <c r="A15" s="19"/>
      <c r="B15" s="13"/>
      <c r="C15" s="13"/>
      <c r="D15" s="13"/>
      <c r="E15" s="13"/>
      <c r="F15" s="13"/>
      <c r="G15" s="13"/>
      <c r="H15" s="20"/>
      <c r="I15" s="20"/>
      <c r="J15" s="13"/>
      <c r="K15" s="13"/>
      <c r="L15" s="13"/>
      <c r="M15" s="18"/>
      <c r="N15" s="18"/>
    </row>
    <row r="16" ht="12.75" customHeight="1">
      <c r="A16" s="15" t="s">
        <v>61</v>
      </c>
      <c r="B16" s="6" t="s">
        <v>37</v>
      </c>
      <c r="C16" s="7" t="s">
        <v>62</v>
      </c>
      <c r="D16" s="6">
        <v>2.0</v>
      </c>
      <c r="E16" s="8">
        <v>42198.0</v>
      </c>
      <c r="F16" s="9">
        <v>0.225</v>
      </c>
      <c r="G16" s="8"/>
      <c r="H16" s="11" t="s">
        <v>63</v>
      </c>
      <c r="I16" s="11" t="s">
        <v>64</v>
      </c>
      <c r="J16" s="11">
        <v>2607.0</v>
      </c>
      <c r="K16" s="12" t="s">
        <v>65</v>
      </c>
      <c r="L16" s="10"/>
      <c r="M16" s="14" t="str">
        <f t="shared" ref="M16:M22" si="5">((LEFT(H16,(FIND("°",H16,1)-1)))+(MID(H16,(FIND("°",H16,1)+1),(FIND("'",H16,1))-(FIND("°",H16,1)+1))/60))*(IF(RIGHT(H16,1)="N",1,-1))</f>
        <v>45.81681167</v>
      </c>
      <c r="N16" s="14" t="str">
        <f t="shared" ref="N16:N22" si="6">((LEFT(I16,(FIND("°",I16,1)-1)))+(MID(I16,(FIND("°",I16,1)+1),(FIND("'",I16,1))-(FIND("°",I16,1)+1))/60))*(IF(RIGHT(I16,1)="E",1,-1))</f>
        <v>-129.7542083</v>
      </c>
    </row>
    <row r="17" ht="12.75" customHeight="1">
      <c r="A17" s="5" t="s">
        <v>66</v>
      </c>
      <c r="B17" s="11" t="s">
        <v>42</v>
      </c>
      <c r="C17" s="12">
        <v>4.0</v>
      </c>
      <c r="D17" s="11">
        <v>2.0</v>
      </c>
      <c r="E17" s="8">
        <v>42211.0</v>
      </c>
      <c r="F17" s="9">
        <v>0.10833333333333334</v>
      </c>
      <c r="G17" s="10"/>
      <c r="H17" s="11" t="s">
        <v>67</v>
      </c>
      <c r="I17" s="11" t="s">
        <v>68</v>
      </c>
      <c r="J17" s="11">
        <v>2609.0</v>
      </c>
      <c r="K17" s="12" t="s">
        <v>65</v>
      </c>
      <c r="L17" s="10"/>
      <c r="M17" s="14" t="str">
        <f t="shared" si="5"/>
        <v>45.82404667</v>
      </c>
      <c r="N17" s="14" t="str">
        <f t="shared" si="6"/>
        <v>-129.7599533</v>
      </c>
    </row>
    <row r="18" ht="12.75" customHeight="1">
      <c r="A18" s="5" t="s">
        <v>69</v>
      </c>
      <c r="B18" s="11" t="s">
        <v>46</v>
      </c>
      <c r="C18" s="12">
        <v>1389.0</v>
      </c>
      <c r="D18" s="11">
        <v>2.0</v>
      </c>
      <c r="E18" s="8">
        <v>42198.0</v>
      </c>
      <c r="F18" s="9">
        <v>0.225</v>
      </c>
      <c r="G18" s="10"/>
      <c r="H18" s="11" t="s">
        <v>63</v>
      </c>
      <c r="I18" s="11" t="s">
        <v>64</v>
      </c>
      <c r="J18" s="11">
        <v>2607.0</v>
      </c>
      <c r="K18" s="12" t="s">
        <v>65</v>
      </c>
      <c r="L18" s="10"/>
      <c r="M18" s="14" t="str">
        <f t="shared" si="5"/>
        <v>45.81681167</v>
      </c>
      <c r="N18" s="14" t="str">
        <f t="shared" si="6"/>
        <v>-129.7542083</v>
      </c>
    </row>
    <row r="19" ht="12.75" customHeight="1">
      <c r="A19" s="5" t="s">
        <v>70</v>
      </c>
      <c r="B19" s="11" t="s">
        <v>49</v>
      </c>
      <c r="C19" s="12">
        <v>23443.0</v>
      </c>
      <c r="D19" s="11">
        <v>2.0</v>
      </c>
      <c r="E19" s="8">
        <v>42198.0</v>
      </c>
      <c r="F19" s="9">
        <v>0.225</v>
      </c>
      <c r="G19" s="10"/>
      <c r="H19" s="11" t="s">
        <v>63</v>
      </c>
      <c r="I19" s="11" t="s">
        <v>64</v>
      </c>
      <c r="J19" s="11">
        <v>2607.0</v>
      </c>
      <c r="K19" s="12" t="s">
        <v>65</v>
      </c>
      <c r="L19" s="10"/>
      <c r="M19" s="14" t="str">
        <f t="shared" si="5"/>
        <v>45.81681167</v>
      </c>
      <c r="N19" s="14" t="str">
        <f t="shared" si="6"/>
        <v>-129.7542083</v>
      </c>
    </row>
    <row r="20" ht="12.75" customHeight="1">
      <c r="A20" s="21" t="s">
        <v>71</v>
      </c>
      <c r="B20" s="11" t="s">
        <v>51</v>
      </c>
      <c r="C20" s="12">
        <v>141.0</v>
      </c>
      <c r="D20" s="11">
        <v>2.0</v>
      </c>
      <c r="E20" s="8">
        <v>42198.0</v>
      </c>
      <c r="F20" s="9">
        <v>0.23819444444444443</v>
      </c>
      <c r="G20" s="10"/>
      <c r="H20" s="11" t="s">
        <v>72</v>
      </c>
      <c r="I20" s="11" t="s">
        <v>73</v>
      </c>
      <c r="J20" s="11">
        <v>2606.0</v>
      </c>
      <c r="K20" s="12" t="s">
        <v>65</v>
      </c>
      <c r="L20" s="10" t="s">
        <v>74</v>
      </c>
      <c r="M20" s="14" t="str">
        <f t="shared" si="5"/>
        <v>45.81687833</v>
      </c>
      <c r="N20" s="14" t="str">
        <f t="shared" si="6"/>
        <v>-129.7542467</v>
      </c>
    </row>
    <row r="21" ht="12.75" customHeight="1">
      <c r="A21" s="5" t="s">
        <v>75</v>
      </c>
      <c r="B21" s="11" t="s">
        <v>57</v>
      </c>
      <c r="C21" s="12" t="s">
        <v>76</v>
      </c>
      <c r="D21" s="11">
        <v>2.0</v>
      </c>
      <c r="E21" s="8">
        <v>42198.0</v>
      </c>
      <c r="F21" s="9">
        <v>0.23819444444444443</v>
      </c>
      <c r="G21" s="10"/>
      <c r="H21" s="11" t="s">
        <v>72</v>
      </c>
      <c r="I21" s="11" t="s">
        <v>73</v>
      </c>
      <c r="J21" s="11">
        <v>2606.0</v>
      </c>
      <c r="K21" s="12" t="s">
        <v>65</v>
      </c>
      <c r="L21" s="10" t="s">
        <v>77</v>
      </c>
      <c r="M21" s="14" t="str">
        <f t="shared" si="5"/>
        <v>45.81687833</v>
      </c>
      <c r="N21" s="14" t="str">
        <f t="shared" si="6"/>
        <v>-129.7542467</v>
      </c>
    </row>
    <row r="22" ht="12.75" customHeight="1">
      <c r="A22" s="5" t="s">
        <v>78</v>
      </c>
      <c r="B22" s="11" t="s">
        <v>60</v>
      </c>
      <c r="C22" s="12">
        <v>475.0</v>
      </c>
      <c r="D22" s="11">
        <v>2.0</v>
      </c>
      <c r="E22" s="8">
        <v>42198.0</v>
      </c>
      <c r="F22" s="9">
        <v>0.23819444444444443</v>
      </c>
      <c r="G22" s="10"/>
      <c r="H22" s="11" t="s">
        <v>72</v>
      </c>
      <c r="I22" s="11" t="s">
        <v>73</v>
      </c>
      <c r="J22" s="11">
        <v>2606.0</v>
      </c>
      <c r="K22" s="12" t="s">
        <v>65</v>
      </c>
      <c r="L22" s="10"/>
      <c r="M22" s="14" t="str">
        <f t="shared" si="5"/>
        <v>45.81687833</v>
      </c>
      <c r="N22" s="14" t="str">
        <f t="shared" si="6"/>
        <v>-129.7542467</v>
      </c>
    </row>
    <row r="23" ht="12.75" customHeight="1">
      <c r="A23" s="15"/>
      <c r="B23" s="11"/>
      <c r="C23" s="12"/>
      <c r="D23" s="11"/>
      <c r="E23" s="8"/>
      <c r="F23" s="9"/>
      <c r="G23" s="10"/>
      <c r="H23" s="11"/>
      <c r="I23" s="11"/>
      <c r="J23" s="11"/>
      <c r="K23" s="12"/>
      <c r="L23" s="10"/>
      <c r="M23" s="14"/>
      <c r="N23" s="14"/>
    </row>
    <row r="24" ht="12.75" customHeight="1">
      <c r="A24" s="15"/>
      <c r="B24" s="11"/>
      <c r="C24" s="12"/>
      <c r="D24" s="11"/>
      <c r="E24" s="8"/>
      <c r="F24" s="9"/>
      <c r="G24" s="10"/>
      <c r="H24" s="11"/>
      <c r="I24" s="11"/>
      <c r="J24" s="11"/>
      <c r="K24" s="12"/>
      <c r="L24" s="10"/>
      <c r="M24" s="14"/>
      <c r="N24" s="14"/>
    </row>
    <row r="25" ht="12.75" customHeight="1">
      <c r="A25" s="15"/>
      <c r="B25" s="11"/>
      <c r="C25" s="12"/>
      <c r="D25" s="11"/>
      <c r="E25" s="8"/>
      <c r="F25" s="9"/>
      <c r="G25" s="10"/>
      <c r="H25" s="11"/>
      <c r="I25" s="11"/>
      <c r="J25" s="11"/>
      <c r="K25" s="12"/>
      <c r="L25" s="10"/>
      <c r="M25" s="14"/>
      <c r="N25" s="14"/>
    </row>
    <row r="26" ht="12.75" customHeight="1">
      <c r="A26" s="15"/>
      <c r="B26" s="11"/>
      <c r="C26" s="12"/>
      <c r="D26" s="11"/>
      <c r="E26" s="8"/>
      <c r="F26" s="9"/>
      <c r="G26" s="10"/>
      <c r="H26" s="11"/>
      <c r="I26" s="11"/>
      <c r="J26" s="11"/>
      <c r="K26" s="12"/>
      <c r="L26" s="10"/>
      <c r="M26" s="14"/>
      <c r="N26" s="1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1.43"/>
    <col customWidth="1" min="2" max="2" width="21.0"/>
    <col customWidth="1" min="3" max="4" width="14.43"/>
    <col customWidth="1" min="5" max="5" width="19.43"/>
    <col customWidth="1" min="6" max="6" width="17.86"/>
    <col customWidth="1" min="7" max="7" width="28.14"/>
    <col customWidth="1" min="8" max="8" width="29.14"/>
    <col customWidth="1" min="9" max="9" width="27.86"/>
    <col customWidth="1" min="10" max="11" width="14.43"/>
    <col customWidth="1" min="12" max="19" width="8.71"/>
  </cols>
  <sheetData>
    <row r="1" ht="30.0" customHeight="1">
      <c r="A1" s="2" t="s">
        <v>1</v>
      </c>
      <c r="B1" s="2" t="s">
        <v>0</v>
      </c>
      <c r="C1" s="2" t="s">
        <v>79</v>
      </c>
      <c r="D1" s="2" t="s">
        <v>3</v>
      </c>
      <c r="E1" s="2" t="s">
        <v>80</v>
      </c>
      <c r="F1" s="2" t="s">
        <v>81</v>
      </c>
      <c r="G1" s="2" t="s">
        <v>82</v>
      </c>
      <c r="H1" s="2" t="s">
        <v>83</v>
      </c>
      <c r="I1" s="2" t="s">
        <v>11</v>
      </c>
      <c r="J1" s="22"/>
      <c r="K1" s="22"/>
      <c r="L1" s="22"/>
      <c r="M1" s="22"/>
      <c r="N1" s="13"/>
      <c r="O1" s="13"/>
      <c r="P1" s="13"/>
      <c r="Q1" s="13"/>
      <c r="R1" s="13"/>
      <c r="S1" s="13"/>
      <c r="T1" s="19"/>
      <c r="U1" s="19"/>
      <c r="V1" s="19"/>
      <c r="W1" s="19"/>
      <c r="X1" s="19"/>
      <c r="Y1" s="19"/>
      <c r="Z1" s="19"/>
    </row>
    <row r="2" ht="15.75" customHeight="1">
      <c r="A2" s="23"/>
      <c r="B2" s="23" t="str">
        <f>IFERROR(__xludf.DUMMYFUNCTION("if(isblank(A2),"""",filter(Moorings!A:A,Moorings!B:B=left(A2,14),Moorings!D:D=D2))"),"")</f>
        <v/>
      </c>
      <c r="C2" s="23" t="str">
        <f>IFERROR(__xludf.DUMMYFUNCTION("if(isblank(A2),"""",filter(Moorings!C:C,Moorings!B:B=left(A2,14),Moorings!D:D=D2))"),"")</f>
        <v/>
      </c>
      <c r="D2" s="23"/>
      <c r="E2" s="23" t="str">
        <f>IFERROR(__xludf.DUMMYFUNCTION("if(isblank(A2),"""",filter(Moorings!A:A,Moorings!B:B=A2,Moorings!D:D=D2))"),"")</f>
        <v/>
      </c>
      <c r="F2" s="23" t="str">
        <f>IFERROR(__xludf.DUMMYFUNCTION("if(isblank(A2),"""",filter(Moorings!C:C,Moorings!B:B=A2,Moorings!D:D=D2))"),"")</f>
        <v/>
      </c>
      <c r="G2" s="23"/>
      <c r="H2" s="24"/>
      <c r="I2" s="25"/>
      <c r="J2" s="26"/>
      <c r="K2" s="26"/>
      <c r="L2" s="22"/>
      <c r="M2" s="22"/>
      <c r="N2" s="13"/>
      <c r="O2" s="13"/>
      <c r="P2" s="13"/>
      <c r="Q2" s="13"/>
      <c r="R2" s="13"/>
      <c r="S2" s="13"/>
      <c r="T2" s="19"/>
      <c r="U2" s="19"/>
      <c r="V2" s="19"/>
      <c r="W2" s="19"/>
      <c r="X2" s="19"/>
      <c r="Y2" s="19"/>
      <c r="Z2" s="19"/>
    </row>
    <row r="3" ht="15.75" customHeight="1">
      <c r="A3" s="27" t="s">
        <v>23</v>
      </c>
      <c r="B3" s="28" t="str">
        <f>IFERROR(__xludf.DUMMYFUNCTION("if(isblank(A3),"""",filter(Moorings!A:A,Moorings!B:B=left(A3,14),Moorings!D:D=D3))"),"ATAPL-65244-040-0026")</f>
        <v>ATAPL-65244-040-0026</v>
      </c>
      <c r="C3" s="28" t="str">
        <f>IFERROR(__xludf.DUMMYFUNCTION("if(isblank(A3),"""",filter(Moorings!C:C,Moorings!B:B=left(A3,14),Moorings!D:D=D3))"),"SN0023")</f>
        <v>SN0023</v>
      </c>
      <c r="D3" s="11">
        <v>1.0</v>
      </c>
      <c r="E3" s="28" t="str">
        <f>IFERROR(__xludf.DUMMYFUNCTION("if(isblank(A3),"""",filter(Moorings!A:A,Moorings!B:B=A3,Moorings!D:D=D3))"),"ATAPL-58328-00001")</f>
        <v>ATAPL-58328-00001</v>
      </c>
      <c r="F3" s="28" t="str">
        <f>IFERROR(__xludf.DUMMYFUNCTION("if(isblank(A3),"""",filter(Moorings!C:C,Moorings!B:B=A3,Moorings!D:D=D3))"),"T1076")</f>
        <v>T1076</v>
      </c>
      <c r="G3" s="26"/>
      <c r="H3" s="29"/>
      <c r="I3" s="30" t="s">
        <v>84</v>
      </c>
      <c r="J3" s="26"/>
      <c r="K3" s="26"/>
      <c r="L3" s="22"/>
      <c r="M3" s="22"/>
      <c r="N3" s="13"/>
      <c r="O3" s="13"/>
      <c r="P3" s="13"/>
      <c r="Q3" s="13"/>
      <c r="R3" s="13"/>
      <c r="S3" s="13"/>
      <c r="T3" s="19"/>
      <c r="U3" s="19"/>
      <c r="V3" s="19"/>
      <c r="W3" s="19"/>
      <c r="X3" s="19"/>
      <c r="Y3" s="19"/>
      <c r="Z3" s="19"/>
    </row>
    <row r="4" ht="15.75" customHeight="1">
      <c r="A4" s="31" t="s">
        <v>19</v>
      </c>
      <c r="B4" s="28" t="str">
        <f>IFERROR(__xludf.DUMMYFUNCTION("if(isblank(A4),"""",filter(Moorings!A:A,Moorings!B:B=left(A4,14),Moorings!D:D=D4))"),"ATAPL-65244-040-0026")</f>
        <v>ATAPL-65244-040-0026</v>
      </c>
      <c r="C4" s="28" t="str">
        <f>IFERROR(__xludf.DUMMYFUNCTION("if(isblank(A4),"""",filter(Moorings!C:C,Moorings!B:B=left(A4,14),Moorings!D:D=D4))"),"SN0023")</f>
        <v>SN0023</v>
      </c>
      <c r="D4" s="11">
        <v>1.0</v>
      </c>
      <c r="E4" s="28" t="str">
        <f>IFERROR(__xludf.DUMMYFUNCTION("if(isblank(A4),"""",filter(Moorings!A:A,Moorings!B:B=A4,Moorings!D:D=D4))"),"ATAPL-58693-00001")</f>
        <v>ATAPL-58693-00001</v>
      </c>
      <c r="F4" s="28" t="str">
        <f>IFERROR(__xludf.DUMMYFUNCTION("if(isblank(A4),"""",filter(Moorings!C:C,Moorings!B:B=A4,Moorings!D:D=D4))"),"299463")</f>
        <v>299463</v>
      </c>
      <c r="G4" s="26"/>
      <c r="H4" s="32"/>
      <c r="I4" s="30" t="s">
        <v>84</v>
      </c>
      <c r="J4" s="26"/>
      <c r="K4" s="26"/>
      <c r="L4" s="22"/>
      <c r="M4" s="22"/>
      <c r="N4" s="13"/>
      <c r="O4" s="13"/>
      <c r="P4" s="13"/>
      <c r="Q4" s="13"/>
      <c r="R4" s="13"/>
      <c r="S4" s="13"/>
      <c r="T4" s="19"/>
      <c r="U4" s="19"/>
      <c r="V4" s="19"/>
      <c r="W4" s="19"/>
      <c r="X4" s="19"/>
      <c r="Y4" s="19"/>
      <c r="Z4" s="19"/>
    </row>
    <row r="5" ht="15.75" customHeight="1">
      <c r="A5" s="29" t="s">
        <v>26</v>
      </c>
      <c r="B5" s="28" t="str">
        <f>IFERROR(__xludf.DUMMYFUNCTION("if(isblank(A5),"""",filter(Moorings!A:A,Moorings!B:B=left(A5,14),Moorings!D:D=D5))"),"ATAPL-65244-040-0026")</f>
        <v>ATAPL-65244-040-0026</v>
      </c>
      <c r="C5" s="28" t="str">
        <f>IFERROR(__xludf.DUMMYFUNCTION("if(isblank(A5),"""",filter(Moorings!C:C,Moorings!B:B=left(A5,14),Moorings!D:D=D5))"),"SN0023")</f>
        <v>SN0023</v>
      </c>
      <c r="D5" s="11">
        <v>1.0</v>
      </c>
      <c r="E5" s="28" t="str">
        <f>IFERROR(__xludf.DUMMYFUNCTION("if(isblank(A5),"""",filter(Moorings!A:A,Moorings!B:B=A5,Moorings!D:D=D5))"),"ATAPL-67639-00003")</f>
        <v>ATAPL-67639-00003</v>
      </c>
      <c r="F5" s="28" t="str">
        <f>IFERROR(__xludf.DUMMYFUNCTION("if(isblank(A5),"""",filter(Moorings!C:C,Moorings!B:B=A5,Moorings!D:D=D5))"),"5471540-0029")</f>
        <v>5471540-0029</v>
      </c>
      <c r="G5" s="26"/>
      <c r="H5" s="32"/>
      <c r="I5" s="30" t="s">
        <v>84</v>
      </c>
      <c r="J5" s="26"/>
      <c r="K5" s="26"/>
      <c r="L5" s="22"/>
      <c r="M5" s="22"/>
      <c r="N5" s="13"/>
      <c r="O5" s="13"/>
      <c r="P5" s="13"/>
      <c r="Q5" s="13"/>
      <c r="R5" s="13"/>
      <c r="S5" s="13"/>
      <c r="T5" s="19"/>
      <c r="U5" s="19"/>
      <c r="V5" s="19"/>
      <c r="W5" s="19"/>
      <c r="X5" s="19"/>
      <c r="Y5" s="19"/>
      <c r="Z5" s="19"/>
    </row>
    <row r="6" ht="15.75" customHeight="1">
      <c r="A6" s="29"/>
      <c r="B6" s="23" t="str">
        <f>IFERROR(__xludf.DUMMYFUNCTION("if(isblank(A6),"""",filter(Moorings!A:A,Moorings!B:B=left(A6,14),Moorings!D:D=D6))"),"")</f>
        <v/>
      </c>
      <c r="C6" s="23" t="str">
        <f>IFERROR(__xludf.DUMMYFUNCTION("if(isblank(A6),"""",filter(Moorings!C:C,Moorings!B:B=left(A6,14),Moorings!D:D=D6))"),"")</f>
        <v/>
      </c>
      <c r="D6" s="7"/>
      <c r="E6" s="23" t="str">
        <f>IFERROR(__xludf.DUMMYFUNCTION("if(isblank(A6),"""",filter(Moorings!A:A,Moorings!B:B=A6,Moorings!D:D=D6))"),"")</f>
        <v/>
      </c>
      <c r="F6" s="23" t="str">
        <f>IFERROR(__xludf.DUMMYFUNCTION("if(isblank(A6),"""",filter(Moorings!C:C,Moorings!B:B=A6,Moorings!D:D=D6))"),"")</f>
        <v/>
      </c>
      <c r="G6" s="26"/>
      <c r="H6" s="29"/>
      <c r="I6" s="26"/>
      <c r="J6" s="26"/>
      <c r="K6" s="26"/>
      <c r="L6" s="22"/>
      <c r="M6" s="22"/>
      <c r="N6" s="13"/>
      <c r="O6" s="13"/>
      <c r="P6" s="13"/>
      <c r="Q6" s="13"/>
      <c r="R6" s="13"/>
      <c r="S6" s="13"/>
      <c r="T6" s="19"/>
      <c r="U6" s="19"/>
      <c r="V6" s="19"/>
      <c r="W6" s="19"/>
      <c r="X6" s="19"/>
      <c r="Y6" s="19"/>
      <c r="Z6" s="19"/>
    </row>
    <row r="7" ht="15.75" customHeight="1">
      <c r="A7" s="29" t="s">
        <v>32</v>
      </c>
      <c r="B7" s="28" t="str">
        <f>IFERROR(__xludf.DUMMYFUNCTION("if(isblank(A7),"""",filter(Moorings!A:A,Moorings!B:B=left(A7,14),Moorings!D:D=D7))"),"ATAPL-65244-040-0026")</f>
        <v>ATAPL-65244-040-0026</v>
      </c>
      <c r="C7" s="28" t="str">
        <f>IFERROR(__xludf.DUMMYFUNCTION("if(isblank(A7),"""",filter(Moorings!C:C,Moorings!B:B=left(A7,14),Moorings!D:D=D7))"),"SN0023")</f>
        <v>SN0023</v>
      </c>
      <c r="D7" s="11">
        <v>1.0</v>
      </c>
      <c r="E7" s="28" t="str">
        <f>IFERROR(__xludf.DUMMYFUNCTION("if(isblank(A7),"""",filter(Moorings!A:A,Moorings!B:B=A7,Moorings!D:D=D7))"),"ATAPL-67979-00005")</f>
        <v>ATAPL-67979-00005</v>
      </c>
      <c r="F7" s="28" t="str">
        <f>IFERROR(__xludf.DUMMYFUNCTION("if(isblank(A7),"""",filter(Moorings!C:C,Moorings!B:B=A7,Moorings!D:D=D7))"),"10314")</f>
        <v>10314</v>
      </c>
      <c r="G7" s="26" t="s">
        <v>85</v>
      </c>
      <c r="H7" s="29">
        <v>45.8201666666667</v>
      </c>
      <c r="I7" s="26"/>
      <c r="J7" s="26"/>
      <c r="K7" s="26"/>
      <c r="L7" s="22"/>
      <c r="M7" s="22"/>
      <c r="N7" s="13"/>
      <c r="O7" s="13"/>
      <c r="P7" s="13"/>
      <c r="Q7" s="13"/>
      <c r="R7" s="13"/>
      <c r="S7" s="13"/>
      <c r="T7" s="19"/>
      <c r="U7" s="19"/>
      <c r="V7" s="19"/>
      <c r="W7" s="19"/>
      <c r="X7" s="19"/>
      <c r="Y7" s="19"/>
      <c r="Z7" s="19"/>
    </row>
    <row r="8" ht="15.75" customHeight="1">
      <c r="A8" s="29" t="s">
        <v>32</v>
      </c>
      <c r="B8" s="28" t="str">
        <f>IFERROR(__xludf.DUMMYFUNCTION("if(isblank(A8),"""",filter(Moorings!A:A,Moorings!B:B=left(A8,14),Moorings!D:D=D8))"),"ATAPL-65244-040-0026")</f>
        <v>ATAPL-65244-040-0026</v>
      </c>
      <c r="C8" s="28" t="str">
        <f>IFERROR(__xludf.DUMMYFUNCTION("if(isblank(A8),"""",filter(Moorings!C:C,Moorings!B:B=left(A8,14),Moorings!D:D=D8))"),"SN0023")</f>
        <v>SN0023</v>
      </c>
      <c r="D8" s="11">
        <v>1.0</v>
      </c>
      <c r="E8" s="28" t="str">
        <f>IFERROR(__xludf.DUMMYFUNCTION("if(isblank(A8),"""",filter(Moorings!A:A,Moorings!B:B=A8,Moorings!D:D=D8))"),"ATAPL-67979-00005")</f>
        <v>ATAPL-67979-00005</v>
      </c>
      <c r="F8" s="28" t="str">
        <f>IFERROR(__xludf.DUMMYFUNCTION("if(isblank(A8),"""",filter(Moorings!C:C,Moorings!B:B=A8,Moorings!D:D=D8))"),"10314")</f>
        <v>10314</v>
      </c>
      <c r="G8" s="26" t="s">
        <v>86</v>
      </c>
      <c r="H8" s="29">
        <v>-129.736583333333</v>
      </c>
      <c r="I8" s="26"/>
      <c r="J8" s="26"/>
      <c r="K8" s="26"/>
      <c r="L8" s="22"/>
      <c r="M8" s="22"/>
      <c r="N8" s="13"/>
      <c r="O8" s="13"/>
      <c r="P8" s="13"/>
      <c r="Q8" s="13"/>
      <c r="R8" s="13"/>
      <c r="S8" s="13"/>
      <c r="T8" s="19"/>
      <c r="U8" s="19"/>
      <c r="V8" s="19"/>
      <c r="W8" s="19"/>
      <c r="X8" s="19"/>
      <c r="Y8" s="19"/>
      <c r="Z8" s="19"/>
    </row>
    <row r="9" ht="12.75" customHeight="1">
      <c r="A9" s="29"/>
      <c r="B9" s="23" t="str">
        <f>IFERROR(__xludf.DUMMYFUNCTION("if(isblank(A9),"""",filter(Moorings!A:A,Moorings!B:B=left(A9,14),Moorings!D:D=D9))"),"")</f>
        <v/>
      </c>
      <c r="C9" s="23" t="str">
        <f>IFERROR(__xludf.DUMMYFUNCTION("if(isblank(A9),"""",filter(Moorings!C:C,Moorings!B:B=left(A9,14),Moorings!D:D=D9))"),"")</f>
        <v/>
      </c>
      <c r="D9" s="7"/>
      <c r="E9" s="23" t="str">
        <f>IFERROR(__xludf.DUMMYFUNCTION("if(isblank(A9),"""",filter(Moorings!A:A,Moorings!B:B=A9,Moorings!D:D=D9))"),"")</f>
        <v/>
      </c>
      <c r="F9" s="23" t="str">
        <f>IFERROR(__xludf.DUMMYFUNCTION("if(isblank(A9),"""",filter(Moorings!C:C,Moorings!B:B=A9,Moorings!D:D=D9))"),"")</f>
        <v/>
      </c>
      <c r="G9" s="26"/>
      <c r="H9" s="32"/>
      <c r="I9" s="26"/>
      <c r="J9" s="26"/>
      <c r="K9" s="26"/>
      <c r="L9" s="22"/>
      <c r="M9" s="22"/>
      <c r="N9" s="13"/>
      <c r="O9" s="13"/>
      <c r="P9" s="13"/>
      <c r="Q9" s="13"/>
      <c r="R9" s="13"/>
      <c r="S9" s="13"/>
      <c r="T9" s="19"/>
      <c r="U9" s="19"/>
      <c r="V9" s="19"/>
      <c r="W9" s="19"/>
      <c r="X9" s="19"/>
      <c r="Y9" s="19"/>
      <c r="Z9" s="19"/>
    </row>
    <row r="10" ht="12.75" customHeight="1">
      <c r="A10" s="26" t="s">
        <v>42</v>
      </c>
      <c r="B10" s="28" t="str">
        <f>IFERROR(__xludf.DUMMYFUNCTION("if(isblank(A10),"""",filter(Moorings!A:A,Moorings!B:B=left(A10,14),Moorings!D:D=D10))"),"ATAPL-65310-050-0007")</f>
        <v>ATAPL-65310-050-0007</v>
      </c>
      <c r="C10" s="28" t="str">
        <f>IFERROR(__xludf.DUMMYFUNCTION("if(isblank(A10),"""",filter(Moorings!C:C,Moorings!B:B=left(A10,14),Moorings!D:D=D10))"),"SN0007")</f>
        <v>SN0007</v>
      </c>
      <c r="D10" s="11">
        <v>1.0</v>
      </c>
      <c r="E10" s="28" t="str">
        <f>IFERROR(__xludf.DUMMYFUNCTION("if(isblank(A10),"""",filter(Moorings!A:A,Moorings!B:B=A10,Moorings!D:D=D10))"),"ATAPL-58323-00001")</f>
        <v>ATAPL-58323-00001</v>
      </c>
      <c r="F10" s="28" t="str">
        <f>IFERROR(__xludf.DUMMYFUNCTION("if(isblank(A10),"""",filter(Moorings!C:C,Moorings!B:B=A10,Moorings!D:D=D10))"),"1")</f>
        <v>1</v>
      </c>
      <c r="G10" s="26"/>
      <c r="H10" s="29"/>
      <c r="I10" s="30" t="s">
        <v>84</v>
      </c>
      <c r="J10" s="26"/>
      <c r="K10" s="26"/>
      <c r="L10" s="22"/>
      <c r="M10" s="22"/>
      <c r="N10" s="13"/>
      <c r="O10" s="13"/>
      <c r="P10" s="13"/>
      <c r="Q10" s="13"/>
      <c r="R10" s="13"/>
      <c r="S10" s="13"/>
      <c r="T10" s="19"/>
      <c r="U10" s="19"/>
      <c r="V10" s="19"/>
      <c r="W10" s="19"/>
      <c r="X10" s="19"/>
      <c r="Y10" s="19"/>
      <c r="Z10" s="19"/>
    </row>
    <row r="11" ht="12.75" customHeight="1">
      <c r="A11" s="26" t="s">
        <v>42</v>
      </c>
      <c r="B11" s="28" t="str">
        <f>IFERROR(__xludf.DUMMYFUNCTION("if(isblank(A11),"""",filter(Moorings!A:A,Moorings!B:B=left(A11,14),Moorings!D:D=D11))"),"ATAPL-65310-840-0011")</f>
        <v>ATAPL-65310-840-0011</v>
      </c>
      <c r="C11" s="28" t="str">
        <f>IFERROR(__xludf.DUMMYFUNCTION("if(isblank(A11),"""",filter(Moorings!C:C,Moorings!B:B=left(A11,14),Moorings!D:D=D11))"),"SN0011")</f>
        <v>SN0011</v>
      </c>
      <c r="D11" s="11">
        <v>2.0</v>
      </c>
      <c r="E11" s="28" t="str">
        <f>IFERROR(__xludf.DUMMYFUNCTION("if(isblank(A11),"""",filter(Moorings!A:A,Moorings!B:B=A11,Moorings!D:D=D11))"),"ATAPL-58323-00004")</f>
        <v>ATAPL-58323-00004</v>
      </c>
      <c r="F11" s="28" t="str">
        <f>IFERROR(__xludf.DUMMYFUNCTION("if(isblank(A11),"""",filter(Moorings!C:C,Moorings!B:B=A11,Moorings!D:D=D11))"),"4")</f>
        <v>4</v>
      </c>
      <c r="G11" s="26"/>
      <c r="H11" s="29"/>
      <c r="I11" s="26"/>
      <c r="J11" s="26"/>
      <c r="K11" s="26"/>
      <c r="L11" s="22"/>
      <c r="M11" s="22"/>
      <c r="N11" s="13"/>
      <c r="O11" s="13"/>
      <c r="P11" s="13"/>
      <c r="Q11" s="13"/>
      <c r="R11" s="13"/>
      <c r="S11" s="13"/>
      <c r="T11" s="19"/>
      <c r="U11" s="19"/>
      <c r="V11" s="19"/>
      <c r="W11" s="19"/>
      <c r="X11" s="19"/>
      <c r="Y11" s="19"/>
      <c r="Z11" s="19"/>
    </row>
    <row r="12" ht="12.75" customHeight="1">
      <c r="A12" s="26"/>
      <c r="B12" s="23" t="str">
        <f>IFERROR(__xludf.DUMMYFUNCTION("if(isblank(A12),"""",filter(Moorings!A:A,Moorings!B:B=left(A12,14),Moorings!D:D=D12))"),"")</f>
        <v/>
      </c>
      <c r="C12" s="23" t="str">
        <f>IFERROR(__xludf.DUMMYFUNCTION("if(isblank(A12),"""",filter(Moorings!C:C,Moorings!B:B=left(A12,14),Moorings!D:D=D12))"),"")</f>
        <v/>
      </c>
      <c r="D12" s="7"/>
      <c r="E12" s="23" t="str">
        <f>IFERROR(__xludf.DUMMYFUNCTION("if(isblank(A12),"""",filter(Moorings!A:A,Moorings!B:B=A12,Moorings!D:D=D12))"),"")</f>
        <v/>
      </c>
      <c r="F12" s="23" t="str">
        <f>IFERROR(__xludf.DUMMYFUNCTION("if(isblank(A12),"""",filter(Moorings!C:C,Moorings!B:B=A12,Moorings!D:D=D12))"),"")</f>
        <v/>
      </c>
      <c r="G12" s="26"/>
      <c r="H12" s="29"/>
      <c r="I12" s="26"/>
      <c r="J12" s="26"/>
      <c r="K12" s="26"/>
      <c r="L12" s="22"/>
      <c r="M12" s="22"/>
      <c r="N12" s="13"/>
      <c r="O12" s="13"/>
      <c r="P12" s="13"/>
      <c r="Q12" s="13"/>
      <c r="R12" s="13"/>
      <c r="S12" s="13"/>
      <c r="T12" s="19"/>
      <c r="U12" s="19"/>
      <c r="V12" s="19"/>
      <c r="W12" s="19"/>
      <c r="X12" s="19"/>
      <c r="Y12" s="19"/>
      <c r="Z12" s="19"/>
    </row>
    <row r="13" ht="12.75" customHeight="1">
      <c r="A13" s="26" t="s">
        <v>46</v>
      </c>
      <c r="B13" s="28" t="str">
        <f>IFERROR(__xludf.DUMMYFUNCTION("if(isblank(A13),"""",filter(Moorings!A:A,Moorings!B:B=left(A13,14),Moorings!D:D=D13))"),"ATAPL-65310-050-0007")</f>
        <v>ATAPL-65310-050-0007</v>
      </c>
      <c r="C13" s="28" t="str">
        <f>IFERROR(__xludf.DUMMYFUNCTION("if(isblank(A13),"""",filter(Moorings!C:C,Moorings!B:B=left(A13,14),Moorings!D:D=D13))"),"SN0007")</f>
        <v>SN0007</v>
      </c>
      <c r="D13" s="11">
        <v>1.0</v>
      </c>
      <c r="E13" s="28" t="str">
        <f>IFERROR(__xludf.DUMMYFUNCTION("if(isblank(A13),"""",filter(Moorings!A:A,Moorings!B:B=A13,Moorings!D:D=D13))"),"ATAPL-58324-00003")</f>
        <v>ATAPL-58324-00003</v>
      </c>
      <c r="F13" s="28" t="str">
        <f>IFERROR(__xludf.DUMMYFUNCTION("if(isblank(A13),"""",filter(Moorings!C:C,Moorings!B:B=A13,Moorings!D:D=D13))"),"1271")</f>
        <v>1271</v>
      </c>
      <c r="G13" s="26" t="s">
        <v>87</v>
      </c>
      <c r="H13" s="33">
        <v>6.0</v>
      </c>
      <c r="I13" s="26"/>
      <c r="J13" s="26"/>
      <c r="K13" s="26"/>
      <c r="L13" s="22"/>
      <c r="M13" s="22"/>
      <c r="N13" s="13"/>
      <c r="O13" s="13"/>
      <c r="P13" s="13"/>
      <c r="Q13" s="13"/>
      <c r="R13" s="13"/>
      <c r="S13" s="13"/>
      <c r="T13" s="19"/>
      <c r="U13" s="19"/>
      <c r="V13" s="19"/>
      <c r="W13" s="19"/>
      <c r="X13" s="19"/>
      <c r="Y13" s="19"/>
      <c r="Z13" s="19"/>
    </row>
    <row r="14" ht="12.75" customHeight="1">
      <c r="A14" s="26" t="s">
        <v>46</v>
      </c>
      <c r="B14" s="28" t="str">
        <f>IFERROR(__xludf.DUMMYFUNCTION("if(isblank(A14),"""",filter(Moorings!A:A,Moorings!B:B=left(A14,14),Moorings!D:D=D14))"),"ATAPL-65310-840-0011")</f>
        <v>ATAPL-65310-840-0011</v>
      </c>
      <c r="C14" s="28" t="str">
        <f>IFERROR(__xludf.DUMMYFUNCTION("if(isblank(A14),"""",filter(Moorings!C:C,Moorings!B:B=left(A14,14),Moorings!D:D=D14))"),"SN0011")</f>
        <v>SN0011</v>
      </c>
      <c r="D14" s="12">
        <v>2.0</v>
      </c>
      <c r="E14" s="28" t="str">
        <f>IFERROR(__xludf.DUMMYFUNCTION("if(isblank(A14),"""",filter(Moorings!A:A,Moorings!B:B=A14,Moorings!D:D=D14))"),"ATAPL-58324-00011")</f>
        <v>ATAPL-58324-00011</v>
      </c>
      <c r="F14" s="28" t="str">
        <f>IFERROR(__xludf.DUMMYFUNCTION("if(isblank(A14),"""",filter(Moorings!C:C,Moorings!B:B=A14,Moorings!D:D=D14))"),"1389")</f>
        <v>1389</v>
      </c>
      <c r="G14" s="26" t="s">
        <v>87</v>
      </c>
      <c r="H14" s="34">
        <v>0.0</v>
      </c>
      <c r="I14" s="26"/>
      <c r="J14" s="26"/>
      <c r="K14" s="26"/>
      <c r="L14" s="22"/>
      <c r="M14" s="22"/>
      <c r="N14" s="13"/>
      <c r="O14" s="13"/>
      <c r="P14" s="13"/>
      <c r="Q14" s="13"/>
      <c r="R14" s="13"/>
      <c r="S14" s="13"/>
      <c r="T14" s="19"/>
      <c r="U14" s="19"/>
      <c r="V14" s="19"/>
      <c r="W14" s="19"/>
      <c r="X14" s="19"/>
      <c r="Y14" s="19"/>
      <c r="Z14" s="19"/>
    </row>
    <row r="15" ht="12.75" customHeight="1">
      <c r="A15" s="26"/>
      <c r="B15" s="23" t="str">
        <f>IFERROR(__xludf.DUMMYFUNCTION("if(isblank(A15),"""",filter(Moorings!A:A,Moorings!B:B=left(A15,14),Moorings!D:D=D15))"),"")</f>
        <v/>
      </c>
      <c r="C15" s="23" t="str">
        <f>IFERROR(__xludf.DUMMYFUNCTION("if(isblank(A15),"""",filter(Moorings!C:C,Moorings!B:B=left(A15,14),Moorings!D:D=D15))"),"")</f>
        <v/>
      </c>
      <c r="D15" s="26"/>
      <c r="E15" s="23" t="str">
        <f>IFERROR(__xludf.DUMMYFUNCTION("if(isblank(A15),"""",filter(Moorings!A:A,Moorings!B:B=A15,Moorings!D:D=D15))"),"")</f>
        <v/>
      </c>
      <c r="F15" s="23" t="str">
        <f>IFERROR(__xludf.DUMMYFUNCTION("if(isblank(A15),"""",filter(Moorings!C:C,Moorings!B:B=A15,Moorings!D:D=D15))"),"")</f>
        <v/>
      </c>
      <c r="G15" s="26"/>
      <c r="H15" s="29"/>
      <c r="I15" s="26"/>
      <c r="J15" s="26"/>
      <c r="K15" s="26"/>
      <c r="L15" s="22"/>
      <c r="M15" s="22"/>
      <c r="N15" s="13"/>
      <c r="O15" s="13"/>
      <c r="P15" s="13"/>
      <c r="Q15" s="13"/>
      <c r="R15" s="13"/>
      <c r="S15" s="13"/>
      <c r="T15" s="19"/>
      <c r="U15" s="19"/>
      <c r="V15" s="19"/>
      <c r="W15" s="19"/>
      <c r="X15" s="19"/>
      <c r="Y15" s="19"/>
      <c r="Z15" s="19"/>
    </row>
    <row r="16" ht="12.75" customHeight="1">
      <c r="A16" s="29" t="s">
        <v>49</v>
      </c>
      <c r="B16" s="28" t="str">
        <f>IFERROR(__xludf.DUMMYFUNCTION("if(isblank(A16),"""",filter(Moorings!A:A,Moorings!B:B=left(A16,14),Moorings!D:D=D16))"),"ATAPL-65310-050-0007")</f>
        <v>ATAPL-65310-050-0007</v>
      </c>
      <c r="C16" s="28" t="str">
        <f>IFERROR(__xludf.DUMMYFUNCTION("if(isblank(A16),"""",filter(Moorings!C:C,Moorings!B:B=left(A16,14),Moorings!D:D=D16))"),"SN0007")</f>
        <v>SN0007</v>
      </c>
      <c r="D16" s="11">
        <v>1.0</v>
      </c>
      <c r="E16" s="28" t="str">
        <f>IFERROR(__xludf.DUMMYFUNCTION("if(isblank(A16),"""",filter(Moorings!A:A,Moorings!B:B=A16,Moorings!D:D=D16))"),"ATAPL-68073-00003")</f>
        <v>ATAPL-68073-00003</v>
      </c>
      <c r="F16" s="28" t="str">
        <f>IFERROR(__xludf.DUMMYFUNCTION("if(isblank(A16),"""",filter(Moorings!C:C,Moorings!B:B=A16,Moorings!D:D=D16))"),"19224")</f>
        <v>19224</v>
      </c>
      <c r="G16" s="26" t="s">
        <v>85</v>
      </c>
      <c r="H16" s="29">
        <v>45.8168</v>
      </c>
      <c r="I16" s="26"/>
      <c r="J16" s="26"/>
      <c r="K16" s="26"/>
      <c r="L16" s="22"/>
      <c r="M16" s="22"/>
      <c r="N16" s="13"/>
      <c r="O16" s="13"/>
      <c r="P16" s="13"/>
      <c r="Q16" s="13"/>
      <c r="R16" s="13"/>
      <c r="S16" s="13"/>
      <c r="T16" s="19"/>
      <c r="U16" s="19"/>
      <c r="V16" s="19"/>
      <c r="W16" s="19"/>
      <c r="X16" s="19"/>
      <c r="Y16" s="19"/>
      <c r="Z16" s="19"/>
    </row>
    <row r="17" ht="12.75" customHeight="1">
      <c r="A17" s="29" t="s">
        <v>49</v>
      </c>
      <c r="B17" s="28" t="str">
        <f>IFERROR(__xludf.DUMMYFUNCTION("if(isblank(A17),"""",filter(Moorings!A:A,Moorings!B:B=left(A17,14),Moorings!D:D=D17))"),"ATAPL-65310-050-0007")</f>
        <v>ATAPL-65310-050-0007</v>
      </c>
      <c r="C17" s="28" t="str">
        <f>IFERROR(__xludf.DUMMYFUNCTION("if(isblank(A17),"""",filter(Moorings!C:C,Moorings!B:B=left(A17,14),Moorings!D:D=D17))"),"SN0007")</f>
        <v>SN0007</v>
      </c>
      <c r="D17" s="11">
        <v>1.0</v>
      </c>
      <c r="E17" s="28" t="str">
        <f>IFERROR(__xludf.DUMMYFUNCTION("if(isblank(A17),"""",filter(Moorings!A:A,Moorings!B:B=A17,Moorings!D:D=D17))"),"ATAPL-68073-00003")</f>
        <v>ATAPL-68073-00003</v>
      </c>
      <c r="F17" s="28" t="str">
        <f>IFERROR(__xludf.DUMMYFUNCTION("if(isblank(A17),"""",filter(Moorings!C:C,Moorings!B:B=A17,Moorings!D:D=D17))"),"19224")</f>
        <v>19224</v>
      </c>
      <c r="G17" s="26" t="s">
        <v>86</v>
      </c>
      <c r="H17" s="29">
        <v>-129.7541</v>
      </c>
      <c r="I17" s="26"/>
      <c r="J17" s="26"/>
      <c r="K17" s="26"/>
      <c r="L17" s="22"/>
      <c r="M17" s="22"/>
      <c r="N17" s="13"/>
      <c r="O17" s="13"/>
      <c r="P17" s="13"/>
      <c r="Q17" s="13"/>
      <c r="R17" s="13"/>
      <c r="S17" s="13"/>
      <c r="T17" s="19"/>
      <c r="U17" s="19"/>
      <c r="V17" s="19"/>
      <c r="W17" s="19"/>
      <c r="X17" s="19"/>
      <c r="Y17" s="19"/>
      <c r="Z17" s="19"/>
    </row>
    <row r="18" ht="12.75" customHeight="1">
      <c r="A18" s="29" t="s">
        <v>49</v>
      </c>
      <c r="B18" s="28" t="str">
        <f>IFERROR(__xludf.DUMMYFUNCTION("if(isblank(A18),"""",filter(Moorings!A:A,Moorings!B:B=left(A18,14),Moorings!D:D=D18))"),"ATAPL-65310-050-0007")</f>
        <v>ATAPL-65310-050-0007</v>
      </c>
      <c r="C18" s="28" t="str">
        <f>IFERROR(__xludf.DUMMYFUNCTION("if(isblank(A18),"""",filter(Moorings!C:C,Moorings!B:B=left(A18,14),Moorings!D:D=D18))"),"SN0007")</f>
        <v>SN0007</v>
      </c>
      <c r="D18" s="11">
        <v>1.0</v>
      </c>
      <c r="E18" s="28" t="str">
        <f>IFERROR(__xludf.DUMMYFUNCTION("if(isblank(A18),"""",filter(Moorings!A:A,Moorings!B:B=A18,Moorings!D:D=D18))"),"ATAPL-68073-00003")</f>
        <v>ATAPL-68073-00003</v>
      </c>
      <c r="F18" s="28" t="str">
        <f>IFERROR(__xludf.DUMMYFUNCTION("if(isblank(A18),"""",filter(Moorings!C:C,Moorings!B:B=A18,Moorings!D:D=D18))"),"19224")</f>
        <v>19224</v>
      </c>
      <c r="G18" s="26" t="s">
        <v>88</v>
      </c>
      <c r="H18" s="29">
        <v>0.45</v>
      </c>
      <c r="I18" s="26"/>
      <c r="J18" s="26"/>
      <c r="K18" s="26"/>
      <c r="L18" s="22"/>
      <c r="M18" s="22"/>
      <c r="N18" s="13"/>
      <c r="O18" s="13"/>
      <c r="P18" s="13"/>
      <c r="Q18" s="13"/>
      <c r="R18" s="13"/>
      <c r="S18" s="13"/>
      <c r="T18" s="19"/>
      <c r="U18" s="19"/>
      <c r="V18" s="19"/>
      <c r="W18" s="19"/>
      <c r="X18" s="19"/>
      <c r="Y18" s="19"/>
      <c r="Z18" s="19"/>
    </row>
    <row r="19" ht="12.75" customHeight="1">
      <c r="A19" s="29" t="s">
        <v>49</v>
      </c>
      <c r="B19" s="28" t="str">
        <f>IFERROR(__xludf.DUMMYFUNCTION("if(isblank(A19),"""",filter(Moorings!A:A,Moorings!B:B=left(A19,14),Moorings!D:D=D19))"),"ATAPL-65310-050-0007")</f>
        <v>ATAPL-65310-050-0007</v>
      </c>
      <c r="C19" s="28" t="str">
        <f>IFERROR(__xludf.DUMMYFUNCTION("if(isblank(A19),"""",filter(Moorings!C:C,Moorings!B:B=left(A19,14),Moorings!D:D=D19))"),"SN0007")</f>
        <v>SN0007</v>
      </c>
      <c r="D19" s="11">
        <v>1.0</v>
      </c>
      <c r="E19" s="28" t="str">
        <f>IFERROR(__xludf.DUMMYFUNCTION("if(isblank(A19),"""",filter(Moorings!A:A,Moorings!B:B=A19,Moorings!D:D=D19))"),"ATAPL-68073-00003")</f>
        <v>ATAPL-68073-00003</v>
      </c>
      <c r="F19" s="28" t="str">
        <f>IFERROR(__xludf.DUMMYFUNCTION("if(isblank(A19),"""",filter(Moorings!C:C,Moorings!B:B=A19,Moorings!D:D=D19))"),"19224")</f>
        <v>19224</v>
      </c>
      <c r="G19" s="26" t="s">
        <v>89</v>
      </c>
      <c r="H19" s="29">
        <v>0.45</v>
      </c>
      <c r="I19" s="26"/>
      <c r="J19" s="26"/>
      <c r="K19" s="26"/>
      <c r="L19" s="22"/>
      <c r="M19" s="22"/>
      <c r="N19" s="13"/>
      <c r="O19" s="13"/>
      <c r="P19" s="13"/>
      <c r="Q19" s="13"/>
      <c r="R19" s="13"/>
      <c r="S19" s="13"/>
      <c r="T19" s="19"/>
      <c r="U19" s="19"/>
      <c r="V19" s="19"/>
      <c r="W19" s="19"/>
      <c r="X19" s="19"/>
      <c r="Y19" s="19"/>
      <c r="Z19" s="19"/>
    </row>
    <row r="20" ht="12.75" customHeight="1">
      <c r="A20" s="29" t="s">
        <v>49</v>
      </c>
      <c r="B20" s="28" t="str">
        <f>IFERROR(__xludf.DUMMYFUNCTION("if(isblank(A20),"""",filter(Moorings!A:A,Moorings!B:B=left(A20,14),Moorings!D:D=D20))"),"ATAPL-65310-050-0007")</f>
        <v>ATAPL-65310-050-0007</v>
      </c>
      <c r="C20" s="28" t="str">
        <f>IFERROR(__xludf.DUMMYFUNCTION("if(isblank(A20),"""",filter(Moorings!C:C,Moorings!B:B=left(A20,14),Moorings!D:D=D20))"),"SN0007")</f>
        <v>SN0007</v>
      </c>
      <c r="D20" s="11">
        <v>1.0</v>
      </c>
      <c r="E20" s="28" t="str">
        <f>IFERROR(__xludf.DUMMYFUNCTION("if(isblank(A20),"""",filter(Moorings!A:A,Moorings!B:B=A20,Moorings!D:D=D20))"),"ATAPL-68073-00003")</f>
        <v>ATAPL-68073-00003</v>
      </c>
      <c r="F20" s="28" t="str">
        <f>IFERROR(__xludf.DUMMYFUNCTION("if(isblank(A20),"""",filter(Moorings!C:C,Moorings!B:B=A20,Moorings!D:D=D20))"),"19224")</f>
        <v>19224</v>
      </c>
      <c r="G20" s="26" t="s">
        <v>90</v>
      </c>
      <c r="H20" s="29">
        <v>0.45</v>
      </c>
      <c r="I20" s="26"/>
      <c r="J20" s="26"/>
      <c r="K20" s="26"/>
      <c r="L20" s="22"/>
      <c r="M20" s="22"/>
      <c r="N20" s="13"/>
      <c r="O20" s="13"/>
      <c r="P20" s="13"/>
      <c r="Q20" s="13"/>
      <c r="R20" s="13"/>
      <c r="S20" s="13"/>
      <c r="T20" s="19"/>
      <c r="U20" s="19"/>
      <c r="V20" s="19"/>
      <c r="W20" s="19"/>
      <c r="X20" s="19"/>
      <c r="Y20" s="19"/>
      <c r="Z20" s="19"/>
    </row>
    <row r="21" ht="12.75" customHeight="1">
      <c r="A21" s="29" t="s">
        <v>49</v>
      </c>
      <c r="B21" s="28" t="str">
        <f>IFERROR(__xludf.DUMMYFUNCTION("if(isblank(A21),"""",filter(Moorings!A:A,Moorings!B:B=left(A21,14),Moorings!D:D=D21))"),"ATAPL-65310-050-0007")</f>
        <v>ATAPL-65310-050-0007</v>
      </c>
      <c r="C21" s="28" t="str">
        <f>IFERROR(__xludf.DUMMYFUNCTION("if(isblank(A21),"""",filter(Moorings!C:C,Moorings!B:B=left(A21,14),Moorings!D:D=D21))"),"SN0007")</f>
        <v>SN0007</v>
      </c>
      <c r="D21" s="11">
        <v>1.0</v>
      </c>
      <c r="E21" s="28" t="str">
        <f>IFERROR(__xludf.DUMMYFUNCTION("if(isblank(A21),"""",filter(Moorings!A:A,Moorings!B:B=A21,Moorings!D:D=D21))"),"ATAPL-68073-00003")</f>
        <v>ATAPL-68073-00003</v>
      </c>
      <c r="F21" s="28" t="str">
        <f>IFERROR(__xludf.DUMMYFUNCTION("if(isblank(A21),"""",filter(Moorings!C:C,Moorings!B:B=A21,Moorings!D:D=D21))"),"19224")</f>
        <v>19224</v>
      </c>
      <c r="G21" s="26" t="s">
        <v>91</v>
      </c>
      <c r="H21" s="29">
        <v>0.45</v>
      </c>
      <c r="I21" s="26"/>
      <c r="J21" s="26"/>
      <c r="K21" s="26"/>
      <c r="L21" s="22"/>
      <c r="M21" s="22"/>
      <c r="N21" s="13"/>
      <c r="O21" s="13"/>
      <c r="P21" s="13"/>
      <c r="Q21" s="13"/>
      <c r="R21" s="13"/>
      <c r="S21" s="13"/>
      <c r="T21" s="19"/>
      <c r="U21" s="19"/>
      <c r="V21" s="19"/>
      <c r="W21" s="19"/>
      <c r="X21" s="19"/>
      <c r="Y21" s="19"/>
      <c r="Z21" s="19"/>
    </row>
    <row r="22" ht="12.75" customHeight="1">
      <c r="A22" s="29"/>
      <c r="B22" s="23" t="str">
        <f>IFERROR(__xludf.DUMMYFUNCTION("if(isblank(A22),"""",filter(Moorings!A:A,Moorings!B:B=left(A22,14),Moorings!D:D=D22))"),"")</f>
        <v/>
      </c>
      <c r="C22" s="23" t="str">
        <f>IFERROR(__xludf.DUMMYFUNCTION("if(isblank(A22),"""",filter(Moorings!C:C,Moorings!B:B=left(A22,14),Moorings!D:D=D22))"),"")</f>
        <v/>
      </c>
      <c r="D22" s="12"/>
      <c r="E22" s="23" t="str">
        <f>IFERROR(__xludf.DUMMYFUNCTION("if(isblank(A22),"""",filter(Moorings!A:A,Moorings!B:B=A22,Moorings!D:D=D22))"),"")</f>
        <v/>
      </c>
      <c r="F22" s="23" t="str">
        <f>IFERROR(__xludf.DUMMYFUNCTION("if(isblank(A22),"""",filter(Moorings!C:C,Moorings!B:B=A22,Moorings!D:D=D22))"),"")</f>
        <v/>
      </c>
      <c r="G22" s="26"/>
      <c r="H22" s="29"/>
      <c r="I22" s="26"/>
      <c r="J22" s="26"/>
      <c r="K22" s="26"/>
      <c r="L22" s="22"/>
      <c r="M22" s="22"/>
      <c r="N22" s="13"/>
      <c r="O22" s="13"/>
      <c r="P22" s="13"/>
      <c r="Q22" s="13"/>
      <c r="R22" s="13"/>
      <c r="S22" s="13"/>
      <c r="T22" s="19"/>
      <c r="U22" s="19"/>
      <c r="V22" s="19"/>
      <c r="W22" s="19"/>
      <c r="X22" s="19"/>
      <c r="Y22" s="19"/>
      <c r="Z22" s="19"/>
    </row>
    <row r="23" ht="12.75" customHeight="1">
      <c r="A23" s="29" t="s">
        <v>49</v>
      </c>
      <c r="B23" s="28" t="str">
        <f>IFERROR(__xludf.DUMMYFUNCTION("if(isblank(A23),"""",filter(Moorings!A:A,Moorings!B:B=left(A23,14),Moorings!D:D=D23))"),"ATAPL-65310-840-0011")</f>
        <v>ATAPL-65310-840-0011</v>
      </c>
      <c r="C23" s="28" t="str">
        <f>IFERROR(__xludf.DUMMYFUNCTION("if(isblank(A23),"""",filter(Moorings!C:C,Moorings!B:B=left(A23,14),Moorings!D:D=D23))"),"SN0011")</f>
        <v>SN0011</v>
      </c>
      <c r="D23" s="12">
        <v>2.0</v>
      </c>
      <c r="E23" s="28" t="str">
        <f>IFERROR(__xludf.DUMMYFUNCTION("if(isblank(A23),"""",filter(Moorings!A:A,Moorings!B:B=A23,Moorings!D:D=D23))"),"ATAPL-68073-00005")</f>
        <v>ATAPL-68073-00005</v>
      </c>
      <c r="F23" s="28" t="str">
        <f>IFERROR(__xludf.DUMMYFUNCTION("if(isblank(A23),"""",filter(Moorings!C:C,Moorings!B:B=A23,Moorings!D:D=D23))"),"23443")</f>
        <v>23443</v>
      </c>
      <c r="G23" s="26" t="s">
        <v>85</v>
      </c>
      <c r="H23" s="29">
        <v>45.8168</v>
      </c>
      <c r="I23" s="26"/>
      <c r="J23" s="26"/>
      <c r="K23" s="26"/>
      <c r="L23" s="22"/>
      <c r="M23" s="22"/>
      <c r="N23" s="13"/>
      <c r="O23" s="13"/>
      <c r="P23" s="13"/>
      <c r="Q23" s="13"/>
      <c r="R23" s="13"/>
      <c r="S23" s="13"/>
      <c r="T23" s="19"/>
      <c r="U23" s="19"/>
      <c r="V23" s="19"/>
      <c r="W23" s="19"/>
      <c r="X23" s="19"/>
      <c r="Y23" s="19"/>
      <c r="Z23" s="19"/>
    </row>
    <row r="24" ht="12.75" customHeight="1">
      <c r="A24" s="29" t="s">
        <v>49</v>
      </c>
      <c r="B24" s="28" t="str">
        <f>IFERROR(__xludf.DUMMYFUNCTION("if(isblank(A24),"""",filter(Moorings!A:A,Moorings!B:B=left(A24,14),Moorings!D:D=D24))"),"ATAPL-65310-840-0011")</f>
        <v>ATAPL-65310-840-0011</v>
      </c>
      <c r="C24" s="28" t="str">
        <f>IFERROR(__xludf.DUMMYFUNCTION("if(isblank(A24),"""",filter(Moorings!C:C,Moorings!B:B=left(A24,14),Moorings!D:D=D24))"),"SN0011")</f>
        <v>SN0011</v>
      </c>
      <c r="D24" s="12">
        <v>2.0</v>
      </c>
      <c r="E24" s="28" t="str">
        <f>IFERROR(__xludf.DUMMYFUNCTION("if(isblank(A24),"""",filter(Moorings!A:A,Moorings!B:B=A24,Moorings!D:D=D24))"),"ATAPL-68073-00005")</f>
        <v>ATAPL-68073-00005</v>
      </c>
      <c r="F24" s="28" t="str">
        <f>IFERROR(__xludf.DUMMYFUNCTION("if(isblank(A24),"""",filter(Moorings!C:C,Moorings!B:B=A24,Moorings!D:D=D24))"),"23443")</f>
        <v>23443</v>
      </c>
      <c r="G24" s="26" t="s">
        <v>86</v>
      </c>
      <c r="H24" s="29">
        <v>-129.7541</v>
      </c>
      <c r="I24" s="26"/>
      <c r="J24" s="26"/>
      <c r="K24" s="26"/>
      <c r="L24" s="22"/>
      <c r="M24" s="22"/>
      <c r="N24" s="13"/>
      <c r="O24" s="13"/>
      <c r="P24" s="13"/>
      <c r="Q24" s="13"/>
      <c r="R24" s="13"/>
      <c r="S24" s="13"/>
      <c r="T24" s="19"/>
      <c r="U24" s="19"/>
      <c r="V24" s="19"/>
      <c r="W24" s="19"/>
      <c r="X24" s="19"/>
      <c r="Y24" s="19"/>
      <c r="Z24" s="19"/>
    </row>
    <row r="25" ht="12.75" customHeight="1">
      <c r="A25" s="29" t="s">
        <v>49</v>
      </c>
      <c r="B25" s="28" t="str">
        <f>IFERROR(__xludf.DUMMYFUNCTION("if(isblank(A25),"""",filter(Moorings!A:A,Moorings!B:B=left(A25,14),Moorings!D:D=D25))"),"ATAPL-65310-840-0011")</f>
        <v>ATAPL-65310-840-0011</v>
      </c>
      <c r="C25" s="28" t="str">
        <f>IFERROR(__xludf.DUMMYFUNCTION("if(isblank(A25),"""",filter(Moorings!C:C,Moorings!B:B=left(A25,14),Moorings!D:D=D25))"),"SN0011")</f>
        <v>SN0011</v>
      </c>
      <c r="D25" s="12">
        <v>2.0</v>
      </c>
      <c r="E25" s="28" t="str">
        <f>IFERROR(__xludf.DUMMYFUNCTION("if(isblank(A25),"""",filter(Moorings!A:A,Moorings!B:B=A25,Moorings!D:D=D25))"),"ATAPL-68073-00005")</f>
        <v>ATAPL-68073-00005</v>
      </c>
      <c r="F25" s="28" t="str">
        <f>IFERROR(__xludf.DUMMYFUNCTION("if(isblank(A25),"""",filter(Moorings!C:C,Moorings!B:B=A25,Moorings!D:D=D25))"),"23443")</f>
        <v>23443</v>
      </c>
      <c r="G25" s="26" t="s">
        <v>88</v>
      </c>
      <c r="H25" s="29">
        <v>0.45</v>
      </c>
      <c r="I25" s="26"/>
      <c r="J25" s="26"/>
      <c r="K25" s="26"/>
      <c r="L25" s="22"/>
      <c r="M25" s="22"/>
      <c r="N25" s="13"/>
      <c r="O25" s="13"/>
      <c r="P25" s="13"/>
      <c r="Q25" s="13"/>
      <c r="R25" s="13"/>
      <c r="S25" s="13"/>
      <c r="T25" s="19"/>
      <c r="U25" s="19"/>
      <c r="V25" s="19"/>
      <c r="W25" s="19"/>
      <c r="X25" s="19"/>
      <c r="Y25" s="19"/>
      <c r="Z25" s="19"/>
    </row>
    <row r="26" ht="12.75" customHeight="1">
      <c r="A26" s="29" t="s">
        <v>49</v>
      </c>
      <c r="B26" s="28" t="str">
        <f>IFERROR(__xludf.DUMMYFUNCTION("if(isblank(A26),"""",filter(Moorings!A:A,Moorings!B:B=left(A26,14),Moorings!D:D=D26))"),"ATAPL-65310-840-0011")</f>
        <v>ATAPL-65310-840-0011</v>
      </c>
      <c r="C26" s="28" t="str">
        <f>IFERROR(__xludf.DUMMYFUNCTION("if(isblank(A26),"""",filter(Moorings!C:C,Moorings!B:B=left(A26,14),Moorings!D:D=D26))"),"SN0011")</f>
        <v>SN0011</v>
      </c>
      <c r="D26" s="12">
        <v>2.0</v>
      </c>
      <c r="E26" s="28" t="str">
        <f>IFERROR(__xludf.DUMMYFUNCTION("if(isblank(A26),"""",filter(Moorings!A:A,Moorings!B:B=A26,Moorings!D:D=D26))"),"ATAPL-68073-00005")</f>
        <v>ATAPL-68073-00005</v>
      </c>
      <c r="F26" s="28" t="str">
        <f>IFERROR(__xludf.DUMMYFUNCTION("if(isblank(A26),"""",filter(Moorings!C:C,Moorings!B:B=A26,Moorings!D:D=D26))"),"23443")</f>
        <v>23443</v>
      </c>
      <c r="G26" s="26" t="s">
        <v>89</v>
      </c>
      <c r="H26" s="29">
        <v>0.45</v>
      </c>
      <c r="I26" s="26"/>
      <c r="J26" s="26"/>
      <c r="K26" s="26"/>
      <c r="L26" s="22"/>
      <c r="M26" s="22"/>
      <c r="N26" s="13"/>
      <c r="O26" s="13"/>
      <c r="P26" s="13"/>
      <c r="Q26" s="13"/>
      <c r="R26" s="13"/>
      <c r="S26" s="13"/>
      <c r="T26" s="19"/>
      <c r="U26" s="19"/>
      <c r="V26" s="19"/>
      <c r="W26" s="19"/>
      <c r="X26" s="19"/>
      <c r="Y26" s="19"/>
      <c r="Z26" s="19"/>
    </row>
    <row r="27" ht="12.75" customHeight="1">
      <c r="A27" s="29" t="s">
        <v>49</v>
      </c>
      <c r="B27" s="28" t="str">
        <f>IFERROR(__xludf.DUMMYFUNCTION("if(isblank(A27),"""",filter(Moorings!A:A,Moorings!B:B=left(A27,14),Moorings!D:D=D27))"),"ATAPL-65310-840-0011")</f>
        <v>ATAPL-65310-840-0011</v>
      </c>
      <c r="C27" s="28" t="str">
        <f>IFERROR(__xludf.DUMMYFUNCTION("if(isblank(A27),"""",filter(Moorings!C:C,Moorings!B:B=left(A27,14),Moorings!D:D=D27))"),"SN0011")</f>
        <v>SN0011</v>
      </c>
      <c r="D27" s="12">
        <v>2.0</v>
      </c>
      <c r="E27" s="28" t="str">
        <f>IFERROR(__xludf.DUMMYFUNCTION("if(isblank(A27),"""",filter(Moorings!A:A,Moorings!B:B=A27,Moorings!D:D=D27))"),"ATAPL-68073-00005")</f>
        <v>ATAPL-68073-00005</v>
      </c>
      <c r="F27" s="28" t="str">
        <f>IFERROR(__xludf.DUMMYFUNCTION("if(isblank(A27),"""",filter(Moorings!C:C,Moorings!B:B=A27,Moorings!D:D=D27))"),"23443")</f>
        <v>23443</v>
      </c>
      <c r="G27" s="26" t="s">
        <v>90</v>
      </c>
      <c r="H27" s="29">
        <v>0.45</v>
      </c>
      <c r="I27" s="26"/>
      <c r="J27" s="26"/>
      <c r="K27" s="26"/>
      <c r="L27" s="22"/>
      <c r="M27" s="22"/>
      <c r="N27" s="13"/>
      <c r="O27" s="13"/>
      <c r="P27" s="13"/>
      <c r="Q27" s="13"/>
      <c r="R27" s="13"/>
      <c r="S27" s="13"/>
      <c r="T27" s="19"/>
      <c r="U27" s="19"/>
      <c r="V27" s="19"/>
      <c r="W27" s="19"/>
      <c r="X27" s="19"/>
      <c r="Y27" s="19"/>
      <c r="Z27" s="19"/>
    </row>
    <row r="28" ht="12.75" customHeight="1">
      <c r="A28" s="29" t="s">
        <v>49</v>
      </c>
      <c r="B28" s="28" t="str">
        <f>IFERROR(__xludf.DUMMYFUNCTION("if(isblank(A28),"""",filter(Moorings!A:A,Moorings!B:B=left(A28,14),Moorings!D:D=D28))"),"ATAPL-65310-840-0011")</f>
        <v>ATAPL-65310-840-0011</v>
      </c>
      <c r="C28" s="28" t="str">
        <f>IFERROR(__xludf.DUMMYFUNCTION("if(isblank(A28),"""",filter(Moorings!C:C,Moorings!B:B=left(A28,14),Moorings!D:D=D28))"),"SN0011")</f>
        <v>SN0011</v>
      </c>
      <c r="D28" s="12">
        <v>2.0</v>
      </c>
      <c r="E28" s="28" t="str">
        <f>IFERROR(__xludf.DUMMYFUNCTION("if(isblank(A28),"""",filter(Moorings!A:A,Moorings!B:B=A28,Moorings!D:D=D28))"),"ATAPL-68073-00005")</f>
        <v>ATAPL-68073-00005</v>
      </c>
      <c r="F28" s="28" t="str">
        <f>IFERROR(__xludf.DUMMYFUNCTION("if(isblank(A28),"""",filter(Moorings!C:C,Moorings!B:B=A28,Moorings!D:D=D28))"),"23443")</f>
        <v>23443</v>
      </c>
      <c r="G28" s="26" t="s">
        <v>91</v>
      </c>
      <c r="H28" s="29">
        <v>0.45</v>
      </c>
      <c r="I28" s="26"/>
      <c r="J28" s="26"/>
      <c r="K28" s="26"/>
      <c r="L28" s="22"/>
      <c r="M28" s="22"/>
      <c r="N28" s="13"/>
      <c r="O28" s="13"/>
      <c r="P28" s="13"/>
      <c r="Q28" s="13"/>
      <c r="R28" s="13"/>
      <c r="S28" s="13"/>
      <c r="T28" s="19"/>
      <c r="U28" s="19"/>
      <c r="V28" s="19"/>
      <c r="W28" s="19"/>
      <c r="X28" s="19"/>
      <c r="Y28" s="19"/>
      <c r="Z28" s="19"/>
    </row>
    <row r="29" ht="12.75" customHeight="1">
      <c r="A29" s="26"/>
      <c r="B29" s="23" t="str">
        <f>IFERROR(__xludf.DUMMYFUNCTION("if(isblank(A29),"""",filter(Moorings!A:A,Moorings!B:B=left(A29,14),Moorings!D:D=D29))"),"")</f>
        <v/>
      </c>
      <c r="C29" s="23" t="str">
        <f>IFERROR(__xludf.DUMMYFUNCTION("if(isblank(A29),"""",filter(Moorings!C:C,Moorings!B:B=left(A29,14),Moorings!D:D=D29))"),"")</f>
        <v/>
      </c>
      <c r="D29" s="26"/>
      <c r="E29" s="23" t="str">
        <f>IFERROR(__xludf.DUMMYFUNCTION("if(isblank(A29),"""",filter(Moorings!A:A,Moorings!B:B=A29,Moorings!D:D=D29))"),"")</f>
        <v/>
      </c>
      <c r="F29" s="23" t="str">
        <f>IFERROR(__xludf.DUMMYFUNCTION("if(isblank(A29),"""",filter(Moorings!C:C,Moorings!B:B=A29,Moorings!D:D=D29))"),"")</f>
        <v/>
      </c>
      <c r="G29" s="26"/>
      <c r="H29" s="29"/>
      <c r="I29" s="26"/>
      <c r="J29" s="26"/>
      <c r="K29" s="26"/>
      <c r="L29" s="22"/>
      <c r="M29" s="22"/>
      <c r="N29" s="13"/>
      <c r="O29" s="13"/>
      <c r="P29" s="13"/>
      <c r="Q29" s="13"/>
      <c r="R29" s="13"/>
      <c r="S29" s="13"/>
      <c r="T29" s="19"/>
      <c r="U29" s="19"/>
      <c r="V29" s="19"/>
      <c r="W29" s="19"/>
      <c r="X29" s="19"/>
      <c r="Y29" s="19"/>
      <c r="Z29" s="19"/>
    </row>
    <row r="30" ht="12.75" customHeight="1">
      <c r="A30" s="26" t="s">
        <v>51</v>
      </c>
      <c r="B30" s="28" t="str">
        <f>IFERROR(__xludf.DUMMYFUNCTION("if(isblank(A30),"""",filter(Moorings!A:A,Moorings!B:B=left(A30,14),Moorings!D:D=D30))"),"ATAPL-65310-050-0007")</f>
        <v>ATAPL-65310-050-0007</v>
      </c>
      <c r="C30" s="28" t="str">
        <f>IFERROR(__xludf.DUMMYFUNCTION("if(isblank(A30),"""",filter(Moorings!C:C,Moorings!B:B=left(A30,14),Moorings!D:D=D30))"),"SN0007")</f>
        <v>SN0007</v>
      </c>
      <c r="D30" s="11">
        <v>1.0</v>
      </c>
      <c r="E30" s="28" t="str">
        <f>IFERROR(__xludf.DUMMYFUNCTION("if(isblank(A30),"""",filter(Moorings!A:A,Moorings!B:B=A30,Moorings!D:D=D30))"),"ATAPL-69943-00003")</f>
        <v>ATAPL-69943-00003</v>
      </c>
      <c r="F30" s="28" t="str">
        <f>IFERROR(__xludf.DUMMYFUNCTION("if(isblank(A30),"""",filter(Moorings!C:C,Moorings!B:B=A30,Moorings!D:D=D30))"),"ACS-156")</f>
        <v>ACS-156</v>
      </c>
      <c r="G30" s="26" t="s">
        <v>92</v>
      </c>
      <c r="H30" s="33" t="s">
        <v>93</v>
      </c>
      <c r="I30" s="26"/>
      <c r="J30" s="26"/>
      <c r="K30" s="26"/>
      <c r="L30" s="22"/>
      <c r="M30" s="22"/>
      <c r="N30" s="13"/>
      <c r="O30" s="13"/>
      <c r="P30" s="13"/>
      <c r="Q30" s="13"/>
      <c r="R30" s="13"/>
      <c r="S30" s="13"/>
      <c r="T30" s="19"/>
      <c r="U30" s="19"/>
      <c r="V30" s="19"/>
      <c r="W30" s="19"/>
      <c r="X30" s="19"/>
      <c r="Y30" s="19"/>
      <c r="Z30" s="19"/>
    </row>
    <row r="31" ht="12.75" customHeight="1">
      <c r="A31" s="26" t="s">
        <v>51</v>
      </c>
      <c r="B31" s="28" t="str">
        <f>IFERROR(__xludf.DUMMYFUNCTION("if(isblank(A31),"""",filter(Moorings!A:A,Moorings!B:B=left(A31,14),Moorings!D:D=D31))"),"ATAPL-65310-050-0007")</f>
        <v>ATAPL-65310-050-0007</v>
      </c>
      <c r="C31" s="28" t="str">
        <f>IFERROR(__xludf.DUMMYFUNCTION("if(isblank(A31),"""",filter(Moorings!C:C,Moorings!B:B=left(A31,14),Moorings!D:D=D31))"),"SN0007")</f>
        <v>SN0007</v>
      </c>
      <c r="D31" s="11">
        <v>1.0</v>
      </c>
      <c r="E31" s="28" t="str">
        <f>IFERROR(__xludf.DUMMYFUNCTION("if(isblank(A31),"""",filter(Moorings!A:A,Moorings!B:B=A31,Moorings!D:D=D31))"),"ATAPL-69943-00003")</f>
        <v>ATAPL-69943-00003</v>
      </c>
      <c r="F31" s="28" t="str">
        <f>IFERROR(__xludf.DUMMYFUNCTION("if(isblank(A31),"""",filter(Moorings!C:C,Moorings!B:B=A31,Moorings!D:D=D31))"),"ACS-156")</f>
        <v>ACS-156</v>
      </c>
      <c r="G31" s="26" t="s">
        <v>94</v>
      </c>
      <c r="H31" s="33" t="s">
        <v>95</v>
      </c>
      <c r="I31" s="26"/>
      <c r="J31" s="26"/>
      <c r="K31" s="26"/>
      <c r="L31" s="22"/>
      <c r="M31" s="22"/>
      <c r="N31" s="13"/>
      <c r="O31" s="13"/>
      <c r="P31" s="13"/>
      <c r="Q31" s="13"/>
      <c r="R31" s="13"/>
      <c r="S31" s="13"/>
      <c r="T31" s="19"/>
      <c r="U31" s="19"/>
      <c r="V31" s="19"/>
      <c r="W31" s="19"/>
      <c r="X31" s="19"/>
      <c r="Y31" s="19"/>
      <c r="Z31" s="19"/>
    </row>
    <row r="32" ht="12.75" customHeight="1">
      <c r="A32" s="26" t="s">
        <v>51</v>
      </c>
      <c r="B32" s="28" t="str">
        <f>IFERROR(__xludf.DUMMYFUNCTION("if(isblank(A32),"""",filter(Moorings!A:A,Moorings!B:B=left(A32,14),Moorings!D:D=D32))"),"ATAPL-65310-050-0007")</f>
        <v>ATAPL-65310-050-0007</v>
      </c>
      <c r="C32" s="28" t="str">
        <f>IFERROR(__xludf.DUMMYFUNCTION("if(isblank(A32),"""",filter(Moorings!C:C,Moorings!B:B=left(A32,14),Moorings!D:D=D32))"),"SN0007")</f>
        <v>SN0007</v>
      </c>
      <c r="D32" s="11">
        <v>1.0</v>
      </c>
      <c r="E32" s="28" t="str">
        <f>IFERROR(__xludf.DUMMYFUNCTION("if(isblank(A32),"""",filter(Moorings!A:A,Moorings!B:B=A32,Moorings!D:D=D32))"),"ATAPL-69943-00003")</f>
        <v>ATAPL-69943-00003</v>
      </c>
      <c r="F32" s="28" t="str">
        <f>IFERROR(__xludf.DUMMYFUNCTION("if(isblank(A32),"""",filter(Moorings!C:C,Moorings!B:B=A32,Moorings!D:D=D32))"),"ACS-156")</f>
        <v>ACS-156</v>
      </c>
      <c r="G32" s="26" t="s">
        <v>96</v>
      </c>
      <c r="H32" s="33">
        <v>14.7</v>
      </c>
      <c r="I32" s="26"/>
      <c r="J32" s="26"/>
      <c r="K32" s="26"/>
      <c r="L32" s="22"/>
      <c r="M32" s="22"/>
      <c r="N32" s="13"/>
      <c r="O32" s="13"/>
      <c r="P32" s="13"/>
      <c r="Q32" s="13"/>
      <c r="R32" s="13"/>
      <c r="S32" s="13"/>
      <c r="T32" s="19"/>
      <c r="U32" s="19"/>
      <c r="V32" s="19"/>
      <c r="W32" s="19"/>
      <c r="X32" s="19"/>
      <c r="Y32" s="19"/>
      <c r="Z32" s="19"/>
    </row>
    <row r="33" ht="12.75" customHeight="1">
      <c r="A33" s="26" t="s">
        <v>51</v>
      </c>
      <c r="B33" s="28" t="str">
        <f>IFERROR(__xludf.DUMMYFUNCTION("if(isblank(A33),"""",filter(Moorings!A:A,Moorings!B:B=left(A33,14),Moorings!D:D=D33))"),"ATAPL-65310-050-0007")</f>
        <v>ATAPL-65310-050-0007</v>
      </c>
      <c r="C33" s="28" t="str">
        <f>IFERROR(__xludf.DUMMYFUNCTION("if(isblank(A33),"""",filter(Moorings!C:C,Moorings!B:B=left(A33,14),Moorings!D:D=D33))"),"SN0007")</f>
        <v>SN0007</v>
      </c>
      <c r="D33" s="11">
        <v>1.0</v>
      </c>
      <c r="E33" s="28" t="str">
        <f>IFERROR(__xludf.DUMMYFUNCTION("if(isblank(A33),"""",filter(Moorings!A:A,Moorings!B:B=A33,Moorings!D:D=D33))"),"ATAPL-69943-00003")</f>
        <v>ATAPL-69943-00003</v>
      </c>
      <c r="F33" s="28" t="str">
        <f>IFERROR(__xludf.DUMMYFUNCTION("if(isblank(A33),"""",filter(Moorings!C:C,Moorings!B:B=A33,Moorings!D:D=D33))"),"ACS-156")</f>
        <v>ACS-156</v>
      </c>
      <c r="G33" s="26" t="s">
        <v>97</v>
      </c>
      <c r="H33" s="33" t="s">
        <v>98</v>
      </c>
      <c r="I33" s="26"/>
      <c r="J33" s="26"/>
      <c r="K33" s="26"/>
      <c r="L33" s="22"/>
      <c r="M33" s="22"/>
      <c r="N33" s="13"/>
      <c r="O33" s="13"/>
      <c r="P33" s="13"/>
      <c r="Q33" s="13"/>
      <c r="R33" s="13"/>
      <c r="S33" s="13"/>
      <c r="T33" s="19"/>
      <c r="U33" s="19"/>
      <c r="V33" s="19"/>
      <c r="W33" s="19"/>
      <c r="X33" s="19"/>
      <c r="Y33" s="19"/>
      <c r="Z33" s="19"/>
    </row>
    <row r="34" ht="12.75" customHeight="1">
      <c r="A34" s="26" t="s">
        <v>51</v>
      </c>
      <c r="B34" s="28" t="str">
        <f>IFERROR(__xludf.DUMMYFUNCTION("if(isblank(A34),"""",filter(Moorings!A:A,Moorings!B:B=left(A34,14),Moorings!D:D=D34))"),"ATAPL-65310-050-0007")</f>
        <v>ATAPL-65310-050-0007</v>
      </c>
      <c r="C34" s="28" t="str">
        <f>IFERROR(__xludf.DUMMYFUNCTION("if(isblank(A34),"""",filter(Moorings!C:C,Moorings!B:B=left(A34,14),Moorings!D:D=D34))"),"SN0007")</f>
        <v>SN0007</v>
      </c>
      <c r="D34" s="11">
        <v>1.0</v>
      </c>
      <c r="E34" s="28" t="str">
        <f>IFERROR(__xludf.DUMMYFUNCTION("if(isblank(A34),"""",filter(Moorings!A:A,Moorings!B:B=A34,Moorings!D:D=D34))"),"ATAPL-69943-00003")</f>
        <v>ATAPL-69943-00003</v>
      </c>
      <c r="F34" s="28" t="str">
        <f>IFERROR(__xludf.DUMMYFUNCTION("if(isblank(A34),"""",filter(Moorings!C:C,Moorings!B:B=A34,Moorings!D:D=D34))"),"ACS-156")</f>
        <v>ACS-156</v>
      </c>
      <c r="G34" s="29" t="s">
        <v>99</v>
      </c>
      <c r="H34" s="33" t="s">
        <v>100</v>
      </c>
      <c r="I34" s="26"/>
      <c r="J34" s="26"/>
      <c r="K34" s="26"/>
      <c r="L34" s="22"/>
      <c r="M34" s="22"/>
      <c r="N34" s="13"/>
      <c r="O34" s="13"/>
      <c r="P34" s="13"/>
      <c r="Q34" s="13"/>
      <c r="R34" s="13"/>
      <c r="S34" s="13"/>
      <c r="T34" s="19"/>
      <c r="U34" s="19"/>
      <c r="V34" s="19"/>
      <c r="W34" s="19"/>
      <c r="X34" s="19"/>
      <c r="Y34" s="19"/>
      <c r="Z34" s="19"/>
    </row>
    <row r="35" ht="12.75" customHeight="1">
      <c r="A35" s="26" t="s">
        <v>51</v>
      </c>
      <c r="B35" s="28" t="str">
        <f>IFERROR(__xludf.DUMMYFUNCTION("if(isblank(A35),"""",filter(Moorings!A:A,Moorings!B:B=left(A35,14),Moorings!D:D=D35))"),"ATAPL-65310-050-0007")</f>
        <v>ATAPL-65310-050-0007</v>
      </c>
      <c r="C35" s="28" t="str">
        <f>IFERROR(__xludf.DUMMYFUNCTION("if(isblank(A35),"""",filter(Moorings!C:C,Moorings!B:B=left(A35,14),Moorings!D:D=D35))"),"SN0007")</f>
        <v>SN0007</v>
      </c>
      <c r="D35" s="11">
        <v>1.0</v>
      </c>
      <c r="E35" s="28" t="str">
        <f>IFERROR(__xludf.DUMMYFUNCTION("if(isblank(A35),"""",filter(Moorings!A:A,Moorings!B:B=A35,Moorings!D:D=D35))"),"ATAPL-69943-00003")</f>
        <v>ATAPL-69943-00003</v>
      </c>
      <c r="F35" s="28" t="str">
        <f>IFERROR(__xludf.DUMMYFUNCTION("if(isblank(A35),"""",filter(Moorings!C:C,Moorings!B:B=A35,Moorings!D:D=D35))"),"ACS-156")</f>
        <v>ACS-156</v>
      </c>
      <c r="G35" s="26" t="s">
        <v>101</v>
      </c>
      <c r="H35" s="33" t="s">
        <v>102</v>
      </c>
      <c r="I35" s="26"/>
      <c r="J35" s="26"/>
      <c r="K35" s="26"/>
      <c r="L35" s="22"/>
      <c r="M35" s="22"/>
      <c r="N35" s="13"/>
      <c r="O35" s="13"/>
      <c r="P35" s="13"/>
      <c r="Q35" s="13"/>
      <c r="R35" s="13"/>
      <c r="S35" s="13"/>
      <c r="T35" s="19"/>
      <c r="U35" s="19"/>
      <c r="V35" s="19"/>
      <c r="W35" s="19"/>
      <c r="X35" s="19"/>
      <c r="Y35" s="19"/>
      <c r="Z35" s="19"/>
    </row>
    <row r="36" ht="12.75" customHeight="1">
      <c r="A36" s="26" t="s">
        <v>51</v>
      </c>
      <c r="B36" s="28" t="str">
        <f>IFERROR(__xludf.DUMMYFUNCTION("if(isblank(A36),"""",filter(Moorings!A:A,Moorings!B:B=left(A36,14),Moorings!D:D=D36))"),"ATAPL-65310-050-0007")</f>
        <v>ATAPL-65310-050-0007</v>
      </c>
      <c r="C36" s="28" t="str">
        <f>IFERROR(__xludf.DUMMYFUNCTION("if(isblank(A36),"""",filter(Moorings!C:C,Moorings!B:B=left(A36,14),Moorings!D:D=D36))"),"SN0007")</f>
        <v>SN0007</v>
      </c>
      <c r="D36" s="11">
        <v>1.0</v>
      </c>
      <c r="E36" s="28" t="str">
        <f>IFERROR(__xludf.DUMMYFUNCTION("if(isblank(A36),"""",filter(Moorings!A:A,Moorings!B:B=A36,Moorings!D:D=D36))"),"ATAPL-69943-00003")</f>
        <v>ATAPL-69943-00003</v>
      </c>
      <c r="F36" s="28" t="str">
        <f>IFERROR(__xludf.DUMMYFUNCTION("if(isblank(A36),"""",filter(Moorings!C:C,Moorings!B:B=A36,Moorings!D:D=D36))"),"ACS-156")</f>
        <v>ACS-156</v>
      </c>
      <c r="G36" s="26" t="s">
        <v>103</v>
      </c>
      <c r="H36" s="35" t="s">
        <v>104</v>
      </c>
      <c r="I36" s="26"/>
      <c r="J36" s="26"/>
      <c r="K36" s="26"/>
      <c r="L36" s="22"/>
      <c r="M36" s="22"/>
      <c r="N36" s="13"/>
      <c r="O36" s="13"/>
      <c r="P36" s="13"/>
      <c r="Q36" s="13"/>
      <c r="R36" s="13"/>
      <c r="S36" s="13"/>
      <c r="T36" s="19"/>
      <c r="U36" s="19"/>
      <c r="V36" s="19"/>
      <c r="W36" s="19"/>
      <c r="X36" s="19"/>
      <c r="Y36" s="19"/>
      <c r="Z36" s="19"/>
    </row>
    <row r="37" ht="12.75" customHeight="1">
      <c r="A37" s="26" t="s">
        <v>51</v>
      </c>
      <c r="B37" s="28" t="str">
        <f>IFERROR(__xludf.DUMMYFUNCTION("if(isblank(A37),"""",filter(Moorings!A:A,Moorings!B:B=left(A37,14),Moorings!D:D=D37))"),"ATAPL-65310-050-0007")</f>
        <v>ATAPL-65310-050-0007</v>
      </c>
      <c r="C37" s="28" t="str">
        <f>IFERROR(__xludf.DUMMYFUNCTION("if(isblank(A37),"""",filter(Moorings!C:C,Moorings!B:B=left(A37,14),Moorings!D:D=D37))"),"SN0007")</f>
        <v>SN0007</v>
      </c>
      <c r="D37" s="11">
        <v>1.0</v>
      </c>
      <c r="E37" s="28" t="str">
        <f>IFERROR(__xludf.DUMMYFUNCTION("if(isblank(A37),"""",filter(Moorings!A:A,Moorings!B:B=A37,Moorings!D:D=D37))"),"ATAPL-69943-00003")</f>
        <v>ATAPL-69943-00003</v>
      </c>
      <c r="F37" s="28" t="str">
        <f>IFERROR(__xludf.DUMMYFUNCTION("if(isblank(A37),"""",filter(Moorings!C:C,Moorings!B:B=A37,Moorings!D:D=D37))"),"ACS-156")</f>
        <v>ACS-156</v>
      </c>
      <c r="G37" s="26" t="s">
        <v>105</v>
      </c>
      <c r="H37" s="35" t="s">
        <v>106</v>
      </c>
      <c r="I37" s="26"/>
      <c r="J37" s="26"/>
      <c r="K37" s="26"/>
      <c r="L37" s="22"/>
      <c r="M37" s="22"/>
      <c r="N37" s="13"/>
      <c r="O37" s="13"/>
      <c r="P37" s="13"/>
      <c r="Q37" s="13"/>
      <c r="R37" s="13"/>
      <c r="S37" s="13"/>
      <c r="T37" s="19"/>
      <c r="U37" s="19"/>
      <c r="V37" s="19"/>
      <c r="W37" s="19"/>
      <c r="X37" s="19"/>
      <c r="Y37" s="19"/>
      <c r="Z37" s="19"/>
    </row>
    <row r="38" ht="12.75" customHeight="1">
      <c r="A38" s="26"/>
      <c r="B38" s="23"/>
      <c r="C38" s="23"/>
      <c r="D38" s="12"/>
      <c r="E38" s="23"/>
      <c r="F38" s="23"/>
      <c r="G38" s="26"/>
      <c r="H38" s="34"/>
      <c r="I38" s="26"/>
      <c r="J38" s="26"/>
      <c r="K38" s="26"/>
      <c r="L38" s="22"/>
      <c r="M38" s="22"/>
      <c r="N38" s="13"/>
      <c r="O38" s="13"/>
      <c r="P38" s="13"/>
      <c r="Q38" s="13"/>
      <c r="R38" s="13"/>
      <c r="S38" s="13"/>
      <c r="T38" s="19"/>
      <c r="U38" s="19"/>
      <c r="V38" s="19"/>
      <c r="W38" s="19"/>
      <c r="X38" s="19"/>
      <c r="Y38" s="19"/>
      <c r="Z38" s="19"/>
    </row>
    <row r="39" ht="12.75" customHeight="1">
      <c r="A39" s="26" t="s">
        <v>51</v>
      </c>
      <c r="B39" s="28" t="str">
        <f>IFERROR(__xludf.DUMMYFUNCTION("if(isblank(A39),"""",filter(Moorings!A:A,Moorings!B:B=left(A39,14),Moorings!D:D=D39))"),"ATAPL-65310-840-0011")</f>
        <v>ATAPL-65310-840-0011</v>
      </c>
      <c r="C39" s="28" t="str">
        <f>IFERROR(__xludf.DUMMYFUNCTION("if(isblank(A39),"""",filter(Moorings!C:C,Moorings!B:B=left(A39,14),Moorings!D:D=D39))"),"SN0011")</f>
        <v>SN0011</v>
      </c>
      <c r="D39" s="12">
        <v>2.0</v>
      </c>
      <c r="E39" s="28" t="str">
        <f>IFERROR(__xludf.DUMMYFUNCTION("if(isblank(A39),"""",filter(Moorings!A:A,Moorings!B:B=A39,Moorings!D:D=D39))"),"ATAPL-69943-00001")</f>
        <v>ATAPL-69943-00001</v>
      </c>
      <c r="F39" s="28" t="str">
        <f>IFERROR(__xludf.DUMMYFUNCTION("if(isblank(A39),"""",filter(Moorings!C:C,Moorings!B:B=A39,Moorings!D:D=D39))"),"141")</f>
        <v>141</v>
      </c>
      <c r="G39" s="26" t="s">
        <v>92</v>
      </c>
      <c r="H39" s="34" t="s">
        <v>107</v>
      </c>
      <c r="I39" s="26"/>
      <c r="J39" s="26"/>
      <c r="K39" s="26"/>
      <c r="L39" s="22"/>
      <c r="M39" s="22"/>
      <c r="N39" s="13"/>
      <c r="O39" s="13"/>
      <c r="P39" s="13"/>
      <c r="Q39" s="13"/>
      <c r="R39" s="13"/>
      <c r="S39" s="13"/>
      <c r="T39" s="19"/>
      <c r="U39" s="19"/>
      <c r="V39" s="19"/>
      <c r="W39" s="19"/>
      <c r="X39" s="19"/>
      <c r="Y39" s="19"/>
      <c r="Z39" s="19"/>
    </row>
    <row r="40" ht="12.75" customHeight="1">
      <c r="A40" s="26" t="s">
        <v>51</v>
      </c>
      <c r="B40" s="28" t="str">
        <f>IFERROR(__xludf.DUMMYFUNCTION("if(isblank(A40),"""",filter(Moorings!A:A,Moorings!B:B=left(A40,14),Moorings!D:D=D40))"),"ATAPL-65310-840-0011")</f>
        <v>ATAPL-65310-840-0011</v>
      </c>
      <c r="C40" s="28" t="str">
        <f>IFERROR(__xludf.DUMMYFUNCTION("if(isblank(A40),"""",filter(Moorings!C:C,Moorings!B:B=left(A40,14),Moorings!D:D=D40))"),"SN0011")</f>
        <v>SN0011</v>
      </c>
      <c r="D40" s="12">
        <v>2.0</v>
      </c>
      <c r="E40" s="28" t="str">
        <f>IFERROR(__xludf.DUMMYFUNCTION("if(isblank(A40),"""",filter(Moorings!A:A,Moorings!B:B=A40,Moorings!D:D=D40))"),"ATAPL-69943-00001")</f>
        <v>ATAPL-69943-00001</v>
      </c>
      <c r="F40" s="28" t="str">
        <f>IFERROR(__xludf.DUMMYFUNCTION("if(isblank(A40),"""",filter(Moorings!C:C,Moorings!B:B=A40,Moorings!D:D=D40))"),"141")</f>
        <v>141</v>
      </c>
      <c r="G40" s="26" t="s">
        <v>94</v>
      </c>
      <c r="H40" s="34" t="s">
        <v>108</v>
      </c>
      <c r="I40" s="26"/>
      <c r="J40" s="26"/>
      <c r="K40" s="26"/>
      <c r="L40" s="22"/>
      <c r="M40" s="22"/>
      <c r="N40" s="13"/>
      <c r="O40" s="13"/>
      <c r="P40" s="13"/>
      <c r="Q40" s="13"/>
      <c r="R40" s="13"/>
      <c r="S40" s="13"/>
      <c r="T40" s="19"/>
      <c r="U40" s="19"/>
      <c r="V40" s="19"/>
      <c r="W40" s="19"/>
      <c r="X40" s="19"/>
      <c r="Y40" s="19"/>
      <c r="Z40" s="19"/>
    </row>
    <row r="41" ht="12.75" customHeight="1">
      <c r="A41" s="26" t="s">
        <v>51</v>
      </c>
      <c r="B41" s="28" t="str">
        <f>IFERROR(__xludf.DUMMYFUNCTION("if(isblank(A41),"""",filter(Moorings!A:A,Moorings!B:B=left(A41,14),Moorings!D:D=D41))"),"ATAPL-65310-840-0011")</f>
        <v>ATAPL-65310-840-0011</v>
      </c>
      <c r="C41" s="28" t="str">
        <f>IFERROR(__xludf.DUMMYFUNCTION("if(isblank(A41),"""",filter(Moorings!C:C,Moorings!B:B=left(A41,14),Moorings!D:D=D41))"),"SN0011")</f>
        <v>SN0011</v>
      </c>
      <c r="D41" s="12">
        <v>2.0</v>
      </c>
      <c r="E41" s="28" t="str">
        <f>IFERROR(__xludf.DUMMYFUNCTION("if(isblank(A41),"""",filter(Moorings!A:A,Moorings!B:B=A41,Moorings!D:D=D41))"),"ATAPL-69943-00001")</f>
        <v>ATAPL-69943-00001</v>
      </c>
      <c r="F41" s="28" t="str">
        <f>IFERROR(__xludf.DUMMYFUNCTION("if(isblank(A41),"""",filter(Moorings!C:C,Moorings!B:B=A41,Moorings!D:D=D41))"),"141")</f>
        <v>141</v>
      </c>
      <c r="G41" s="26" t="s">
        <v>96</v>
      </c>
      <c r="H41" s="34">
        <v>21.3</v>
      </c>
      <c r="I41" s="26"/>
      <c r="J41" s="26"/>
      <c r="K41" s="26"/>
      <c r="L41" s="22"/>
      <c r="M41" s="22"/>
      <c r="N41" s="13"/>
      <c r="O41" s="13"/>
      <c r="P41" s="13"/>
      <c r="Q41" s="13"/>
      <c r="R41" s="13"/>
      <c r="S41" s="13"/>
      <c r="T41" s="19"/>
      <c r="U41" s="19"/>
      <c r="V41" s="19"/>
      <c r="W41" s="19"/>
      <c r="X41" s="19"/>
      <c r="Y41" s="19"/>
      <c r="Z41" s="19"/>
    </row>
    <row r="42" ht="12.75" customHeight="1">
      <c r="A42" s="26" t="s">
        <v>51</v>
      </c>
      <c r="B42" s="28" t="str">
        <f>IFERROR(__xludf.DUMMYFUNCTION("if(isblank(A42),"""",filter(Moorings!A:A,Moorings!B:B=left(A42,14),Moorings!D:D=D42))"),"ATAPL-65310-840-0011")</f>
        <v>ATAPL-65310-840-0011</v>
      </c>
      <c r="C42" s="28" t="str">
        <f>IFERROR(__xludf.DUMMYFUNCTION("if(isblank(A42),"""",filter(Moorings!C:C,Moorings!B:B=left(A42,14),Moorings!D:D=D42))"),"SN0011")</f>
        <v>SN0011</v>
      </c>
      <c r="D42" s="12">
        <v>2.0</v>
      </c>
      <c r="E42" s="28" t="str">
        <f>IFERROR(__xludf.DUMMYFUNCTION("if(isblank(A42),"""",filter(Moorings!A:A,Moorings!B:B=A42,Moorings!D:D=D42))"),"ATAPL-69943-00001")</f>
        <v>ATAPL-69943-00001</v>
      </c>
      <c r="F42" s="28" t="str">
        <f>IFERROR(__xludf.DUMMYFUNCTION("if(isblank(A42),"""",filter(Moorings!C:C,Moorings!B:B=A42,Moorings!D:D=D42))"),"141")</f>
        <v>141</v>
      </c>
      <c r="G42" s="26" t="s">
        <v>97</v>
      </c>
      <c r="H42" s="34" t="s">
        <v>109</v>
      </c>
      <c r="I42" s="26"/>
      <c r="J42" s="26"/>
      <c r="K42" s="26"/>
      <c r="L42" s="22"/>
      <c r="M42" s="22"/>
      <c r="N42" s="13"/>
      <c r="O42" s="13"/>
      <c r="P42" s="13"/>
      <c r="Q42" s="13"/>
      <c r="R42" s="13"/>
      <c r="S42" s="13"/>
      <c r="T42" s="19"/>
      <c r="U42" s="19"/>
      <c r="V42" s="19"/>
      <c r="W42" s="19"/>
      <c r="X42" s="19"/>
      <c r="Y42" s="19"/>
      <c r="Z42" s="19"/>
    </row>
    <row r="43" ht="12.75" customHeight="1">
      <c r="A43" s="26" t="s">
        <v>51</v>
      </c>
      <c r="B43" s="28" t="str">
        <f>IFERROR(__xludf.DUMMYFUNCTION("if(isblank(A43),"""",filter(Moorings!A:A,Moorings!B:B=left(A43,14),Moorings!D:D=D43))"),"ATAPL-65310-840-0011")</f>
        <v>ATAPL-65310-840-0011</v>
      </c>
      <c r="C43" s="28" t="str">
        <f>IFERROR(__xludf.DUMMYFUNCTION("if(isblank(A43),"""",filter(Moorings!C:C,Moorings!B:B=left(A43,14),Moorings!D:D=D43))"),"SN0011")</f>
        <v>SN0011</v>
      </c>
      <c r="D43" s="12">
        <v>2.0</v>
      </c>
      <c r="E43" s="28" t="str">
        <f>IFERROR(__xludf.DUMMYFUNCTION("if(isblank(A43),"""",filter(Moorings!A:A,Moorings!B:B=A43,Moorings!D:D=D43))"),"ATAPL-69943-00001")</f>
        <v>ATAPL-69943-00001</v>
      </c>
      <c r="F43" s="28" t="str">
        <f>IFERROR(__xludf.DUMMYFUNCTION("if(isblank(A43),"""",filter(Moorings!C:C,Moorings!B:B=A43,Moorings!D:D=D43))"),"141")</f>
        <v>141</v>
      </c>
      <c r="G43" s="29" t="s">
        <v>99</v>
      </c>
      <c r="H43" s="34" t="s">
        <v>110</v>
      </c>
      <c r="I43" s="26"/>
      <c r="J43" s="26"/>
      <c r="K43" s="26"/>
      <c r="L43" s="22"/>
      <c r="M43" s="22"/>
      <c r="N43" s="13"/>
      <c r="O43" s="13"/>
      <c r="P43" s="13"/>
      <c r="Q43" s="13"/>
      <c r="R43" s="13"/>
      <c r="S43" s="13"/>
      <c r="T43" s="19"/>
      <c r="U43" s="19"/>
      <c r="V43" s="19"/>
      <c r="W43" s="19"/>
      <c r="X43" s="19"/>
      <c r="Y43" s="19"/>
      <c r="Z43" s="19"/>
    </row>
    <row r="44" ht="12.75" customHeight="1">
      <c r="A44" s="26" t="s">
        <v>51</v>
      </c>
      <c r="B44" s="28" t="str">
        <f>IFERROR(__xludf.DUMMYFUNCTION("if(isblank(A44),"""",filter(Moorings!A:A,Moorings!B:B=left(A44,14),Moorings!D:D=D44))"),"ATAPL-65310-840-0011")</f>
        <v>ATAPL-65310-840-0011</v>
      </c>
      <c r="C44" s="28" t="str">
        <f>IFERROR(__xludf.DUMMYFUNCTION("if(isblank(A44),"""",filter(Moorings!C:C,Moorings!B:B=left(A44,14),Moorings!D:D=D44))"),"SN0011")</f>
        <v>SN0011</v>
      </c>
      <c r="D44" s="12">
        <v>2.0</v>
      </c>
      <c r="E44" s="28" t="str">
        <f>IFERROR(__xludf.DUMMYFUNCTION("if(isblank(A44),"""",filter(Moorings!A:A,Moorings!B:B=A44,Moorings!D:D=D44))"),"ATAPL-69943-00001")</f>
        <v>ATAPL-69943-00001</v>
      </c>
      <c r="F44" s="28" t="str">
        <f>IFERROR(__xludf.DUMMYFUNCTION("if(isblank(A44),"""",filter(Moorings!C:C,Moorings!B:B=A44,Moorings!D:D=D44))"),"141")</f>
        <v>141</v>
      </c>
      <c r="G44" s="26" t="s">
        <v>101</v>
      </c>
      <c r="H44" s="34" t="s">
        <v>111</v>
      </c>
      <c r="I44" s="26"/>
      <c r="J44" s="26"/>
      <c r="K44" s="26"/>
      <c r="L44" s="22"/>
      <c r="M44" s="22"/>
      <c r="N44" s="13"/>
      <c r="O44" s="13"/>
      <c r="P44" s="13"/>
      <c r="Q44" s="13"/>
      <c r="R44" s="13"/>
      <c r="S44" s="13"/>
      <c r="T44" s="19"/>
      <c r="U44" s="19"/>
      <c r="V44" s="19"/>
      <c r="W44" s="19"/>
      <c r="X44" s="19"/>
      <c r="Y44" s="19"/>
      <c r="Z44" s="19"/>
    </row>
    <row r="45" ht="12.75" customHeight="1">
      <c r="A45" s="26" t="s">
        <v>51</v>
      </c>
      <c r="B45" s="28" t="str">
        <f>IFERROR(__xludf.DUMMYFUNCTION("if(isblank(A45),"""",filter(Moorings!A:A,Moorings!B:B=left(A45,14),Moorings!D:D=D45))"),"ATAPL-65310-840-0011")</f>
        <v>ATAPL-65310-840-0011</v>
      </c>
      <c r="C45" s="28" t="str">
        <f>IFERROR(__xludf.DUMMYFUNCTION("if(isblank(A45),"""",filter(Moorings!C:C,Moorings!B:B=left(A45,14),Moorings!D:D=D45))"),"SN0011")</f>
        <v>SN0011</v>
      </c>
      <c r="D45" s="12">
        <v>2.0</v>
      </c>
      <c r="E45" s="28" t="str">
        <f>IFERROR(__xludf.DUMMYFUNCTION("if(isblank(A45),"""",filter(Moorings!A:A,Moorings!B:B=A45,Moorings!D:D=D45))"),"ATAPL-69943-00001")</f>
        <v>ATAPL-69943-00001</v>
      </c>
      <c r="F45" s="28" t="str">
        <f>IFERROR(__xludf.DUMMYFUNCTION("if(isblank(A45),"""",filter(Moorings!C:C,Moorings!B:B=A45,Moorings!D:D=D45))"),"141")</f>
        <v>141</v>
      </c>
      <c r="G45" s="26" t="s">
        <v>103</v>
      </c>
      <c r="H45" s="36" t="s">
        <v>112</v>
      </c>
      <c r="I45" s="26"/>
      <c r="J45" s="26"/>
      <c r="K45" s="26"/>
      <c r="L45" s="22"/>
      <c r="M45" s="22"/>
      <c r="N45" s="13"/>
      <c r="O45" s="13"/>
      <c r="P45" s="13"/>
      <c r="Q45" s="13"/>
      <c r="R45" s="13"/>
      <c r="S45" s="13"/>
      <c r="T45" s="19"/>
      <c r="U45" s="19"/>
      <c r="V45" s="19"/>
      <c r="W45" s="19"/>
      <c r="X45" s="19"/>
      <c r="Y45" s="19"/>
      <c r="Z45" s="19"/>
    </row>
    <row r="46" ht="12.75" customHeight="1">
      <c r="A46" s="26" t="s">
        <v>51</v>
      </c>
      <c r="B46" s="28" t="str">
        <f>IFERROR(__xludf.DUMMYFUNCTION("if(isblank(A46),"""",filter(Moorings!A:A,Moorings!B:B=left(A46,14),Moorings!D:D=D46))"),"ATAPL-65310-840-0011")</f>
        <v>ATAPL-65310-840-0011</v>
      </c>
      <c r="C46" s="28" t="str">
        <f>IFERROR(__xludf.DUMMYFUNCTION("if(isblank(A46),"""",filter(Moorings!C:C,Moorings!B:B=left(A46,14),Moorings!D:D=D46))"),"SN0011")</f>
        <v>SN0011</v>
      </c>
      <c r="D46" s="12">
        <v>2.0</v>
      </c>
      <c r="E46" s="28" t="str">
        <f>IFERROR(__xludf.DUMMYFUNCTION("if(isblank(A46),"""",filter(Moorings!A:A,Moorings!B:B=A46,Moorings!D:D=D46))"),"ATAPL-69943-00001")</f>
        <v>ATAPL-69943-00001</v>
      </c>
      <c r="F46" s="28" t="str">
        <f>IFERROR(__xludf.DUMMYFUNCTION("if(isblank(A46),"""",filter(Moorings!C:C,Moorings!B:B=A46,Moorings!D:D=D46))"),"141")</f>
        <v>141</v>
      </c>
      <c r="G46" s="26" t="s">
        <v>105</v>
      </c>
      <c r="H46" s="36" t="s">
        <v>113</v>
      </c>
      <c r="I46" s="26"/>
      <c r="J46" s="26"/>
      <c r="K46" s="26"/>
      <c r="L46" s="22"/>
      <c r="M46" s="22"/>
      <c r="N46" s="13"/>
      <c r="O46" s="13"/>
      <c r="P46" s="13"/>
      <c r="Q46" s="13"/>
      <c r="R46" s="13"/>
      <c r="S46" s="13"/>
      <c r="T46" s="19"/>
      <c r="U46" s="19"/>
      <c r="V46" s="19"/>
      <c r="W46" s="19"/>
      <c r="X46" s="19"/>
      <c r="Y46" s="19"/>
      <c r="Z46" s="19"/>
    </row>
    <row r="47" ht="12.75" customHeight="1">
      <c r="A47" s="29"/>
      <c r="B47" s="23" t="str">
        <f>IFERROR(__xludf.DUMMYFUNCTION("if(isblank(A47),"""",filter(Moorings!A:A,Moorings!B:B=left(A47,14),Moorings!D:D=D47))"),"")</f>
        <v/>
      </c>
      <c r="C47" s="23" t="str">
        <f>IFERROR(__xludf.DUMMYFUNCTION("if(isblank(A47),"""",filter(Moorings!C:C,Moorings!B:B=left(A47,14),Moorings!D:D=D47))"),"")</f>
        <v/>
      </c>
      <c r="D47" s="7"/>
      <c r="E47" s="23" t="str">
        <f>IFERROR(__xludf.DUMMYFUNCTION("if(isblank(A47),"""",filter(Moorings!A:A,Moorings!B:B=A47,Moorings!D:D=D47))"),"")</f>
        <v/>
      </c>
      <c r="F47" s="23" t="str">
        <f>IFERROR(__xludf.DUMMYFUNCTION("if(isblank(A47),"""",filter(Moorings!C:C,Moorings!B:B=A47,Moorings!D:D=D47))"),"")</f>
        <v/>
      </c>
      <c r="G47" s="26"/>
      <c r="H47" s="29"/>
      <c r="I47" s="26"/>
      <c r="J47" s="26"/>
      <c r="K47" s="26"/>
      <c r="L47" s="22"/>
      <c r="M47" s="22"/>
      <c r="N47" s="13"/>
      <c r="O47" s="13"/>
      <c r="P47" s="13"/>
      <c r="Q47" s="13"/>
      <c r="R47" s="13"/>
      <c r="S47" s="13"/>
      <c r="T47" s="19"/>
      <c r="U47" s="19"/>
      <c r="V47" s="19"/>
      <c r="W47" s="19"/>
      <c r="X47" s="19"/>
      <c r="Y47" s="19"/>
      <c r="Z47" s="19"/>
    </row>
    <row r="48" ht="12.75" customHeight="1">
      <c r="A48" s="30" t="s">
        <v>57</v>
      </c>
      <c r="B48" s="28" t="str">
        <f>IFERROR(__xludf.DUMMYFUNCTION("if(isblank(A48),"""",filter(Moorings!A:A,Moorings!B:B=left(A48,14),Moorings!D:D=D48))"),"ATAPL-65310-050-0007")</f>
        <v>ATAPL-65310-050-0007</v>
      </c>
      <c r="C48" s="28" t="str">
        <f>IFERROR(__xludf.DUMMYFUNCTION("if(isblank(A48),"""",filter(Moorings!C:C,Moorings!B:B=left(A48,14),Moorings!D:D=D48))"),"SN0007")</f>
        <v>SN0007</v>
      </c>
      <c r="D48" s="11">
        <v>1.0</v>
      </c>
      <c r="E48" s="28" t="str">
        <f>IFERROR(__xludf.DUMMYFUNCTION("if(isblank(A48),"""",filter(Moorings!A:A,Moorings!B:B=A48,Moorings!D:D=D48))"),"ATAPL-67627-00003")</f>
        <v>ATAPL-67627-00003</v>
      </c>
      <c r="F48" s="28" t="str">
        <f>IFERROR(__xludf.DUMMYFUNCTION("if(isblank(A48),"""",filter(Moorings!C:C,Moorings!B:B=A48,Moorings!D:D=D48))"),"16-50031")</f>
        <v>16-50031</v>
      </c>
      <c r="G48" s="30" t="s">
        <v>85</v>
      </c>
      <c r="H48" s="37">
        <v>45.8168</v>
      </c>
      <c r="I48" s="26"/>
      <c r="J48" s="26"/>
      <c r="K48" s="26"/>
      <c r="L48" s="22"/>
      <c r="M48" s="22"/>
      <c r="N48" s="13"/>
      <c r="O48" s="13"/>
      <c r="P48" s="13"/>
      <c r="Q48" s="13"/>
      <c r="R48" s="13"/>
      <c r="S48" s="13"/>
      <c r="T48" s="19"/>
      <c r="U48" s="19"/>
      <c r="V48" s="19"/>
      <c r="W48" s="19"/>
      <c r="X48" s="19"/>
      <c r="Y48" s="19"/>
      <c r="Z48" s="19"/>
    </row>
    <row r="49" ht="12.75" customHeight="1">
      <c r="A49" s="30" t="s">
        <v>57</v>
      </c>
      <c r="B49" s="28" t="str">
        <f>IFERROR(__xludf.DUMMYFUNCTION("if(isblank(A49),"""",filter(Moorings!A:A,Moorings!B:B=left(A49,14),Moorings!D:D=D49))"),"ATAPL-65310-050-0007")</f>
        <v>ATAPL-65310-050-0007</v>
      </c>
      <c r="C49" s="28" t="str">
        <f>IFERROR(__xludf.DUMMYFUNCTION("if(isblank(A49),"""",filter(Moorings!C:C,Moorings!B:B=left(A49,14),Moorings!D:D=D49))"),"SN0007")</f>
        <v>SN0007</v>
      </c>
      <c r="D49" s="11">
        <v>1.0</v>
      </c>
      <c r="E49" s="28" t="str">
        <f>IFERROR(__xludf.DUMMYFUNCTION("if(isblank(A49),"""",filter(Moorings!A:A,Moorings!B:B=A49,Moorings!D:D=D49))"),"ATAPL-67627-00003")</f>
        <v>ATAPL-67627-00003</v>
      </c>
      <c r="F49" s="28" t="str">
        <f>IFERROR(__xludf.DUMMYFUNCTION("if(isblank(A49),"""",filter(Moorings!C:C,Moorings!B:B=A49,Moorings!D:D=D49))"),"16-50031")</f>
        <v>16-50031</v>
      </c>
      <c r="G49" s="30" t="s">
        <v>86</v>
      </c>
      <c r="H49" s="37">
        <v>-129.7541</v>
      </c>
      <c r="I49" s="26"/>
      <c r="J49" s="26"/>
      <c r="K49" s="26"/>
      <c r="L49" s="22"/>
      <c r="M49" s="22"/>
      <c r="N49" s="13"/>
      <c r="O49" s="13"/>
      <c r="P49" s="13"/>
      <c r="Q49" s="13"/>
      <c r="R49" s="13"/>
      <c r="S49" s="13"/>
      <c r="T49" s="19"/>
      <c r="U49" s="19"/>
      <c r="V49" s="19"/>
      <c r="W49" s="19"/>
      <c r="X49" s="19"/>
      <c r="Y49" s="19"/>
      <c r="Z49" s="19"/>
    </row>
    <row r="50" ht="12.75" customHeight="1">
      <c r="A50" s="30" t="s">
        <v>57</v>
      </c>
      <c r="B50" s="28" t="str">
        <f>IFERROR(__xludf.DUMMYFUNCTION("if(isblank(A50),"""",filter(Moorings!A:A,Moorings!B:B=left(A50,14),Moorings!D:D=D50))"),"ATAPL-65310-050-0007")</f>
        <v>ATAPL-65310-050-0007</v>
      </c>
      <c r="C50" s="28" t="str">
        <f>IFERROR(__xludf.DUMMYFUNCTION("if(isblank(A50),"""",filter(Moorings!C:C,Moorings!B:B=left(A50,14),Moorings!D:D=D50))"),"SN0007")</f>
        <v>SN0007</v>
      </c>
      <c r="D50" s="11">
        <v>1.0</v>
      </c>
      <c r="E50" s="28" t="str">
        <f>IFERROR(__xludf.DUMMYFUNCTION("if(isblank(A50),"""",filter(Moorings!A:A,Moorings!B:B=A50,Moorings!D:D=D50))"),"ATAPL-67627-00003")</f>
        <v>ATAPL-67627-00003</v>
      </c>
      <c r="F50" s="28" t="str">
        <f>IFERROR(__xludf.DUMMYFUNCTION("if(isblank(A50),"""",filter(Moorings!C:C,Moorings!B:B=A50,Moorings!D:D=D50))"),"16-50031")</f>
        <v>16-50031</v>
      </c>
      <c r="G50" s="30" t="s">
        <v>114</v>
      </c>
      <c r="H50" s="37">
        <v>0.001305824</v>
      </c>
      <c r="I50" s="26"/>
      <c r="J50" s="26"/>
      <c r="K50" s="26"/>
      <c r="L50" s="22"/>
      <c r="M50" s="22"/>
      <c r="N50" s="13"/>
      <c r="O50" s="13"/>
      <c r="P50" s="13"/>
      <c r="Q50" s="13"/>
      <c r="R50" s="13"/>
      <c r="S50" s="13"/>
      <c r="T50" s="19"/>
      <c r="U50" s="19"/>
      <c r="V50" s="19"/>
      <c r="W50" s="19"/>
      <c r="X50" s="19"/>
      <c r="Y50" s="19"/>
      <c r="Z50" s="19"/>
    </row>
    <row r="51" ht="12.75" customHeight="1">
      <c r="A51" s="30" t="s">
        <v>57</v>
      </c>
      <c r="B51" s="28" t="str">
        <f>IFERROR(__xludf.DUMMYFUNCTION("if(isblank(A51),"""",filter(Moorings!A:A,Moorings!B:B=left(A51,14),Moorings!D:D=D51))"),"ATAPL-65310-050-0007")</f>
        <v>ATAPL-65310-050-0007</v>
      </c>
      <c r="C51" s="28" t="str">
        <f>IFERROR(__xludf.DUMMYFUNCTION("if(isblank(A51),"""",filter(Moorings!C:C,Moorings!B:B=left(A51,14),Moorings!D:D=D51))"),"SN0007")</f>
        <v>SN0007</v>
      </c>
      <c r="D51" s="11">
        <v>1.0</v>
      </c>
      <c r="E51" s="28" t="str">
        <f>IFERROR(__xludf.DUMMYFUNCTION("if(isblank(A51),"""",filter(Moorings!A:A,Moorings!B:B=A51,Moorings!D:D=D51))"),"ATAPL-67627-00003")</f>
        <v>ATAPL-67627-00003</v>
      </c>
      <c r="F51" s="28" t="str">
        <f>IFERROR(__xludf.DUMMYFUNCTION("if(isblank(A51),"""",filter(Moorings!C:C,Moorings!B:B=A51,Moorings!D:D=D51))"),"16-50031")</f>
        <v>16-50031</v>
      </c>
      <c r="G51" s="30" t="s">
        <v>115</v>
      </c>
      <c r="H51" s="37">
        <v>2.632108E-4</v>
      </c>
      <c r="I51" s="26"/>
      <c r="J51" s="26"/>
      <c r="K51" s="26"/>
      <c r="L51" s="22"/>
      <c r="M51" s="22"/>
      <c r="N51" s="13"/>
      <c r="O51" s="13"/>
      <c r="P51" s="13"/>
      <c r="Q51" s="13"/>
      <c r="R51" s="13"/>
      <c r="S51" s="13"/>
      <c r="T51" s="19"/>
      <c r="U51" s="19"/>
      <c r="V51" s="19"/>
      <c r="W51" s="19"/>
      <c r="X51" s="19"/>
      <c r="Y51" s="19"/>
      <c r="Z51" s="19"/>
    </row>
    <row r="52" ht="12.75" customHeight="1">
      <c r="A52" s="30" t="s">
        <v>57</v>
      </c>
      <c r="B52" s="28" t="str">
        <f>IFERROR(__xludf.DUMMYFUNCTION("if(isblank(A52),"""",filter(Moorings!A:A,Moorings!B:B=left(A52,14),Moorings!D:D=D52))"),"ATAPL-65310-050-0007")</f>
        <v>ATAPL-65310-050-0007</v>
      </c>
      <c r="C52" s="28" t="str">
        <f>IFERROR(__xludf.DUMMYFUNCTION("if(isblank(A52),"""",filter(Moorings!C:C,Moorings!B:B=left(A52,14),Moorings!D:D=D52))"),"SN0007")</f>
        <v>SN0007</v>
      </c>
      <c r="D52" s="11">
        <v>1.0</v>
      </c>
      <c r="E52" s="28" t="str">
        <f>IFERROR(__xludf.DUMMYFUNCTION("if(isblank(A52),"""",filter(Moorings!A:A,Moorings!B:B=A52,Moorings!D:D=D52))"),"ATAPL-67627-00003")</f>
        <v>ATAPL-67627-00003</v>
      </c>
      <c r="F52" s="28" t="str">
        <f>IFERROR(__xludf.DUMMYFUNCTION("if(isblank(A52),"""",filter(Moorings!C:C,Moorings!B:B=A52,Moorings!D:D=D52))"),"16-50031")</f>
        <v>16-50031</v>
      </c>
      <c r="G52" s="30" t="s">
        <v>116</v>
      </c>
      <c r="H52" s="37">
        <v>-2.236076E-7</v>
      </c>
      <c r="I52" s="26"/>
      <c r="J52" s="26"/>
      <c r="K52" s="26"/>
      <c r="L52" s="22"/>
      <c r="M52" s="22"/>
      <c r="N52" s="13"/>
      <c r="O52" s="13"/>
      <c r="P52" s="13"/>
      <c r="Q52" s="13"/>
      <c r="R52" s="13"/>
      <c r="S52" s="13"/>
      <c r="T52" s="19"/>
      <c r="U52" s="19"/>
      <c r="V52" s="19"/>
      <c r="W52" s="19"/>
      <c r="X52" s="19"/>
      <c r="Y52" s="19"/>
      <c r="Z52" s="19"/>
    </row>
    <row r="53" ht="12.75" customHeight="1">
      <c r="A53" s="30" t="s">
        <v>57</v>
      </c>
      <c r="B53" s="28" t="str">
        <f>IFERROR(__xludf.DUMMYFUNCTION("if(isblank(A53),"""",filter(Moorings!A:A,Moorings!B:B=left(A53,14),Moorings!D:D=D53))"),"ATAPL-65310-050-0007")</f>
        <v>ATAPL-65310-050-0007</v>
      </c>
      <c r="C53" s="28" t="str">
        <f>IFERROR(__xludf.DUMMYFUNCTION("if(isblank(A53),"""",filter(Moorings!C:C,Moorings!B:B=left(A53,14),Moorings!D:D=D53))"),"SN0007")</f>
        <v>SN0007</v>
      </c>
      <c r="D53" s="11">
        <v>1.0</v>
      </c>
      <c r="E53" s="28" t="str">
        <f>IFERROR(__xludf.DUMMYFUNCTION("if(isblank(A53),"""",filter(Moorings!A:A,Moorings!B:B=A53,Moorings!D:D=D53))"),"ATAPL-67627-00003")</f>
        <v>ATAPL-67627-00003</v>
      </c>
      <c r="F53" s="28" t="str">
        <f>IFERROR(__xludf.DUMMYFUNCTION("if(isblank(A53),"""",filter(Moorings!C:C,Moorings!B:B=A53,Moorings!D:D=D53))"),"16-50031")</f>
        <v>16-50031</v>
      </c>
      <c r="G53" s="30" t="s">
        <v>117</v>
      </c>
      <c r="H53" s="37">
        <v>1.438215E-7</v>
      </c>
      <c r="I53" s="26"/>
      <c r="J53" s="26"/>
      <c r="K53" s="26"/>
      <c r="L53" s="22"/>
      <c r="M53" s="22"/>
      <c r="N53" s="13"/>
      <c r="O53" s="13"/>
      <c r="P53" s="13"/>
      <c r="Q53" s="13"/>
      <c r="R53" s="13"/>
      <c r="S53" s="13"/>
      <c r="T53" s="19"/>
      <c r="U53" s="19"/>
      <c r="V53" s="19"/>
      <c r="W53" s="19"/>
      <c r="X53" s="19"/>
      <c r="Y53" s="19"/>
      <c r="Z53" s="19"/>
    </row>
    <row r="54" ht="12.75" customHeight="1">
      <c r="A54" s="30" t="s">
        <v>57</v>
      </c>
      <c r="B54" s="28" t="str">
        <f>IFERROR(__xludf.DUMMYFUNCTION("if(isblank(A54),"""",filter(Moorings!A:A,Moorings!B:B=left(A54,14),Moorings!D:D=D54))"),"ATAPL-65310-050-0007")</f>
        <v>ATAPL-65310-050-0007</v>
      </c>
      <c r="C54" s="28" t="str">
        <f>IFERROR(__xludf.DUMMYFUNCTION("if(isblank(A54),"""",filter(Moorings!C:C,Moorings!B:B=left(A54,14),Moorings!D:D=D54))"),"SN0007")</f>
        <v>SN0007</v>
      </c>
      <c r="D54" s="11">
        <v>1.0</v>
      </c>
      <c r="E54" s="28" t="str">
        <f>IFERROR(__xludf.DUMMYFUNCTION("if(isblank(A54),"""",filter(Moorings!A:A,Moorings!B:B=A54,Moorings!D:D=D54))"),"ATAPL-67627-00003")</f>
        <v>ATAPL-67627-00003</v>
      </c>
      <c r="F54" s="28" t="str">
        <f>IFERROR(__xludf.DUMMYFUNCTION("if(isblank(A54),"""",filter(Moorings!C:C,Moorings!B:B=A54,Moorings!D:D=D54))"),"16-50031")</f>
        <v>16-50031</v>
      </c>
      <c r="G54" s="30" t="s">
        <v>118</v>
      </c>
      <c r="H54" s="37">
        <v>-9.57E-8</v>
      </c>
      <c r="I54" s="26"/>
      <c r="J54" s="26"/>
      <c r="K54" s="26"/>
      <c r="L54" s="22"/>
      <c r="M54" s="22"/>
      <c r="N54" s="13"/>
      <c r="O54" s="13"/>
      <c r="P54" s="13"/>
      <c r="Q54" s="13"/>
      <c r="R54" s="13"/>
      <c r="S54" s="13"/>
      <c r="T54" s="19"/>
      <c r="U54" s="19"/>
      <c r="V54" s="19"/>
      <c r="W54" s="19"/>
      <c r="X54" s="19"/>
      <c r="Y54" s="19"/>
      <c r="Z54" s="19"/>
    </row>
    <row r="55" ht="12.75" customHeight="1">
      <c r="A55" s="30" t="s">
        <v>57</v>
      </c>
      <c r="B55" s="28" t="str">
        <f>IFERROR(__xludf.DUMMYFUNCTION("if(isblank(A55),"""",filter(Moorings!A:A,Moorings!B:B=left(A55,14),Moorings!D:D=D55))"),"ATAPL-65310-050-0007")</f>
        <v>ATAPL-65310-050-0007</v>
      </c>
      <c r="C55" s="28" t="str">
        <f>IFERROR(__xludf.DUMMYFUNCTION("if(isblank(A55),"""",filter(Moorings!C:C,Moorings!B:B=left(A55,14),Moorings!D:D=D55))"),"SN0007")</f>
        <v>SN0007</v>
      </c>
      <c r="D55" s="11">
        <v>1.0</v>
      </c>
      <c r="E55" s="28" t="str">
        <f>IFERROR(__xludf.DUMMYFUNCTION("if(isblank(A55),"""",filter(Moorings!A:A,Moorings!B:B=A55,Moorings!D:D=D55))"),"ATAPL-67627-00003")</f>
        <v>ATAPL-67627-00003</v>
      </c>
      <c r="F55" s="28" t="str">
        <f>IFERROR(__xludf.DUMMYFUNCTION("if(isblank(A55),"""",filter(Moorings!C:C,Moorings!B:B=A55,Moorings!D:D=D55))"),"16-50031")</f>
        <v>16-50031</v>
      </c>
      <c r="G55" s="30" t="s">
        <v>119</v>
      </c>
      <c r="H55" s="37">
        <v>3.25E-6</v>
      </c>
      <c r="I55" s="26"/>
      <c r="J55" s="26"/>
      <c r="K55" s="26"/>
      <c r="L55" s="22"/>
      <c r="M55" s="22"/>
      <c r="N55" s="13"/>
      <c r="O55" s="13"/>
      <c r="P55" s="13"/>
      <c r="Q55" s="13"/>
      <c r="R55" s="13"/>
      <c r="S55" s="13"/>
      <c r="T55" s="19"/>
      <c r="U55" s="19"/>
      <c r="V55" s="19"/>
      <c r="W55" s="19"/>
      <c r="X55" s="19"/>
      <c r="Y55" s="19"/>
      <c r="Z55" s="19"/>
    </row>
    <row r="56" ht="12.75" customHeight="1">
      <c r="A56" s="30" t="s">
        <v>57</v>
      </c>
      <c r="B56" s="28" t="str">
        <f>IFERROR(__xludf.DUMMYFUNCTION("if(isblank(A56),"""",filter(Moorings!A:A,Moorings!B:B=left(A56,14),Moorings!D:D=D56))"),"ATAPL-65310-050-0007")</f>
        <v>ATAPL-65310-050-0007</v>
      </c>
      <c r="C56" s="28" t="str">
        <f>IFERROR(__xludf.DUMMYFUNCTION("if(isblank(A56),"""",filter(Moorings!C:C,Moorings!B:B=left(A56,14),Moorings!D:D=D56))"),"SN0007")</f>
        <v>SN0007</v>
      </c>
      <c r="D56" s="11">
        <v>1.0</v>
      </c>
      <c r="E56" s="28" t="str">
        <f>IFERROR(__xludf.DUMMYFUNCTION("if(isblank(A56),"""",filter(Moorings!A:A,Moorings!B:B=A56,Moorings!D:D=D56))"),"ATAPL-67627-00003")</f>
        <v>ATAPL-67627-00003</v>
      </c>
      <c r="F56" s="28" t="str">
        <f>IFERROR(__xludf.DUMMYFUNCTION("if(isblank(A56),"""",filter(Moorings!C:C,Moorings!B:B=A56,Moorings!D:D=D56))"),"16-50031")</f>
        <v>16-50031</v>
      </c>
      <c r="G56" s="30" t="s">
        <v>120</v>
      </c>
      <c r="H56" s="37">
        <v>-0.9741097</v>
      </c>
      <c r="I56" s="26"/>
      <c r="J56" s="26"/>
      <c r="K56" s="26"/>
      <c r="L56" s="22"/>
      <c r="M56" s="22"/>
      <c r="N56" s="13"/>
      <c r="O56" s="13"/>
      <c r="P56" s="13"/>
      <c r="Q56" s="13"/>
      <c r="R56" s="13"/>
      <c r="S56" s="13"/>
      <c r="T56" s="19"/>
      <c r="U56" s="19"/>
      <c r="V56" s="19"/>
      <c r="W56" s="19"/>
      <c r="X56" s="19"/>
      <c r="Y56" s="19"/>
      <c r="Z56" s="19"/>
    </row>
    <row r="57" ht="12.75" customHeight="1">
      <c r="A57" s="30" t="s">
        <v>57</v>
      </c>
      <c r="B57" s="28" t="str">
        <f>IFERROR(__xludf.DUMMYFUNCTION("if(isblank(A57),"""",filter(Moorings!A:A,Moorings!B:B=left(A57,14),Moorings!D:D=D57))"),"ATAPL-65310-050-0007")</f>
        <v>ATAPL-65310-050-0007</v>
      </c>
      <c r="C57" s="28" t="str">
        <f>IFERROR(__xludf.DUMMYFUNCTION("if(isblank(A57),"""",filter(Moorings!C:C,Moorings!B:B=left(A57,14),Moorings!D:D=D57))"),"SN0007")</f>
        <v>SN0007</v>
      </c>
      <c r="D57" s="11">
        <v>1.0</v>
      </c>
      <c r="E57" s="28" t="str">
        <f>IFERROR(__xludf.DUMMYFUNCTION("if(isblank(A57),"""",filter(Moorings!A:A,Moorings!B:B=A57,Moorings!D:D=D57))"),"ATAPL-67627-00003")</f>
        <v>ATAPL-67627-00003</v>
      </c>
      <c r="F57" s="28" t="str">
        <f>IFERROR(__xludf.DUMMYFUNCTION("if(isblank(A57),"""",filter(Moorings!C:C,Moorings!B:B=A57,Moorings!D:D=D57))"),"16-50031")</f>
        <v>16-50031</v>
      </c>
      <c r="G57" s="30" t="s">
        <v>121</v>
      </c>
      <c r="H57" s="37">
        <v>0.1359033</v>
      </c>
      <c r="I57" s="26"/>
      <c r="J57" s="26"/>
      <c r="K57" s="26"/>
      <c r="L57" s="22"/>
      <c r="M57" s="22"/>
      <c r="N57" s="13"/>
      <c r="O57" s="13"/>
      <c r="P57" s="13"/>
      <c r="Q57" s="13"/>
      <c r="R57" s="13"/>
      <c r="S57" s="13"/>
      <c r="T57" s="19"/>
      <c r="U57" s="19"/>
      <c r="V57" s="19"/>
      <c r="W57" s="19"/>
      <c r="X57" s="19"/>
      <c r="Y57" s="19"/>
      <c r="Z57" s="19"/>
    </row>
    <row r="58" ht="12.75" customHeight="1">
      <c r="A58" s="30" t="s">
        <v>57</v>
      </c>
      <c r="B58" s="28" t="str">
        <f>IFERROR(__xludf.DUMMYFUNCTION("if(isblank(A58),"""",filter(Moorings!A:A,Moorings!B:B=left(A58,14),Moorings!D:D=D58))"),"ATAPL-65310-050-0007")</f>
        <v>ATAPL-65310-050-0007</v>
      </c>
      <c r="C58" s="28" t="str">
        <f>IFERROR(__xludf.DUMMYFUNCTION("if(isblank(A58),"""",filter(Moorings!C:C,Moorings!B:B=left(A58,14),Moorings!D:D=D58))"),"SN0007")</f>
        <v>SN0007</v>
      </c>
      <c r="D58" s="11">
        <v>1.0</v>
      </c>
      <c r="E58" s="28" t="str">
        <f>IFERROR(__xludf.DUMMYFUNCTION("if(isblank(A58),"""",filter(Moorings!A:A,Moorings!B:B=A58,Moorings!D:D=D58))"),"ATAPL-67627-00003")</f>
        <v>ATAPL-67627-00003</v>
      </c>
      <c r="F58" s="28" t="str">
        <f>IFERROR(__xludf.DUMMYFUNCTION("if(isblank(A58),"""",filter(Moorings!C:C,Moorings!B:B=A58,Moorings!D:D=D58))"),"16-50031")</f>
        <v>16-50031</v>
      </c>
      <c r="G58" s="30" t="s">
        <v>122</v>
      </c>
      <c r="H58" s="37">
        <v>-1.468517E-4</v>
      </c>
      <c r="I58" s="26"/>
      <c r="J58" s="26"/>
      <c r="K58" s="26"/>
      <c r="L58" s="22"/>
      <c r="M58" s="22"/>
      <c r="N58" s="13"/>
      <c r="O58" s="13"/>
      <c r="P58" s="13"/>
      <c r="Q58" s="13"/>
      <c r="R58" s="13"/>
      <c r="S58" s="13"/>
      <c r="T58" s="19"/>
      <c r="U58" s="19"/>
      <c r="V58" s="19"/>
      <c r="W58" s="19"/>
      <c r="X58" s="19"/>
      <c r="Y58" s="19"/>
      <c r="Z58" s="19"/>
    </row>
    <row r="59" ht="12.75" customHeight="1">
      <c r="A59" s="30" t="s">
        <v>57</v>
      </c>
      <c r="B59" s="28" t="str">
        <f>IFERROR(__xludf.DUMMYFUNCTION("if(isblank(A59),"""",filter(Moorings!A:A,Moorings!B:B=left(A59,14),Moorings!D:D=D59))"),"ATAPL-65310-050-0007")</f>
        <v>ATAPL-65310-050-0007</v>
      </c>
      <c r="C59" s="28" t="str">
        <f>IFERROR(__xludf.DUMMYFUNCTION("if(isblank(A59),"""",filter(Moorings!C:C,Moorings!B:B=left(A59,14),Moorings!D:D=D59))"),"SN0007")</f>
        <v>SN0007</v>
      </c>
      <c r="D59" s="11">
        <v>1.0</v>
      </c>
      <c r="E59" s="28" t="str">
        <f>IFERROR(__xludf.DUMMYFUNCTION("if(isblank(A59),"""",filter(Moorings!A:A,Moorings!B:B=A59,Moorings!D:D=D59))"),"ATAPL-67627-00003")</f>
        <v>ATAPL-67627-00003</v>
      </c>
      <c r="F59" s="28" t="str">
        <f>IFERROR(__xludf.DUMMYFUNCTION("if(isblank(A59),"""",filter(Moorings!C:C,Moorings!B:B=A59,Moorings!D:D=D59))"),"16-50031")</f>
        <v>16-50031</v>
      </c>
      <c r="G59" s="30" t="s">
        <v>123</v>
      </c>
      <c r="H59" s="37">
        <v>2.867985E-5</v>
      </c>
      <c r="I59" s="26"/>
      <c r="J59" s="26"/>
      <c r="K59" s="26"/>
      <c r="L59" s="22"/>
      <c r="M59" s="22"/>
      <c r="N59" s="13"/>
      <c r="O59" s="13"/>
      <c r="P59" s="13"/>
      <c r="Q59" s="13"/>
      <c r="R59" s="13"/>
      <c r="S59" s="13"/>
      <c r="T59" s="19"/>
      <c r="U59" s="19"/>
      <c r="V59" s="19"/>
      <c r="W59" s="19"/>
      <c r="X59" s="19"/>
      <c r="Y59" s="19"/>
      <c r="Z59" s="19"/>
    </row>
    <row r="60" ht="12.75" customHeight="1">
      <c r="A60" s="30" t="s">
        <v>57</v>
      </c>
      <c r="B60" s="28" t="str">
        <f>IFERROR(__xludf.DUMMYFUNCTION("if(isblank(A60),"""",filter(Moorings!A:A,Moorings!B:B=left(A60,14),Moorings!D:D=D60))"),"ATAPL-65310-050-0007")</f>
        <v>ATAPL-65310-050-0007</v>
      </c>
      <c r="C60" s="28" t="str">
        <f>IFERROR(__xludf.DUMMYFUNCTION("if(isblank(A60),"""",filter(Moorings!C:C,Moorings!B:B=left(A60,14),Moorings!D:D=D60))"),"SN0007")</f>
        <v>SN0007</v>
      </c>
      <c r="D60" s="11">
        <v>1.0</v>
      </c>
      <c r="E60" s="28" t="str">
        <f>IFERROR(__xludf.DUMMYFUNCTION("if(isblank(A60),"""",filter(Moorings!A:A,Moorings!B:B=A60,Moorings!D:D=D60))"),"ATAPL-67627-00003")</f>
        <v>ATAPL-67627-00003</v>
      </c>
      <c r="F60" s="28" t="str">
        <f>IFERROR(__xludf.DUMMYFUNCTION("if(isblank(A60),"""",filter(Moorings!C:C,Moorings!B:B=A60,Moorings!D:D=D60))"),"16-50031")</f>
        <v>16-50031</v>
      </c>
      <c r="G60" s="30" t="s">
        <v>124</v>
      </c>
      <c r="H60" s="37">
        <v>0.5466934</v>
      </c>
      <c r="I60" s="26"/>
      <c r="J60" s="26"/>
      <c r="K60" s="26"/>
      <c r="L60" s="22"/>
      <c r="M60" s="22"/>
      <c r="N60" s="13"/>
      <c r="O60" s="13"/>
      <c r="P60" s="13"/>
      <c r="Q60" s="13"/>
      <c r="R60" s="13"/>
      <c r="S60" s="13"/>
      <c r="T60" s="19"/>
      <c r="U60" s="19"/>
      <c r="V60" s="19"/>
      <c r="W60" s="19"/>
      <c r="X60" s="19"/>
      <c r="Y60" s="19"/>
      <c r="Z60" s="19"/>
    </row>
    <row r="61" ht="12.75" customHeight="1">
      <c r="A61" s="30" t="s">
        <v>57</v>
      </c>
      <c r="B61" s="28" t="str">
        <f>IFERROR(__xludf.DUMMYFUNCTION("if(isblank(A61),"""",filter(Moorings!A:A,Moorings!B:B=left(A61,14),Moorings!D:D=D61))"),"ATAPL-65310-050-0007")</f>
        <v>ATAPL-65310-050-0007</v>
      </c>
      <c r="C61" s="28" t="str">
        <f>IFERROR(__xludf.DUMMYFUNCTION("if(isblank(A61),"""",filter(Moorings!C:C,Moorings!B:B=left(A61,14),Moorings!D:D=D61))"),"SN0007")</f>
        <v>SN0007</v>
      </c>
      <c r="D61" s="11">
        <v>1.0</v>
      </c>
      <c r="E61" s="28" t="str">
        <f>IFERROR(__xludf.DUMMYFUNCTION("if(isblank(A61),"""",filter(Moorings!A:A,Moorings!B:B=A61,Moorings!D:D=D61))"),"ATAPL-67627-00003")</f>
        <v>ATAPL-67627-00003</v>
      </c>
      <c r="F61" s="28" t="str">
        <f>IFERROR(__xludf.DUMMYFUNCTION("if(isblank(A61),"""",filter(Moorings!C:C,Moorings!B:B=A61,Moorings!D:D=D61))"),"16-50031")</f>
        <v>16-50031</v>
      </c>
      <c r="G61" s="30" t="s">
        <v>125</v>
      </c>
      <c r="H61" s="37">
        <v>0.0156652</v>
      </c>
      <c r="I61" s="26"/>
      <c r="J61" s="26"/>
      <c r="K61" s="26"/>
      <c r="L61" s="22"/>
      <c r="M61" s="22"/>
      <c r="N61" s="13"/>
      <c r="O61" s="13"/>
      <c r="P61" s="13"/>
      <c r="Q61" s="13"/>
      <c r="R61" s="13"/>
      <c r="S61" s="13"/>
      <c r="T61" s="19"/>
      <c r="U61" s="19"/>
      <c r="V61" s="19"/>
      <c r="W61" s="19"/>
      <c r="X61" s="19"/>
      <c r="Y61" s="19"/>
      <c r="Z61" s="19"/>
    </row>
    <row r="62" ht="12.75" customHeight="1">
      <c r="A62" s="30" t="s">
        <v>57</v>
      </c>
      <c r="B62" s="28" t="str">
        <f>IFERROR(__xludf.DUMMYFUNCTION("if(isblank(A62),"""",filter(Moorings!A:A,Moorings!B:B=left(A62,14),Moorings!D:D=D62))"),"ATAPL-65310-050-0007")</f>
        <v>ATAPL-65310-050-0007</v>
      </c>
      <c r="C62" s="28" t="str">
        <f>IFERROR(__xludf.DUMMYFUNCTION("if(isblank(A62),"""",filter(Moorings!C:C,Moorings!B:B=left(A62,14),Moorings!D:D=D62))"),"SN0007")</f>
        <v>SN0007</v>
      </c>
      <c r="D62" s="11">
        <v>1.0</v>
      </c>
      <c r="E62" s="28" t="str">
        <f>IFERROR(__xludf.DUMMYFUNCTION("if(isblank(A62),"""",filter(Moorings!A:A,Moorings!B:B=A62,Moorings!D:D=D62))"),"ATAPL-67627-00003")</f>
        <v>ATAPL-67627-00003</v>
      </c>
      <c r="F62" s="28" t="str">
        <f>IFERROR(__xludf.DUMMYFUNCTION("if(isblank(A62),"""",filter(Moorings!C:C,Moorings!B:B=A62,Moorings!D:D=D62))"),"16-50031")</f>
        <v>16-50031</v>
      </c>
      <c r="G62" s="30" t="s">
        <v>126</v>
      </c>
      <c r="H62" s="37">
        <v>-6.428222E-10</v>
      </c>
      <c r="I62" s="26"/>
      <c r="J62" s="26"/>
      <c r="K62" s="26"/>
      <c r="L62" s="22"/>
      <c r="M62" s="22"/>
      <c r="N62" s="13"/>
      <c r="O62" s="13"/>
      <c r="P62" s="13"/>
      <c r="Q62" s="13"/>
      <c r="R62" s="13"/>
      <c r="S62" s="13"/>
      <c r="T62" s="19"/>
      <c r="U62" s="19"/>
      <c r="V62" s="19"/>
      <c r="W62" s="19"/>
      <c r="X62" s="19"/>
      <c r="Y62" s="19"/>
      <c r="Z62" s="19"/>
    </row>
    <row r="63" ht="12.75" customHeight="1">
      <c r="A63" s="30" t="s">
        <v>57</v>
      </c>
      <c r="B63" s="28" t="str">
        <f>IFERROR(__xludf.DUMMYFUNCTION("if(isblank(A63),"""",filter(Moorings!A:A,Moorings!B:B=left(A63,14),Moorings!D:D=D63))"),"ATAPL-65310-050-0007")</f>
        <v>ATAPL-65310-050-0007</v>
      </c>
      <c r="C63" s="28" t="str">
        <f>IFERROR(__xludf.DUMMYFUNCTION("if(isblank(A63),"""",filter(Moorings!C:C,Moorings!B:B=left(A63,14),Moorings!D:D=D63))"),"SN0007")</f>
        <v>SN0007</v>
      </c>
      <c r="D63" s="11">
        <v>1.0</v>
      </c>
      <c r="E63" s="28" t="str">
        <f>IFERROR(__xludf.DUMMYFUNCTION("if(isblank(A63),"""",filter(Moorings!A:A,Moorings!B:B=A63,Moorings!D:D=D63))"),"ATAPL-67627-00003")</f>
        <v>ATAPL-67627-00003</v>
      </c>
      <c r="F63" s="28" t="str">
        <f>IFERROR(__xludf.DUMMYFUNCTION("if(isblank(A63),"""",filter(Moorings!C:C,Moorings!B:B=A63,Moorings!D:D=D63))"),"16-50031")</f>
        <v>16-50031</v>
      </c>
      <c r="G63" s="30" t="s">
        <v>127</v>
      </c>
      <c r="H63" s="37">
        <v>-65.60674</v>
      </c>
      <c r="I63" s="26"/>
      <c r="J63" s="26"/>
      <c r="K63" s="26"/>
      <c r="L63" s="22"/>
      <c r="M63" s="22"/>
      <c r="N63" s="13"/>
      <c r="O63" s="13"/>
      <c r="P63" s="13"/>
      <c r="Q63" s="13"/>
      <c r="R63" s="13"/>
      <c r="S63" s="13"/>
      <c r="T63" s="19"/>
      <c r="U63" s="19"/>
      <c r="V63" s="19"/>
      <c r="W63" s="19"/>
      <c r="X63" s="19"/>
      <c r="Y63" s="19"/>
      <c r="Z63" s="19"/>
    </row>
    <row r="64" ht="12.75" customHeight="1">
      <c r="A64" s="30" t="s">
        <v>57</v>
      </c>
      <c r="B64" s="28" t="str">
        <f>IFERROR(__xludf.DUMMYFUNCTION("if(isblank(A64),"""",filter(Moorings!A:A,Moorings!B:B=left(A64,14),Moorings!D:D=D64))"),"ATAPL-65310-050-0007")</f>
        <v>ATAPL-65310-050-0007</v>
      </c>
      <c r="C64" s="28" t="str">
        <f>IFERROR(__xludf.DUMMYFUNCTION("if(isblank(A64),"""",filter(Moorings!C:C,Moorings!B:B=left(A64,14),Moorings!D:D=D64))"),"SN0007")</f>
        <v>SN0007</v>
      </c>
      <c r="D64" s="11">
        <v>1.0</v>
      </c>
      <c r="E64" s="28" t="str">
        <f>IFERROR(__xludf.DUMMYFUNCTION("if(isblank(A64),"""",filter(Moorings!A:A,Moorings!B:B=A64,Moorings!D:D=D64))"),"ATAPL-67627-00003")</f>
        <v>ATAPL-67627-00003</v>
      </c>
      <c r="F64" s="28" t="str">
        <f>IFERROR(__xludf.DUMMYFUNCTION("if(isblank(A64),"""",filter(Moorings!C:C,Moorings!B:B=A64,Moorings!D:D=D64))"),"16-50031")</f>
        <v>16-50031</v>
      </c>
      <c r="G64" s="30" t="s">
        <v>128</v>
      </c>
      <c r="H64" s="37">
        <v>52.57837</v>
      </c>
      <c r="I64" s="26"/>
      <c r="J64" s="26"/>
      <c r="K64" s="26"/>
      <c r="L64" s="22"/>
      <c r="M64" s="22"/>
      <c r="N64" s="13"/>
      <c r="O64" s="13"/>
      <c r="P64" s="13"/>
      <c r="Q64" s="13"/>
      <c r="R64" s="13"/>
      <c r="S64" s="13"/>
      <c r="T64" s="19"/>
      <c r="U64" s="19"/>
      <c r="V64" s="19"/>
      <c r="W64" s="19"/>
      <c r="X64" s="19"/>
      <c r="Y64" s="19"/>
      <c r="Z64" s="19"/>
    </row>
    <row r="65" ht="12.75" customHeight="1">
      <c r="A65" s="30" t="s">
        <v>57</v>
      </c>
      <c r="B65" s="28" t="str">
        <f>IFERROR(__xludf.DUMMYFUNCTION("if(isblank(A65),"""",filter(Moorings!A:A,Moorings!B:B=left(A65,14),Moorings!D:D=D65))"),"ATAPL-65310-050-0007")</f>
        <v>ATAPL-65310-050-0007</v>
      </c>
      <c r="C65" s="28" t="str">
        <f>IFERROR(__xludf.DUMMYFUNCTION("if(isblank(A65),"""",filter(Moorings!C:C,Moorings!B:B=left(A65,14),Moorings!D:D=D65))"),"SN0007")</f>
        <v>SN0007</v>
      </c>
      <c r="D65" s="11">
        <v>1.0</v>
      </c>
      <c r="E65" s="28" t="str">
        <f>IFERROR(__xludf.DUMMYFUNCTION("if(isblank(A65),"""",filter(Moorings!A:A,Moorings!B:B=A65,Moorings!D:D=D65))"),"ATAPL-67627-00003")</f>
        <v>ATAPL-67627-00003</v>
      </c>
      <c r="F65" s="28" t="str">
        <f>IFERROR(__xludf.DUMMYFUNCTION("if(isblank(A65),"""",filter(Moorings!C:C,Moorings!B:B=A65,Moorings!D:D=D65))"),"16-50031")</f>
        <v>16-50031</v>
      </c>
      <c r="G65" s="30" t="s">
        <v>129</v>
      </c>
      <c r="H65" s="37">
        <v>-0.2586355</v>
      </c>
      <c r="I65" s="26"/>
      <c r="J65" s="26"/>
      <c r="K65" s="26"/>
      <c r="L65" s="22"/>
      <c r="M65" s="22"/>
      <c r="N65" s="13"/>
      <c r="O65" s="13"/>
      <c r="P65" s="13"/>
      <c r="Q65" s="13"/>
      <c r="R65" s="13"/>
      <c r="S65" s="13"/>
      <c r="T65" s="19"/>
      <c r="U65" s="19"/>
      <c r="V65" s="19"/>
      <c r="W65" s="19"/>
      <c r="X65" s="19"/>
      <c r="Y65" s="19"/>
      <c r="Z65" s="19"/>
    </row>
    <row r="66" ht="12.75" customHeight="1">
      <c r="A66" s="30" t="s">
        <v>57</v>
      </c>
      <c r="B66" s="28" t="str">
        <f>IFERROR(__xludf.DUMMYFUNCTION("if(isblank(A66),"""",filter(Moorings!A:A,Moorings!B:B=left(A66,14),Moorings!D:D=D66))"),"ATAPL-65310-050-0007")</f>
        <v>ATAPL-65310-050-0007</v>
      </c>
      <c r="C66" s="28" t="str">
        <f>IFERROR(__xludf.DUMMYFUNCTION("if(isblank(A66),"""",filter(Moorings!C:C,Moorings!B:B=left(A66,14),Moorings!D:D=D66))"),"SN0007")</f>
        <v>SN0007</v>
      </c>
      <c r="D66" s="11">
        <v>1.0</v>
      </c>
      <c r="E66" s="28" t="str">
        <f>IFERROR(__xludf.DUMMYFUNCTION("if(isblank(A66),"""",filter(Moorings!A:A,Moorings!B:B=A66,Moorings!D:D=D66))"),"ATAPL-67627-00003")</f>
        <v>ATAPL-67627-00003</v>
      </c>
      <c r="F66" s="28" t="str">
        <f>IFERROR(__xludf.DUMMYFUNCTION("if(isblank(A66),"""",filter(Moorings!C:C,Moorings!B:B=A66,Moorings!D:D=D66))"),"16-50031")</f>
        <v>16-50031</v>
      </c>
      <c r="G66" s="30" t="s">
        <v>130</v>
      </c>
      <c r="H66" s="37">
        <v>524477.2</v>
      </c>
      <c r="I66" s="26"/>
      <c r="J66" s="26"/>
      <c r="K66" s="26"/>
      <c r="L66" s="22"/>
      <c r="M66" s="22"/>
      <c r="N66" s="13"/>
      <c r="O66" s="13"/>
      <c r="P66" s="13"/>
      <c r="Q66" s="13"/>
      <c r="R66" s="13"/>
      <c r="S66" s="13"/>
      <c r="T66" s="19"/>
      <c r="U66" s="19"/>
      <c r="V66" s="19"/>
      <c r="W66" s="19"/>
      <c r="X66" s="19"/>
      <c r="Y66" s="19"/>
      <c r="Z66" s="19"/>
    </row>
    <row r="67" ht="12.75" customHeight="1">
      <c r="A67" s="30" t="s">
        <v>57</v>
      </c>
      <c r="B67" s="28" t="str">
        <f>IFERROR(__xludf.DUMMYFUNCTION("if(isblank(A67),"""",filter(Moorings!A:A,Moorings!B:B=left(A67,14),Moorings!D:D=D67))"),"ATAPL-65310-050-0007")</f>
        <v>ATAPL-65310-050-0007</v>
      </c>
      <c r="C67" s="28" t="str">
        <f>IFERROR(__xludf.DUMMYFUNCTION("if(isblank(A67),"""",filter(Moorings!C:C,Moorings!B:B=left(A67,14),Moorings!D:D=D67))"),"SN0007")</f>
        <v>SN0007</v>
      </c>
      <c r="D67" s="11">
        <v>1.0</v>
      </c>
      <c r="E67" s="28" t="str">
        <f>IFERROR(__xludf.DUMMYFUNCTION("if(isblank(A67),"""",filter(Moorings!A:A,Moorings!B:B=A67,Moorings!D:D=D67))"),"ATAPL-67627-00003")</f>
        <v>ATAPL-67627-00003</v>
      </c>
      <c r="F67" s="28" t="str">
        <f>IFERROR(__xludf.DUMMYFUNCTION("if(isblank(A67),"""",filter(Moorings!C:C,Moorings!B:B=A67,Moorings!D:D=D67))"),"16-50031")</f>
        <v>16-50031</v>
      </c>
      <c r="G67" s="30" t="s">
        <v>131</v>
      </c>
      <c r="H67" s="37">
        <v>2.172837</v>
      </c>
      <c r="I67" s="26"/>
      <c r="J67" s="26"/>
      <c r="K67" s="26"/>
      <c r="L67" s="22"/>
      <c r="M67" s="22"/>
      <c r="N67" s="13"/>
      <c r="O67" s="13"/>
      <c r="P67" s="13"/>
      <c r="Q67" s="13"/>
      <c r="R67" s="13"/>
      <c r="S67" s="13"/>
      <c r="T67" s="19"/>
      <c r="U67" s="19"/>
      <c r="V67" s="19"/>
      <c r="W67" s="19"/>
      <c r="X67" s="19"/>
      <c r="Y67" s="19"/>
      <c r="Z67" s="19"/>
    </row>
    <row r="68" ht="12.75" customHeight="1">
      <c r="A68" s="30" t="s">
        <v>57</v>
      </c>
      <c r="B68" s="28" t="str">
        <f>IFERROR(__xludf.DUMMYFUNCTION("if(isblank(A68),"""",filter(Moorings!A:A,Moorings!B:B=left(A68,14),Moorings!D:D=D68))"),"ATAPL-65310-050-0007")</f>
        <v>ATAPL-65310-050-0007</v>
      </c>
      <c r="C68" s="28" t="str">
        <f>IFERROR(__xludf.DUMMYFUNCTION("if(isblank(A68),"""",filter(Moorings!C:C,Moorings!B:B=left(A68,14),Moorings!D:D=D68))"),"SN0007")</f>
        <v>SN0007</v>
      </c>
      <c r="D68" s="11">
        <v>1.0</v>
      </c>
      <c r="E68" s="28" t="str">
        <f>IFERROR(__xludf.DUMMYFUNCTION("if(isblank(A68),"""",filter(Moorings!A:A,Moorings!B:B=A68,Moorings!D:D=D68))"),"ATAPL-67627-00003")</f>
        <v>ATAPL-67627-00003</v>
      </c>
      <c r="F68" s="28" t="str">
        <f>IFERROR(__xludf.DUMMYFUNCTION("if(isblank(A68),"""",filter(Moorings!C:C,Moorings!B:B=A68,Moorings!D:D=D68))"),"16-50031")</f>
        <v>16-50031</v>
      </c>
      <c r="G68" s="30" t="s">
        <v>132</v>
      </c>
      <c r="H68" s="37">
        <v>-0.02416201</v>
      </c>
      <c r="I68" s="26"/>
      <c r="J68" s="26"/>
      <c r="K68" s="26"/>
      <c r="L68" s="22"/>
      <c r="M68" s="22"/>
      <c r="N68" s="13"/>
      <c r="O68" s="13"/>
      <c r="P68" s="13"/>
      <c r="Q68" s="13"/>
      <c r="R68" s="13"/>
      <c r="S68" s="13"/>
      <c r="T68" s="19"/>
      <c r="U68" s="19"/>
      <c r="V68" s="19"/>
      <c r="W68" s="19"/>
      <c r="X68" s="19"/>
      <c r="Y68" s="19"/>
      <c r="Z68" s="19"/>
    </row>
    <row r="69" ht="12.75" customHeight="1">
      <c r="A69" s="30" t="s">
        <v>57</v>
      </c>
      <c r="B69" s="28" t="str">
        <f>IFERROR(__xludf.DUMMYFUNCTION("if(isblank(A69),"""",filter(Moorings!A:A,Moorings!B:B=left(A69,14),Moorings!D:D=D69))"),"ATAPL-65310-050-0007")</f>
        <v>ATAPL-65310-050-0007</v>
      </c>
      <c r="C69" s="28" t="str">
        <f>IFERROR(__xludf.DUMMYFUNCTION("if(isblank(A69),"""",filter(Moorings!C:C,Moorings!B:B=left(A69,14),Moorings!D:D=D69))"),"SN0007")</f>
        <v>SN0007</v>
      </c>
      <c r="D69" s="11">
        <v>1.0</v>
      </c>
      <c r="E69" s="28" t="str">
        <f>IFERROR(__xludf.DUMMYFUNCTION("if(isblank(A69),"""",filter(Moorings!A:A,Moorings!B:B=A69,Moorings!D:D=D69))"),"ATAPL-67627-00003")</f>
        <v>ATAPL-67627-00003</v>
      </c>
      <c r="F69" s="28" t="str">
        <f>IFERROR(__xludf.DUMMYFUNCTION("if(isblank(A69),"""",filter(Moorings!C:C,Moorings!B:B=A69,Moorings!D:D=D69))"),"16-50031")</f>
        <v>16-50031</v>
      </c>
      <c r="G69" s="30" t="s">
        <v>133</v>
      </c>
      <c r="H69" s="37">
        <v>25.04512</v>
      </c>
      <c r="I69" s="26"/>
      <c r="J69" s="26"/>
      <c r="K69" s="26"/>
      <c r="L69" s="22"/>
      <c r="M69" s="22"/>
      <c r="N69" s="13"/>
      <c r="O69" s="13"/>
      <c r="P69" s="13"/>
      <c r="Q69" s="13"/>
      <c r="R69" s="13"/>
      <c r="S69" s="13"/>
      <c r="T69" s="19"/>
      <c r="U69" s="19"/>
      <c r="V69" s="19"/>
      <c r="W69" s="19"/>
      <c r="X69" s="19"/>
      <c r="Y69" s="19"/>
      <c r="Z69" s="19"/>
    </row>
    <row r="70" ht="12.75" customHeight="1">
      <c r="A70" s="30" t="s">
        <v>57</v>
      </c>
      <c r="B70" s="28" t="str">
        <f>IFERROR(__xludf.DUMMYFUNCTION("if(isblank(A70),"""",filter(Moorings!A:A,Moorings!B:B=left(A70,14),Moorings!D:D=D70))"),"ATAPL-65310-050-0007")</f>
        <v>ATAPL-65310-050-0007</v>
      </c>
      <c r="C70" s="28" t="str">
        <f>IFERROR(__xludf.DUMMYFUNCTION("if(isblank(A70),"""",filter(Moorings!C:C,Moorings!B:B=left(A70,14),Moorings!D:D=D70))"),"SN0007")</f>
        <v>SN0007</v>
      </c>
      <c r="D70" s="11">
        <v>1.0</v>
      </c>
      <c r="E70" s="28" t="str">
        <f>IFERROR(__xludf.DUMMYFUNCTION("if(isblank(A70),"""",filter(Moorings!A:A,Moorings!B:B=A70,Moorings!D:D=D70))"),"ATAPL-67627-00003")</f>
        <v>ATAPL-67627-00003</v>
      </c>
      <c r="F70" s="28" t="str">
        <f>IFERROR(__xludf.DUMMYFUNCTION("if(isblank(A70),"""",filter(Moorings!C:C,Moorings!B:B=A70,Moorings!D:D=D70))"),"16-50031")</f>
        <v>16-50031</v>
      </c>
      <c r="G70" s="30" t="s">
        <v>134</v>
      </c>
      <c r="H70" s="37">
        <v>4.25E-4</v>
      </c>
      <c r="I70" s="26"/>
      <c r="J70" s="26"/>
      <c r="K70" s="26"/>
      <c r="L70" s="22"/>
      <c r="M70" s="22"/>
      <c r="N70" s="13"/>
      <c r="O70" s="13"/>
      <c r="P70" s="13"/>
      <c r="Q70" s="13"/>
      <c r="R70" s="13"/>
      <c r="S70" s="13"/>
      <c r="T70" s="19"/>
      <c r="U70" s="19"/>
      <c r="V70" s="19"/>
      <c r="W70" s="19"/>
      <c r="X70" s="19"/>
      <c r="Y70" s="19"/>
      <c r="Z70" s="19"/>
    </row>
    <row r="71" ht="12.75" customHeight="1">
      <c r="A71" s="30" t="s">
        <v>57</v>
      </c>
      <c r="B71" s="28" t="str">
        <f>IFERROR(__xludf.DUMMYFUNCTION("if(isblank(A71),"""",filter(Moorings!A:A,Moorings!B:B=left(A71,14),Moorings!D:D=D71))"),"ATAPL-65310-050-0007")</f>
        <v>ATAPL-65310-050-0007</v>
      </c>
      <c r="C71" s="28" t="str">
        <f>IFERROR(__xludf.DUMMYFUNCTION("if(isblank(A71),"""",filter(Moorings!C:C,Moorings!B:B=left(A71,14),Moorings!D:D=D71))"),"SN0007")</f>
        <v>SN0007</v>
      </c>
      <c r="D71" s="11">
        <v>1.0</v>
      </c>
      <c r="E71" s="28" t="str">
        <f>IFERROR(__xludf.DUMMYFUNCTION("if(isblank(A71),"""",filter(Moorings!A:A,Moorings!B:B=A71,Moorings!D:D=D71))"),"ATAPL-67627-00003")</f>
        <v>ATAPL-67627-00003</v>
      </c>
      <c r="F71" s="28" t="str">
        <f>IFERROR(__xludf.DUMMYFUNCTION("if(isblank(A71),"""",filter(Moorings!C:C,Moorings!B:B=A71,Moorings!D:D=D71))"),"16-50031")</f>
        <v>16-50031</v>
      </c>
      <c r="G71" s="30" t="s">
        <v>135</v>
      </c>
      <c r="H71" s="37">
        <v>0.0</v>
      </c>
      <c r="I71" s="26"/>
      <c r="J71" s="26"/>
      <c r="K71" s="26"/>
      <c r="L71" s="22"/>
      <c r="M71" s="22"/>
      <c r="N71" s="13"/>
      <c r="O71" s="13"/>
      <c r="P71" s="13"/>
      <c r="Q71" s="13"/>
      <c r="R71" s="13"/>
      <c r="S71" s="13"/>
      <c r="T71" s="19"/>
      <c r="U71" s="19"/>
      <c r="V71" s="19"/>
      <c r="W71" s="19"/>
      <c r="X71" s="19"/>
      <c r="Y71" s="19"/>
      <c r="Z71" s="19"/>
    </row>
    <row r="72" ht="12.75" customHeight="1">
      <c r="A72" s="26"/>
      <c r="B72" s="23" t="str">
        <f>IFERROR(__xludf.DUMMYFUNCTION("if(isblank(A72),"""",filter(Moorings!A:A,Moorings!B:B=left(A72,14),Moorings!D:D=D72))"),"")</f>
        <v/>
      </c>
      <c r="C72" s="23" t="str">
        <f>IFERROR(__xludf.DUMMYFUNCTION("if(isblank(A72),"""",filter(Moorings!C:C,Moorings!B:B=left(A72,14),Moorings!D:D=D72))"),"")</f>
        <v/>
      </c>
      <c r="D72" s="12"/>
      <c r="E72" s="23" t="str">
        <f>IFERROR(__xludf.DUMMYFUNCTION("if(isblank(A72),"""",filter(Moorings!A:A,Moorings!B:B=A72,Moorings!D:D=D72))"),"")</f>
        <v/>
      </c>
      <c r="F72" s="23" t="str">
        <f>IFERROR(__xludf.DUMMYFUNCTION("if(isblank(A72),"""",filter(Moorings!C:C,Moorings!B:B=A72,Moorings!D:D=D72))"),"")</f>
        <v/>
      </c>
      <c r="G72" s="26"/>
      <c r="H72" s="29"/>
      <c r="I72" s="26"/>
      <c r="J72" s="26"/>
      <c r="K72" s="26"/>
      <c r="L72" s="22"/>
      <c r="M72" s="22"/>
      <c r="N72" s="13"/>
      <c r="O72" s="13"/>
      <c r="P72" s="13"/>
      <c r="Q72" s="13"/>
      <c r="R72" s="13"/>
      <c r="S72" s="13"/>
      <c r="T72" s="19"/>
      <c r="U72" s="19"/>
      <c r="V72" s="19"/>
      <c r="W72" s="19"/>
      <c r="X72" s="19"/>
      <c r="Y72" s="19"/>
      <c r="Z72" s="19"/>
    </row>
    <row r="73" ht="12.75" customHeight="1">
      <c r="A73" s="26" t="s">
        <v>57</v>
      </c>
      <c r="B73" s="28" t="str">
        <f>IFERROR(__xludf.DUMMYFUNCTION("if(isblank(A73),"""",filter(Moorings!A:A,Moorings!B:B=left(A73,14),Moorings!D:D=D73))"),"ATAPL-65310-840-0011")</f>
        <v>ATAPL-65310-840-0011</v>
      </c>
      <c r="C73" s="28" t="str">
        <f>IFERROR(__xludf.DUMMYFUNCTION("if(isblank(A73),"""",filter(Moorings!C:C,Moorings!B:B=left(A73,14),Moorings!D:D=D73))"),"SN0011")</f>
        <v>SN0011</v>
      </c>
      <c r="D73" s="12">
        <v>2.0</v>
      </c>
      <c r="E73" s="28" t="str">
        <f>IFERROR(__xludf.DUMMYFUNCTION("if(isblank(A73),"""",filter(Moorings!A:A,Moorings!B:B=A73,Moorings!D:D=D73))"),"ATAPL-67627-00005")</f>
        <v>ATAPL-67627-00005</v>
      </c>
      <c r="F73" s="28" t="str">
        <f>IFERROR(__xludf.DUMMYFUNCTION("if(isblank(A73),"""",filter(Moorings!C:C,Moorings!B:B=A73,Moorings!D:D=D73))"),"16-50128")</f>
        <v>16-50128</v>
      </c>
      <c r="G73" s="26" t="s">
        <v>85</v>
      </c>
      <c r="H73" s="29">
        <v>45.8168</v>
      </c>
      <c r="I73" s="26"/>
      <c r="J73" s="26"/>
      <c r="K73" s="26"/>
      <c r="L73" s="22"/>
      <c r="M73" s="22"/>
      <c r="N73" s="13"/>
      <c r="O73" s="13"/>
      <c r="P73" s="13"/>
      <c r="Q73" s="13"/>
      <c r="R73" s="13"/>
      <c r="S73" s="13"/>
      <c r="T73" s="19"/>
      <c r="U73" s="19"/>
      <c r="V73" s="19"/>
      <c r="W73" s="19"/>
      <c r="X73" s="19"/>
      <c r="Y73" s="19"/>
      <c r="Z73" s="19"/>
    </row>
    <row r="74" ht="12.75" customHeight="1">
      <c r="A74" s="26" t="s">
        <v>57</v>
      </c>
      <c r="B74" s="28" t="str">
        <f>IFERROR(__xludf.DUMMYFUNCTION("if(isblank(A74),"""",filter(Moorings!A:A,Moorings!B:B=left(A74,14),Moorings!D:D=D74))"),"ATAPL-65310-840-0011")</f>
        <v>ATAPL-65310-840-0011</v>
      </c>
      <c r="C74" s="28" t="str">
        <f>IFERROR(__xludf.DUMMYFUNCTION("if(isblank(A74),"""",filter(Moorings!C:C,Moorings!B:B=left(A74,14),Moorings!D:D=D74))"),"SN0011")</f>
        <v>SN0011</v>
      </c>
      <c r="D74" s="12">
        <v>2.0</v>
      </c>
      <c r="E74" s="28" t="str">
        <f>IFERROR(__xludf.DUMMYFUNCTION("if(isblank(A74),"""",filter(Moorings!A:A,Moorings!B:B=A74,Moorings!D:D=D74))"),"ATAPL-67627-00005")</f>
        <v>ATAPL-67627-00005</v>
      </c>
      <c r="F74" s="28" t="str">
        <f>IFERROR(__xludf.DUMMYFUNCTION("if(isblank(A74),"""",filter(Moorings!C:C,Moorings!B:B=A74,Moorings!D:D=D74))"),"16-50128")</f>
        <v>16-50128</v>
      </c>
      <c r="G74" s="26" t="s">
        <v>86</v>
      </c>
      <c r="H74" s="29">
        <v>-129.7541</v>
      </c>
      <c r="I74" s="26"/>
      <c r="J74" s="26"/>
      <c r="K74" s="26"/>
      <c r="L74" s="22"/>
      <c r="M74" s="22"/>
      <c r="N74" s="13"/>
      <c r="O74" s="13"/>
      <c r="P74" s="13"/>
      <c r="Q74" s="13"/>
      <c r="R74" s="13"/>
      <c r="S74" s="13"/>
      <c r="T74" s="19"/>
      <c r="U74" s="19"/>
      <c r="V74" s="19"/>
      <c r="W74" s="19"/>
      <c r="X74" s="19"/>
      <c r="Y74" s="19"/>
      <c r="Z74" s="19"/>
    </row>
    <row r="75" ht="12.75" customHeight="1">
      <c r="A75" s="26" t="s">
        <v>57</v>
      </c>
      <c r="B75" s="28" t="str">
        <f>IFERROR(__xludf.DUMMYFUNCTION("if(isblank(A75),"""",filter(Moorings!A:A,Moorings!B:B=left(A75,14),Moorings!D:D=D75))"),"ATAPL-65310-840-0011")</f>
        <v>ATAPL-65310-840-0011</v>
      </c>
      <c r="C75" s="28" t="str">
        <f>IFERROR(__xludf.DUMMYFUNCTION("if(isblank(A75),"""",filter(Moorings!C:C,Moorings!B:B=left(A75,14),Moorings!D:D=D75))"),"SN0011")</f>
        <v>SN0011</v>
      </c>
      <c r="D75" s="12">
        <v>2.0</v>
      </c>
      <c r="E75" s="28" t="str">
        <f>IFERROR(__xludf.DUMMYFUNCTION("if(isblank(A75),"""",filter(Moorings!A:A,Moorings!B:B=A75,Moorings!D:D=D75))"),"ATAPL-67627-00005")</f>
        <v>ATAPL-67627-00005</v>
      </c>
      <c r="F75" s="28" t="str">
        <f>IFERROR(__xludf.DUMMYFUNCTION("if(isblank(A75),"""",filter(Moorings!C:C,Moorings!B:B=A75,Moorings!D:D=D75))"),"16-50128")</f>
        <v>16-50128</v>
      </c>
      <c r="G75" s="26" t="s">
        <v>114</v>
      </c>
      <c r="H75" s="29">
        <v>0.001196687</v>
      </c>
      <c r="I75" s="26"/>
      <c r="J75" s="26"/>
      <c r="K75" s="26"/>
      <c r="L75" s="22"/>
      <c r="M75" s="22"/>
      <c r="N75" s="13"/>
      <c r="O75" s="13"/>
      <c r="P75" s="13"/>
      <c r="Q75" s="13"/>
      <c r="R75" s="13"/>
      <c r="S75" s="13"/>
      <c r="T75" s="19"/>
      <c r="U75" s="19"/>
      <c r="V75" s="19"/>
      <c r="W75" s="19"/>
      <c r="X75" s="19"/>
      <c r="Y75" s="19"/>
      <c r="Z75" s="19"/>
    </row>
    <row r="76" ht="12.75" customHeight="1">
      <c r="A76" s="26" t="s">
        <v>57</v>
      </c>
      <c r="B76" s="28" t="str">
        <f>IFERROR(__xludf.DUMMYFUNCTION("if(isblank(A76),"""",filter(Moorings!A:A,Moorings!B:B=left(A76,14),Moorings!D:D=D76))"),"ATAPL-65310-840-0011")</f>
        <v>ATAPL-65310-840-0011</v>
      </c>
      <c r="C76" s="28" t="str">
        <f>IFERROR(__xludf.DUMMYFUNCTION("if(isblank(A76),"""",filter(Moorings!C:C,Moorings!B:B=left(A76,14),Moorings!D:D=D76))"),"SN0011")</f>
        <v>SN0011</v>
      </c>
      <c r="D76" s="12">
        <v>2.0</v>
      </c>
      <c r="E76" s="28" t="str">
        <f>IFERROR(__xludf.DUMMYFUNCTION("if(isblank(A76),"""",filter(Moorings!A:A,Moorings!B:B=A76,Moorings!D:D=D76))"),"ATAPL-67627-00005")</f>
        <v>ATAPL-67627-00005</v>
      </c>
      <c r="F76" s="28" t="str">
        <f>IFERROR(__xludf.DUMMYFUNCTION("if(isblank(A76),"""",filter(Moorings!C:C,Moorings!B:B=A76,Moorings!D:D=D76))"),"16-50128")</f>
        <v>16-50128</v>
      </c>
      <c r="G76" s="26" t="s">
        <v>115</v>
      </c>
      <c r="H76" s="29">
        <v>2.823302E-4</v>
      </c>
      <c r="I76" s="26"/>
      <c r="J76" s="26"/>
      <c r="K76" s="26"/>
      <c r="L76" s="22"/>
      <c r="M76" s="22"/>
      <c r="N76" s="13"/>
      <c r="O76" s="13"/>
      <c r="P76" s="13"/>
      <c r="Q76" s="13"/>
      <c r="R76" s="13"/>
      <c r="S76" s="13"/>
      <c r="T76" s="19"/>
      <c r="U76" s="19"/>
      <c r="V76" s="19"/>
      <c r="W76" s="19"/>
      <c r="X76" s="19"/>
      <c r="Y76" s="19"/>
      <c r="Z76" s="19"/>
    </row>
    <row r="77" ht="12.75" customHeight="1">
      <c r="A77" s="26" t="s">
        <v>57</v>
      </c>
      <c r="B77" s="28" t="str">
        <f>IFERROR(__xludf.DUMMYFUNCTION("if(isblank(A77),"""",filter(Moorings!A:A,Moorings!B:B=left(A77,14),Moorings!D:D=D77))"),"ATAPL-65310-840-0011")</f>
        <v>ATAPL-65310-840-0011</v>
      </c>
      <c r="C77" s="28" t="str">
        <f>IFERROR(__xludf.DUMMYFUNCTION("if(isblank(A77),"""",filter(Moorings!C:C,Moorings!B:B=left(A77,14),Moorings!D:D=D77))"),"SN0011")</f>
        <v>SN0011</v>
      </c>
      <c r="D77" s="12">
        <v>2.0</v>
      </c>
      <c r="E77" s="28" t="str">
        <f>IFERROR(__xludf.DUMMYFUNCTION("if(isblank(A77),"""",filter(Moorings!A:A,Moorings!B:B=A77,Moorings!D:D=D77))"),"ATAPL-67627-00005")</f>
        <v>ATAPL-67627-00005</v>
      </c>
      <c r="F77" s="28" t="str">
        <f>IFERROR(__xludf.DUMMYFUNCTION("if(isblank(A77),"""",filter(Moorings!C:C,Moorings!B:B=A77,Moorings!D:D=D77))"),"16-50128")</f>
        <v>16-50128</v>
      </c>
      <c r="G77" s="26" t="s">
        <v>116</v>
      </c>
      <c r="H77" s="29">
        <v>-1.321631E-6</v>
      </c>
      <c r="I77" s="26"/>
      <c r="J77" s="26"/>
      <c r="K77" s="26"/>
      <c r="L77" s="22"/>
      <c r="M77" s="22"/>
      <c r="N77" s="13"/>
      <c r="O77" s="13"/>
      <c r="P77" s="13"/>
      <c r="Q77" s="13"/>
      <c r="R77" s="13"/>
      <c r="S77" s="13"/>
      <c r="T77" s="19"/>
      <c r="U77" s="19"/>
      <c r="V77" s="19"/>
      <c r="W77" s="19"/>
      <c r="X77" s="19"/>
      <c r="Y77" s="19"/>
      <c r="Z77" s="19"/>
    </row>
    <row r="78" ht="12.75" customHeight="1">
      <c r="A78" s="26" t="s">
        <v>57</v>
      </c>
      <c r="B78" s="28" t="str">
        <f>IFERROR(__xludf.DUMMYFUNCTION("if(isblank(A78),"""",filter(Moorings!A:A,Moorings!B:B=left(A78,14),Moorings!D:D=D78))"),"ATAPL-65310-840-0011")</f>
        <v>ATAPL-65310-840-0011</v>
      </c>
      <c r="C78" s="28" t="str">
        <f>IFERROR(__xludf.DUMMYFUNCTION("if(isblank(A78),"""",filter(Moorings!C:C,Moorings!B:B=left(A78,14),Moorings!D:D=D78))"),"SN0011")</f>
        <v>SN0011</v>
      </c>
      <c r="D78" s="12">
        <v>2.0</v>
      </c>
      <c r="E78" s="28" t="str">
        <f>IFERROR(__xludf.DUMMYFUNCTION("if(isblank(A78),"""",filter(Moorings!A:A,Moorings!B:B=A78,Moorings!D:D=D78))"),"ATAPL-67627-00005")</f>
        <v>ATAPL-67627-00005</v>
      </c>
      <c r="F78" s="28" t="str">
        <f>IFERROR(__xludf.DUMMYFUNCTION("if(isblank(A78),"""",filter(Moorings!C:C,Moorings!B:B=A78,Moorings!D:D=D78))"),"16-50128")</f>
        <v>16-50128</v>
      </c>
      <c r="G78" s="26" t="s">
        <v>117</v>
      </c>
      <c r="H78" s="29">
        <v>1.958649E-7</v>
      </c>
      <c r="I78" s="26"/>
      <c r="J78" s="26"/>
      <c r="K78" s="26"/>
      <c r="L78" s="22"/>
      <c r="M78" s="22"/>
      <c r="N78" s="13"/>
      <c r="O78" s="13"/>
      <c r="P78" s="13"/>
      <c r="Q78" s="13"/>
      <c r="R78" s="13"/>
      <c r="S78" s="13"/>
      <c r="T78" s="19"/>
      <c r="U78" s="19"/>
      <c r="V78" s="19"/>
      <c r="W78" s="19"/>
      <c r="X78" s="19"/>
      <c r="Y78" s="19"/>
      <c r="Z78" s="19"/>
    </row>
    <row r="79" ht="12.75" customHeight="1">
      <c r="A79" s="26" t="s">
        <v>57</v>
      </c>
      <c r="B79" s="28" t="str">
        <f>IFERROR(__xludf.DUMMYFUNCTION("if(isblank(A79),"""",filter(Moorings!A:A,Moorings!B:B=left(A79,14),Moorings!D:D=D79))"),"ATAPL-65310-840-0011")</f>
        <v>ATAPL-65310-840-0011</v>
      </c>
      <c r="C79" s="28" t="str">
        <f>IFERROR(__xludf.DUMMYFUNCTION("if(isblank(A79),"""",filter(Moorings!C:C,Moorings!B:B=left(A79,14),Moorings!D:D=D79))"),"SN0011")</f>
        <v>SN0011</v>
      </c>
      <c r="D79" s="12">
        <v>2.0</v>
      </c>
      <c r="E79" s="28" t="str">
        <f>IFERROR(__xludf.DUMMYFUNCTION("if(isblank(A79),"""",filter(Moorings!A:A,Moorings!B:B=A79,Moorings!D:D=D79))"),"ATAPL-67627-00005")</f>
        <v>ATAPL-67627-00005</v>
      </c>
      <c r="F79" s="28" t="str">
        <f>IFERROR(__xludf.DUMMYFUNCTION("if(isblank(A79),"""",filter(Moorings!C:C,Moorings!B:B=A79,Moorings!D:D=D79))"),"16-50128")</f>
        <v>16-50128</v>
      </c>
      <c r="G79" s="26" t="s">
        <v>118</v>
      </c>
      <c r="H79" s="29">
        <v>-9.57E-8</v>
      </c>
      <c r="I79" s="26"/>
      <c r="J79" s="26"/>
      <c r="K79" s="26"/>
      <c r="L79" s="22"/>
      <c r="M79" s="22"/>
      <c r="N79" s="13"/>
      <c r="O79" s="13"/>
      <c r="P79" s="13"/>
      <c r="Q79" s="13"/>
      <c r="R79" s="13"/>
      <c r="S79" s="13"/>
      <c r="T79" s="19"/>
      <c r="U79" s="19"/>
      <c r="V79" s="19"/>
      <c r="W79" s="19"/>
      <c r="X79" s="19"/>
      <c r="Y79" s="19"/>
      <c r="Z79" s="19"/>
    </row>
    <row r="80" ht="12.75" customHeight="1">
      <c r="A80" s="26" t="s">
        <v>57</v>
      </c>
      <c r="B80" s="28" t="str">
        <f>IFERROR(__xludf.DUMMYFUNCTION("if(isblank(A80),"""",filter(Moorings!A:A,Moorings!B:B=left(A80,14),Moorings!D:D=D80))"),"ATAPL-65310-840-0011")</f>
        <v>ATAPL-65310-840-0011</v>
      </c>
      <c r="C80" s="28" t="str">
        <f>IFERROR(__xludf.DUMMYFUNCTION("if(isblank(A80),"""",filter(Moorings!C:C,Moorings!B:B=left(A80,14),Moorings!D:D=D80))"),"SN0011")</f>
        <v>SN0011</v>
      </c>
      <c r="D80" s="12">
        <v>2.0</v>
      </c>
      <c r="E80" s="28" t="str">
        <f>IFERROR(__xludf.DUMMYFUNCTION("if(isblank(A80),"""",filter(Moorings!A:A,Moorings!B:B=A80,Moorings!D:D=D80))"),"ATAPL-67627-00005")</f>
        <v>ATAPL-67627-00005</v>
      </c>
      <c r="F80" s="28" t="str">
        <f>IFERROR(__xludf.DUMMYFUNCTION("if(isblank(A80),"""",filter(Moorings!C:C,Moorings!B:B=A80,Moorings!D:D=D80))"),"16-50128")</f>
        <v>16-50128</v>
      </c>
      <c r="G80" s="26" t="s">
        <v>119</v>
      </c>
      <c r="H80" s="29">
        <v>3.25E-6</v>
      </c>
      <c r="I80" s="26"/>
      <c r="J80" s="26"/>
      <c r="K80" s="26"/>
      <c r="L80" s="22"/>
      <c r="M80" s="22"/>
      <c r="N80" s="13"/>
      <c r="O80" s="13"/>
      <c r="P80" s="13"/>
      <c r="Q80" s="13"/>
      <c r="R80" s="13"/>
      <c r="S80" s="13"/>
      <c r="T80" s="19"/>
      <c r="U80" s="19"/>
      <c r="V80" s="19"/>
      <c r="W80" s="19"/>
      <c r="X80" s="19"/>
      <c r="Y80" s="19"/>
      <c r="Z80" s="19"/>
    </row>
    <row r="81" ht="12.75" customHeight="1">
      <c r="A81" s="26" t="s">
        <v>57</v>
      </c>
      <c r="B81" s="28" t="str">
        <f>IFERROR(__xludf.DUMMYFUNCTION("if(isblank(A81),"""",filter(Moorings!A:A,Moorings!B:B=left(A81,14),Moorings!D:D=D81))"),"ATAPL-65310-840-0011")</f>
        <v>ATAPL-65310-840-0011</v>
      </c>
      <c r="C81" s="28" t="str">
        <f>IFERROR(__xludf.DUMMYFUNCTION("if(isblank(A81),"""",filter(Moorings!C:C,Moorings!B:B=left(A81,14),Moorings!D:D=D81))"),"SN0011")</f>
        <v>SN0011</v>
      </c>
      <c r="D81" s="12">
        <v>2.0</v>
      </c>
      <c r="E81" s="28" t="str">
        <f>IFERROR(__xludf.DUMMYFUNCTION("if(isblank(A81),"""",filter(Moorings!A:A,Moorings!B:B=A81,Moorings!D:D=D81))"),"ATAPL-67627-00005")</f>
        <v>ATAPL-67627-00005</v>
      </c>
      <c r="F81" s="28" t="str">
        <f>IFERROR(__xludf.DUMMYFUNCTION("if(isblank(A81),"""",filter(Moorings!C:C,Moorings!B:B=A81,Moorings!D:D=D81))"),"16-50128")</f>
        <v>16-50128</v>
      </c>
      <c r="G81" s="26" t="s">
        <v>120</v>
      </c>
      <c r="H81" s="29">
        <v>-0.9889709</v>
      </c>
      <c r="I81" s="26"/>
      <c r="J81" s="26"/>
      <c r="K81" s="26"/>
      <c r="L81" s="22"/>
      <c r="M81" s="22"/>
      <c r="N81" s="13"/>
      <c r="O81" s="13"/>
      <c r="P81" s="13"/>
      <c r="Q81" s="13"/>
      <c r="R81" s="13"/>
      <c r="S81" s="13"/>
      <c r="T81" s="19"/>
      <c r="U81" s="19"/>
      <c r="V81" s="19"/>
      <c r="W81" s="19"/>
      <c r="X81" s="19"/>
      <c r="Y81" s="19"/>
      <c r="Z81" s="19"/>
    </row>
    <row r="82" ht="12.75" customHeight="1">
      <c r="A82" s="26" t="s">
        <v>57</v>
      </c>
      <c r="B82" s="28" t="str">
        <f>IFERROR(__xludf.DUMMYFUNCTION("if(isblank(A82),"""",filter(Moorings!A:A,Moorings!B:B=left(A82,14),Moorings!D:D=D82))"),"ATAPL-65310-840-0011")</f>
        <v>ATAPL-65310-840-0011</v>
      </c>
      <c r="C82" s="28" t="str">
        <f>IFERROR(__xludf.DUMMYFUNCTION("if(isblank(A82),"""",filter(Moorings!C:C,Moorings!B:B=left(A82,14),Moorings!D:D=D82))"),"SN0011")</f>
        <v>SN0011</v>
      </c>
      <c r="D82" s="12">
        <v>2.0</v>
      </c>
      <c r="E82" s="28" t="str">
        <f>IFERROR(__xludf.DUMMYFUNCTION("if(isblank(A82),"""",filter(Moorings!A:A,Moorings!B:B=A82,Moorings!D:D=D82))"),"ATAPL-67627-00005")</f>
        <v>ATAPL-67627-00005</v>
      </c>
      <c r="F82" s="28" t="str">
        <f>IFERROR(__xludf.DUMMYFUNCTION("if(isblank(A82),"""",filter(Moorings!C:C,Moorings!B:B=A82,Moorings!D:D=D82))"),"16-50128")</f>
        <v>16-50128</v>
      </c>
      <c r="G82" s="26" t="s">
        <v>121</v>
      </c>
      <c r="H82" s="29">
        <v>0.1526282</v>
      </c>
      <c r="I82" s="26"/>
      <c r="J82" s="26"/>
      <c r="K82" s="26"/>
      <c r="L82" s="22"/>
      <c r="M82" s="22"/>
      <c r="N82" s="13"/>
      <c r="O82" s="13"/>
      <c r="P82" s="13"/>
      <c r="Q82" s="13"/>
      <c r="R82" s="13"/>
      <c r="S82" s="13"/>
      <c r="T82" s="19"/>
      <c r="U82" s="19"/>
      <c r="V82" s="19"/>
      <c r="W82" s="19"/>
      <c r="X82" s="19"/>
      <c r="Y82" s="19"/>
      <c r="Z82" s="19"/>
    </row>
    <row r="83" ht="12.75" customHeight="1">
      <c r="A83" s="26" t="s">
        <v>57</v>
      </c>
      <c r="B83" s="28" t="str">
        <f>IFERROR(__xludf.DUMMYFUNCTION("if(isblank(A83),"""",filter(Moorings!A:A,Moorings!B:B=left(A83,14),Moorings!D:D=D83))"),"ATAPL-65310-840-0011")</f>
        <v>ATAPL-65310-840-0011</v>
      </c>
      <c r="C83" s="28" t="str">
        <f>IFERROR(__xludf.DUMMYFUNCTION("if(isblank(A83),"""",filter(Moorings!C:C,Moorings!B:B=left(A83,14),Moorings!D:D=D83))"),"SN0011")</f>
        <v>SN0011</v>
      </c>
      <c r="D83" s="12">
        <v>2.0</v>
      </c>
      <c r="E83" s="28" t="str">
        <f>IFERROR(__xludf.DUMMYFUNCTION("if(isblank(A83),"""",filter(Moorings!A:A,Moorings!B:B=A83,Moorings!D:D=D83))"),"ATAPL-67627-00005")</f>
        <v>ATAPL-67627-00005</v>
      </c>
      <c r="F83" s="28" t="str">
        <f>IFERROR(__xludf.DUMMYFUNCTION("if(isblank(A83),"""",filter(Moorings!C:C,Moorings!B:B=A83,Moorings!D:D=D83))"),"16-50128")</f>
        <v>16-50128</v>
      </c>
      <c r="G83" s="26" t="s">
        <v>122</v>
      </c>
      <c r="H83" s="29">
        <v>-1.706139E-4</v>
      </c>
      <c r="I83" s="26"/>
      <c r="J83" s="26"/>
      <c r="K83" s="26"/>
      <c r="L83" s="22"/>
      <c r="M83" s="22"/>
      <c r="N83" s="13"/>
      <c r="O83" s="13"/>
      <c r="P83" s="13"/>
      <c r="Q83" s="13"/>
      <c r="R83" s="13"/>
      <c r="S83" s="13"/>
      <c r="T83" s="19"/>
      <c r="U83" s="19"/>
      <c r="V83" s="19"/>
      <c r="W83" s="19"/>
      <c r="X83" s="19"/>
      <c r="Y83" s="19"/>
      <c r="Z83" s="19"/>
    </row>
    <row r="84" ht="12.75" customHeight="1">
      <c r="A84" s="26" t="s">
        <v>57</v>
      </c>
      <c r="B84" s="28" t="str">
        <f>IFERROR(__xludf.DUMMYFUNCTION("if(isblank(A84),"""",filter(Moorings!A:A,Moorings!B:B=left(A84,14),Moorings!D:D=D84))"),"ATAPL-65310-840-0011")</f>
        <v>ATAPL-65310-840-0011</v>
      </c>
      <c r="C84" s="28" t="str">
        <f>IFERROR(__xludf.DUMMYFUNCTION("if(isblank(A84),"""",filter(Moorings!C:C,Moorings!B:B=left(A84,14),Moorings!D:D=D84))"),"SN0011")</f>
        <v>SN0011</v>
      </c>
      <c r="D84" s="12">
        <v>2.0</v>
      </c>
      <c r="E84" s="28" t="str">
        <f>IFERROR(__xludf.DUMMYFUNCTION("if(isblank(A84),"""",filter(Moorings!A:A,Moorings!B:B=A84,Moorings!D:D=D84))"),"ATAPL-67627-00005")</f>
        <v>ATAPL-67627-00005</v>
      </c>
      <c r="F84" s="28" t="str">
        <f>IFERROR(__xludf.DUMMYFUNCTION("if(isblank(A84),"""",filter(Moorings!C:C,Moorings!B:B=A84,Moorings!D:D=D84))"),"16-50128")</f>
        <v>16-50128</v>
      </c>
      <c r="G84" s="26" t="s">
        <v>123</v>
      </c>
      <c r="H84" s="29">
        <v>3.533916E-5</v>
      </c>
      <c r="I84" s="26"/>
      <c r="J84" s="26"/>
      <c r="K84" s="26"/>
      <c r="L84" s="22"/>
      <c r="M84" s="22"/>
      <c r="N84" s="13"/>
      <c r="O84" s="13"/>
      <c r="P84" s="13"/>
      <c r="Q84" s="13"/>
      <c r="R84" s="13"/>
      <c r="S84" s="13"/>
      <c r="T84" s="19"/>
      <c r="U84" s="19"/>
      <c r="V84" s="19"/>
      <c r="W84" s="19"/>
      <c r="X84" s="19"/>
      <c r="Y84" s="19"/>
      <c r="Z84" s="19"/>
    </row>
    <row r="85" ht="12.75" customHeight="1">
      <c r="A85" s="26" t="s">
        <v>57</v>
      </c>
      <c r="B85" s="28" t="str">
        <f>IFERROR(__xludf.DUMMYFUNCTION("if(isblank(A85),"""",filter(Moorings!A:A,Moorings!B:B=left(A85,14),Moorings!D:D=D85))"),"ATAPL-65310-840-0011")</f>
        <v>ATAPL-65310-840-0011</v>
      </c>
      <c r="C85" s="28" t="str">
        <f>IFERROR(__xludf.DUMMYFUNCTION("if(isblank(A85),"""",filter(Moorings!C:C,Moorings!B:B=left(A85,14),Moorings!D:D=D85))"),"SN0011")</f>
        <v>SN0011</v>
      </c>
      <c r="D85" s="12">
        <v>2.0</v>
      </c>
      <c r="E85" s="28" t="str">
        <f>IFERROR(__xludf.DUMMYFUNCTION("if(isblank(A85),"""",filter(Moorings!A:A,Moorings!B:B=A85,Moorings!D:D=D85))"),"ATAPL-67627-00005")</f>
        <v>ATAPL-67627-00005</v>
      </c>
      <c r="F85" s="28" t="str">
        <f>IFERROR(__xludf.DUMMYFUNCTION("if(isblank(A85),"""",filter(Moorings!C:C,Moorings!B:B=A85,Moorings!D:D=D85))"),"16-50128")</f>
        <v>16-50128</v>
      </c>
      <c r="G85" s="26" t="s">
        <v>124</v>
      </c>
      <c r="H85" s="29">
        <v>-6.41971</v>
      </c>
      <c r="I85" s="26"/>
      <c r="J85" s="26"/>
      <c r="K85" s="26"/>
      <c r="L85" s="22"/>
      <c r="M85" s="22"/>
      <c r="N85" s="13"/>
      <c r="O85" s="13"/>
      <c r="P85" s="13"/>
      <c r="Q85" s="13"/>
      <c r="R85" s="13"/>
      <c r="S85" s="13"/>
      <c r="T85" s="19"/>
      <c r="U85" s="19"/>
      <c r="V85" s="19"/>
      <c r="W85" s="19"/>
      <c r="X85" s="19"/>
      <c r="Y85" s="19"/>
      <c r="Z85" s="19"/>
    </row>
    <row r="86" ht="12.75" customHeight="1">
      <c r="A86" s="26" t="s">
        <v>57</v>
      </c>
      <c r="B86" s="28" t="str">
        <f>IFERROR(__xludf.DUMMYFUNCTION("if(isblank(A86),"""",filter(Moorings!A:A,Moorings!B:B=left(A86,14),Moorings!D:D=D86))"),"ATAPL-65310-840-0011")</f>
        <v>ATAPL-65310-840-0011</v>
      </c>
      <c r="C86" s="28" t="str">
        <f>IFERROR(__xludf.DUMMYFUNCTION("if(isblank(A86),"""",filter(Moorings!C:C,Moorings!B:B=left(A86,14),Moorings!D:D=D86))"),"SN0011")</f>
        <v>SN0011</v>
      </c>
      <c r="D86" s="12">
        <v>2.0</v>
      </c>
      <c r="E86" s="28" t="str">
        <f>IFERROR(__xludf.DUMMYFUNCTION("if(isblank(A86),"""",filter(Moorings!A:A,Moorings!B:B=A86,Moorings!D:D=D86))"),"ATAPL-67627-00005")</f>
        <v>ATAPL-67627-00005</v>
      </c>
      <c r="F86" s="28" t="str">
        <f>IFERROR(__xludf.DUMMYFUNCTION("if(isblank(A86),"""",filter(Moorings!C:C,Moorings!B:B=A86,Moorings!D:D=D86))"),"16-50128")</f>
        <v>16-50128</v>
      </c>
      <c r="G86" s="26" t="s">
        <v>125</v>
      </c>
      <c r="H86" s="29">
        <v>0.01759255</v>
      </c>
      <c r="I86" s="26"/>
      <c r="J86" s="26"/>
      <c r="K86" s="26"/>
      <c r="L86" s="22"/>
      <c r="M86" s="22"/>
      <c r="N86" s="13"/>
      <c r="O86" s="13"/>
      <c r="P86" s="13"/>
      <c r="Q86" s="13"/>
      <c r="R86" s="13"/>
      <c r="S86" s="13"/>
      <c r="T86" s="19"/>
      <c r="U86" s="19"/>
      <c r="V86" s="19"/>
      <c r="W86" s="19"/>
      <c r="X86" s="19"/>
      <c r="Y86" s="19"/>
      <c r="Z86" s="19"/>
    </row>
    <row r="87" ht="12.75" customHeight="1">
      <c r="A87" s="26" t="s">
        <v>57</v>
      </c>
      <c r="B87" s="28" t="str">
        <f>IFERROR(__xludf.DUMMYFUNCTION("if(isblank(A87),"""",filter(Moorings!A:A,Moorings!B:B=left(A87,14),Moorings!D:D=D87))"),"ATAPL-65310-840-0011")</f>
        <v>ATAPL-65310-840-0011</v>
      </c>
      <c r="C87" s="28" t="str">
        <f>IFERROR(__xludf.DUMMYFUNCTION("if(isblank(A87),"""",filter(Moorings!C:C,Moorings!B:B=left(A87,14),Moorings!D:D=D87))"),"SN0011")</f>
        <v>SN0011</v>
      </c>
      <c r="D87" s="12">
        <v>2.0</v>
      </c>
      <c r="E87" s="28" t="str">
        <f>IFERROR(__xludf.DUMMYFUNCTION("if(isblank(A87),"""",filter(Moorings!A:A,Moorings!B:B=A87,Moorings!D:D=D87))"),"ATAPL-67627-00005")</f>
        <v>ATAPL-67627-00005</v>
      </c>
      <c r="F87" s="28" t="str">
        <f>IFERROR(__xludf.DUMMYFUNCTION("if(isblank(A87),"""",filter(Moorings!C:C,Moorings!B:B=A87,Moorings!D:D=D87))"),"16-50128")</f>
        <v>16-50128</v>
      </c>
      <c r="G87" s="26" t="s">
        <v>126</v>
      </c>
      <c r="H87" s="29">
        <v>-8.694415E-10</v>
      </c>
      <c r="I87" s="26"/>
      <c r="J87" s="26"/>
      <c r="K87" s="26"/>
      <c r="L87" s="22"/>
      <c r="M87" s="22"/>
      <c r="N87" s="13"/>
      <c r="O87" s="13"/>
      <c r="P87" s="13"/>
      <c r="Q87" s="13"/>
      <c r="R87" s="13"/>
      <c r="S87" s="13"/>
      <c r="T87" s="19"/>
      <c r="U87" s="19"/>
      <c r="V87" s="19"/>
      <c r="W87" s="19"/>
      <c r="X87" s="19"/>
      <c r="Y87" s="19"/>
      <c r="Z87" s="19"/>
    </row>
    <row r="88" ht="12.75" customHeight="1">
      <c r="A88" s="26" t="s">
        <v>57</v>
      </c>
      <c r="B88" s="28" t="str">
        <f>IFERROR(__xludf.DUMMYFUNCTION("if(isblank(A88),"""",filter(Moorings!A:A,Moorings!B:B=left(A88,14),Moorings!D:D=D88))"),"ATAPL-65310-840-0011")</f>
        <v>ATAPL-65310-840-0011</v>
      </c>
      <c r="C88" s="28" t="str">
        <f>IFERROR(__xludf.DUMMYFUNCTION("if(isblank(A88),"""",filter(Moorings!C:C,Moorings!B:B=left(A88,14),Moorings!D:D=D88))"),"SN0011")</f>
        <v>SN0011</v>
      </c>
      <c r="D88" s="12">
        <v>2.0</v>
      </c>
      <c r="E88" s="28" t="str">
        <f>IFERROR(__xludf.DUMMYFUNCTION("if(isblank(A88),"""",filter(Moorings!A:A,Moorings!B:B=A88,Moorings!D:D=D88))"),"ATAPL-67627-00005")</f>
        <v>ATAPL-67627-00005</v>
      </c>
      <c r="F88" s="28" t="str">
        <f>IFERROR(__xludf.DUMMYFUNCTION("if(isblank(A88),"""",filter(Moorings!C:C,Moorings!B:B=A88,Moorings!D:D=D88))"),"16-50128")</f>
        <v>16-50128</v>
      </c>
      <c r="G88" s="26" t="s">
        <v>127</v>
      </c>
      <c r="H88" s="29">
        <v>194.1324</v>
      </c>
      <c r="I88" s="26"/>
      <c r="J88" s="26"/>
      <c r="K88" s="26"/>
      <c r="L88" s="22"/>
      <c r="M88" s="22"/>
      <c r="N88" s="13"/>
      <c r="O88" s="13"/>
      <c r="P88" s="13"/>
      <c r="Q88" s="13"/>
      <c r="R88" s="13"/>
      <c r="S88" s="13"/>
      <c r="T88" s="19"/>
      <c r="U88" s="19"/>
      <c r="V88" s="19"/>
      <c r="W88" s="19"/>
      <c r="X88" s="19"/>
      <c r="Y88" s="19"/>
      <c r="Z88" s="19"/>
    </row>
    <row r="89" ht="12.75" customHeight="1">
      <c r="A89" s="26" t="s">
        <v>57</v>
      </c>
      <c r="B89" s="28" t="str">
        <f>IFERROR(__xludf.DUMMYFUNCTION("if(isblank(A89),"""",filter(Moorings!A:A,Moorings!B:B=left(A89,14),Moorings!D:D=D89))"),"ATAPL-65310-840-0011")</f>
        <v>ATAPL-65310-840-0011</v>
      </c>
      <c r="C89" s="28" t="str">
        <f>IFERROR(__xludf.DUMMYFUNCTION("if(isblank(A89),"""",filter(Moorings!C:C,Moorings!B:B=left(A89,14),Moorings!D:D=D89))"),"SN0011")</f>
        <v>SN0011</v>
      </c>
      <c r="D89" s="12">
        <v>2.0</v>
      </c>
      <c r="E89" s="28" t="str">
        <f>IFERROR(__xludf.DUMMYFUNCTION("if(isblank(A89),"""",filter(Moorings!A:A,Moorings!B:B=A89,Moorings!D:D=D89))"),"ATAPL-67627-00005")</f>
        <v>ATAPL-67627-00005</v>
      </c>
      <c r="F89" s="28" t="str">
        <f>IFERROR(__xludf.DUMMYFUNCTION("if(isblank(A89),"""",filter(Moorings!C:C,Moorings!B:B=A89,Moorings!D:D=D89))"),"16-50128")</f>
        <v>16-50128</v>
      </c>
      <c r="G89" s="26" t="s">
        <v>128</v>
      </c>
      <c r="H89" s="29">
        <v>-62.82498</v>
      </c>
      <c r="I89" s="26"/>
      <c r="J89" s="26"/>
      <c r="K89" s="26"/>
      <c r="L89" s="22"/>
      <c r="M89" s="22"/>
      <c r="N89" s="13"/>
      <c r="O89" s="13"/>
      <c r="P89" s="13"/>
      <c r="Q89" s="13"/>
      <c r="R89" s="13"/>
      <c r="S89" s="13"/>
      <c r="T89" s="19"/>
      <c r="U89" s="19"/>
      <c r="V89" s="19"/>
      <c r="W89" s="19"/>
      <c r="X89" s="19"/>
      <c r="Y89" s="19"/>
      <c r="Z89" s="19"/>
    </row>
    <row r="90" ht="12.75" customHeight="1">
      <c r="A90" s="26" t="s">
        <v>57</v>
      </c>
      <c r="B90" s="28" t="str">
        <f>IFERROR(__xludf.DUMMYFUNCTION("if(isblank(A90),"""",filter(Moorings!A:A,Moorings!B:B=left(A90,14),Moorings!D:D=D90))"),"ATAPL-65310-840-0011")</f>
        <v>ATAPL-65310-840-0011</v>
      </c>
      <c r="C90" s="28" t="str">
        <f>IFERROR(__xludf.DUMMYFUNCTION("if(isblank(A90),"""",filter(Moorings!C:C,Moorings!B:B=left(A90,14),Moorings!D:D=D90))"),"SN0011")</f>
        <v>SN0011</v>
      </c>
      <c r="D90" s="12">
        <v>2.0</v>
      </c>
      <c r="E90" s="28" t="str">
        <f>IFERROR(__xludf.DUMMYFUNCTION("if(isblank(A90),"""",filter(Moorings!A:A,Moorings!B:B=A90,Moorings!D:D=D90))"),"ATAPL-67627-00005")</f>
        <v>ATAPL-67627-00005</v>
      </c>
      <c r="F90" s="28" t="str">
        <f>IFERROR(__xludf.DUMMYFUNCTION("if(isblank(A90),"""",filter(Moorings!C:C,Moorings!B:B=A90,Moorings!D:D=D90))"),"16-50128")</f>
        <v>16-50128</v>
      </c>
      <c r="G90" s="26" t="s">
        <v>129</v>
      </c>
      <c r="H90" s="29">
        <v>-0.1084601</v>
      </c>
      <c r="I90" s="26"/>
      <c r="J90" s="26"/>
      <c r="K90" s="26"/>
      <c r="L90" s="22"/>
      <c r="M90" s="22"/>
      <c r="N90" s="13"/>
      <c r="O90" s="13"/>
      <c r="P90" s="13"/>
      <c r="Q90" s="13"/>
      <c r="R90" s="13"/>
      <c r="S90" s="13"/>
      <c r="T90" s="19"/>
      <c r="U90" s="19"/>
      <c r="V90" s="19"/>
      <c r="W90" s="19"/>
      <c r="X90" s="19"/>
      <c r="Y90" s="19"/>
      <c r="Z90" s="19"/>
    </row>
    <row r="91" ht="12.75" customHeight="1">
      <c r="A91" s="26" t="s">
        <v>57</v>
      </c>
      <c r="B91" s="28" t="str">
        <f>IFERROR(__xludf.DUMMYFUNCTION("if(isblank(A91),"""",filter(Moorings!A:A,Moorings!B:B=left(A91,14),Moorings!D:D=D91))"),"ATAPL-65310-840-0011")</f>
        <v>ATAPL-65310-840-0011</v>
      </c>
      <c r="C91" s="28" t="str">
        <f>IFERROR(__xludf.DUMMYFUNCTION("if(isblank(A91),"""",filter(Moorings!C:C,Moorings!B:B=left(A91,14),Moorings!D:D=D91))"),"SN0011")</f>
        <v>SN0011</v>
      </c>
      <c r="D91" s="12">
        <v>2.0</v>
      </c>
      <c r="E91" s="28" t="str">
        <f>IFERROR(__xludf.DUMMYFUNCTION("if(isblank(A91),"""",filter(Moorings!A:A,Moorings!B:B=A91,Moorings!D:D=D91))"),"ATAPL-67627-00005")</f>
        <v>ATAPL-67627-00005</v>
      </c>
      <c r="F91" s="28" t="str">
        <f>IFERROR(__xludf.DUMMYFUNCTION("if(isblank(A91),"""",filter(Moorings!C:C,Moorings!B:B=A91,Moorings!D:D=D91))"),"16-50128")</f>
        <v>16-50128</v>
      </c>
      <c r="G91" s="26" t="s">
        <v>130</v>
      </c>
      <c r="H91" s="29">
        <v>523981.7</v>
      </c>
      <c r="I91" s="26"/>
      <c r="J91" s="26"/>
      <c r="K91" s="26"/>
      <c r="L91" s="22"/>
      <c r="M91" s="22"/>
      <c r="N91" s="13"/>
      <c r="O91" s="13"/>
      <c r="P91" s="13"/>
      <c r="Q91" s="13"/>
      <c r="R91" s="13"/>
      <c r="S91" s="13"/>
      <c r="T91" s="19"/>
      <c r="U91" s="19"/>
      <c r="V91" s="19"/>
      <c r="W91" s="19"/>
      <c r="X91" s="19"/>
      <c r="Y91" s="19"/>
      <c r="Z91" s="19"/>
    </row>
    <row r="92" ht="12.75" customHeight="1">
      <c r="A92" s="26" t="s">
        <v>57</v>
      </c>
      <c r="B92" s="28" t="str">
        <f>IFERROR(__xludf.DUMMYFUNCTION("if(isblank(A92),"""",filter(Moorings!A:A,Moorings!B:B=left(A92,14),Moorings!D:D=D92))"),"ATAPL-65310-840-0011")</f>
        <v>ATAPL-65310-840-0011</v>
      </c>
      <c r="C92" s="28" t="str">
        <f>IFERROR(__xludf.DUMMYFUNCTION("if(isblank(A92),"""",filter(Moorings!C:C,Moorings!B:B=left(A92,14),Moorings!D:D=D92))"),"SN0011")</f>
        <v>SN0011</v>
      </c>
      <c r="D92" s="12">
        <v>2.0</v>
      </c>
      <c r="E92" s="28" t="str">
        <f>IFERROR(__xludf.DUMMYFUNCTION("if(isblank(A92),"""",filter(Moorings!A:A,Moorings!B:B=A92,Moorings!D:D=D92))"),"ATAPL-67627-00005")</f>
        <v>ATAPL-67627-00005</v>
      </c>
      <c r="F92" s="28" t="str">
        <f>IFERROR(__xludf.DUMMYFUNCTION("if(isblank(A92),"""",filter(Moorings!C:C,Moorings!B:B=A92,Moorings!D:D=D92))"),"16-50128")</f>
        <v>16-50128</v>
      </c>
      <c r="G92" s="26" t="s">
        <v>131</v>
      </c>
      <c r="H92" s="29">
        <v>-6.870672</v>
      </c>
      <c r="I92" s="26"/>
      <c r="J92" s="26"/>
      <c r="K92" s="26"/>
      <c r="L92" s="22"/>
      <c r="M92" s="22"/>
      <c r="N92" s="13"/>
      <c r="O92" s="13"/>
      <c r="P92" s="13"/>
      <c r="Q92" s="13"/>
      <c r="R92" s="13"/>
      <c r="S92" s="13"/>
      <c r="T92" s="19"/>
      <c r="U92" s="19"/>
      <c r="V92" s="19"/>
      <c r="W92" s="19"/>
      <c r="X92" s="19"/>
      <c r="Y92" s="19"/>
      <c r="Z92" s="19"/>
    </row>
    <row r="93" ht="12.75" customHeight="1">
      <c r="A93" s="26" t="s">
        <v>57</v>
      </c>
      <c r="B93" s="28" t="str">
        <f>IFERROR(__xludf.DUMMYFUNCTION("if(isblank(A93),"""",filter(Moorings!A:A,Moorings!B:B=left(A93,14),Moorings!D:D=D93))"),"ATAPL-65310-840-0011")</f>
        <v>ATAPL-65310-840-0011</v>
      </c>
      <c r="C93" s="28" t="str">
        <f>IFERROR(__xludf.DUMMYFUNCTION("if(isblank(A93),"""",filter(Moorings!C:C,Moorings!B:B=left(A93,14),Moorings!D:D=D93))"),"SN0011")</f>
        <v>SN0011</v>
      </c>
      <c r="D93" s="12">
        <v>2.0</v>
      </c>
      <c r="E93" s="28" t="str">
        <f>IFERROR(__xludf.DUMMYFUNCTION("if(isblank(A93),"""",filter(Moorings!A:A,Moorings!B:B=A93,Moorings!D:D=D93))"),"ATAPL-67627-00005")</f>
        <v>ATAPL-67627-00005</v>
      </c>
      <c r="F93" s="28" t="str">
        <f>IFERROR(__xludf.DUMMYFUNCTION("if(isblank(A93),"""",filter(Moorings!C:C,Moorings!B:B=A93,Moorings!D:D=D93))"),"16-50128")</f>
        <v>16-50128</v>
      </c>
      <c r="G93" s="26" t="s">
        <v>132</v>
      </c>
      <c r="H93" s="29">
        <v>-0.4191061</v>
      </c>
      <c r="I93" s="26"/>
      <c r="J93" s="26"/>
      <c r="K93" s="26"/>
      <c r="L93" s="22"/>
      <c r="M93" s="22"/>
      <c r="N93" s="13"/>
      <c r="O93" s="13"/>
      <c r="P93" s="13"/>
      <c r="Q93" s="13"/>
      <c r="R93" s="13"/>
      <c r="S93" s="13"/>
      <c r="T93" s="19"/>
      <c r="U93" s="19"/>
      <c r="V93" s="19"/>
      <c r="W93" s="19"/>
      <c r="X93" s="19"/>
      <c r="Y93" s="19"/>
      <c r="Z93" s="19"/>
    </row>
    <row r="94" ht="12.75" customHeight="1">
      <c r="A94" s="26" t="s">
        <v>57</v>
      </c>
      <c r="B94" s="28" t="str">
        <f>IFERROR(__xludf.DUMMYFUNCTION("if(isblank(A94),"""",filter(Moorings!A:A,Moorings!B:B=left(A94,14),Moorings!D:D=D94))"),"ATAPL-65310-840-0011")</f>
        <v>ATAPL-65310-840-0011</v>
      </c>
      <c r="C94" s="28" t="str">
        <f>IFERROR(__xludf.DUMMYFUNCTION("if(isblank(A94),"""",filter(Moorings!C:C,Moorings!B:B=left(A94,14),Moorings!D:D=D94))"),"SN0011")</f>
        <v>SN0011</v>
      </c>
      <c r="D94" s="12">
        <v>2.0</v>
      </c>
      <c r="E94" s="28" t="str">
        <f>IFERROR(__xludf.DUMMYFUNCTION("if(isblank(A94),"""",filter(Moorings!A:A,Moorings!B:B=A94,Moorings!D:D=D94))"),"ATAPL-67627-00005")</f>
        <v>ATAPL-67627-00005</v>
      </c>
      <c r="F94" s="28" t="str">
        <f>IFERROR(__xludf.DUMMYFUNCTION("if(isblank(A94),"""",filter(Moorings!C:C,Moorings!B:B=A94,Moorings!D:D=D94))"),"16-50128")</f>
        <v>16-50128</v>
      </c>
      <c r="G94" s="26" t="s">
        <v>133</v>
      </c>
      <c r="H94" s="29">
        <v>25.12388</v>
      </c>
      <c r="I94" s="26"/>
      <c r="J94" s="26"/>
      <c r="K94" s="26"/>
      <c r="L94" s="22"/>
      <c r="M94" s="22"/>
      <c r="N94" s="13"/>
      <c r="O94" s="13"/>
      <c r="P94" s="13"/>
      <c r="Q94" s="13"/>
      <c r="R94" s="13"/>
      <c r="S94" s="13"/>
      <c r="T94" s="19"/>
      <c r="U94" s="19"/>
      <c r="V94" s="19"/>
      <c r="W94" s="19"/>
      <c r="X94" s="19"/>
      <c r="Y94" s="19"/>
      <c r="Z94" s="19"/>
    </row>
    <row r="95" ht="12.75" customHeight="1">
      <c r="A95" s="26" t="s">
        <v>57</v>
      </c>
      <c r="B95" s="28" t="str">
        <f>IFERROR(__xludf.DUMMYFUNCTION("if(isblank(A95),"""",filter(Moorings!A:A,Moorings!B:B=left(A95,14),Moorings!D:D=D95))"),"ATAPL-65310-840-0011")</f>
        <v>ATAPL-65310-840-0011</v>
      </c>
      <c r="C95" s="28" t="str">
        <f>IFERROR(__xludf.DUMMYFUNCTION("if(isblank(A95),"""",filter(Moorings!C:C,Moorings!B:B=left(A95,14),Moorings!D:D=D95))"),"SN0011")</f>
        <v>SN0011</v>
      </c>
      <c r="D95" s="12">
        <v>2.0</v>
      </c>
      <c r="E95" s="28" t="str">
        <f>IFERROR(__xludf.DUMMYFUNCTION("if(isblank(A95),"""",filter(Moorings!A:A,Moorings!B:B=A95,Moorings!D:D=D95))"),"ATAPL-67627-00005")</f>
        <v>ATAPL-67627-00005</v>
      </c>
      <c r="F95" s="28" t="str">
        <f>IFERROR(__xludf.DUMMYFUNCTION("if(isblank(A95),"""",filter(Moorings!C:C,Moorings!B:B=A95,Moorings!D:D=D95))"),"16-50128")</f>
        <v>16-50128</v>
      </c>
      <c r="G95" s="26" t="s">
        <v>134</v>
      </c>
      <c r="H95" s="29">
        <v>-4.25E-4</v>
      </c>
      <c r="I95" s="26"/>
      <c r="J95" s="26"/>
      <c r="K95" s="26"/>
      <c r="L95" s="22"/>
      <c r="M95" s="22"/>
      <c r="N95" s="13"/>
      <c r="O95" s="13"/>
      <c r="P95" s="13"/>
      <c r="Q95" s="13"/>
      <c r="R95" s="13"/>
      <c r="S95" s="13"/>
      <c r="T95" s="19"/>
      <c r="U95" s="19"/>
      <c r="V95" s="19"/>
      <c r="W95" s="19"/>
      <c r="X95" s="19"/>
      <c r="Y95" s="19"/>
      <c r="Z95" s="19"/>
    </row>
    <row r="96" ht="12.75" customHeight="1">
      <c r="A96" s="26" t="s">
        <v>57</v>
      </c>
      <c r="B96" s="28" t="str">
        <f>IFERROR(__xludf.DUMMYFUNCTION("if(isblank(A96),"""",filter(Moorings!A:A,Moorings!B:B=left(A96,14),Moorings!D:D=D96))"),"ATAPL-65310-840-0011")</f>
        <v>ATAPL-65310-840-0011</v>
      </c>
      <c r="C96" s="28" t="str">
        <f>IFERROR(__xludf.DUMMYFUNCTION("if(isblank(A96),"""",filter(Moorings!C:C,Moorings!B:B=left(A96,14),Moorings!D:D=D96))"),"SN0011")</f>
        <v>SN0011</v>
      </c>
      <c r="D96" s="12">
        <v>2.0</v>
      </c>
      <c r="E96" s="28" t="str">
        <f>IFERROR(__xludf.DUMMYFUNCTION("if(isblank(A96),"""",filter(Moorings!A:A,Moorings!B:B=A96,Moorings!D:D=D96))"),"ATAPL-67627-00005")</f>
        <v>ATAPL-67627-00005</v>
      </c>
      <c r="F96" s="28" t="str">
        <f>IFERROR(__xludf.DUMMYFUNCTION("if(isblank(A96),"""",filter(Moorings!C:C,Moorings!B:B=A96,Moorings!D:D=D96))"),"16-50128")</f>
        <v>16-50128</v>
      </c>
      <c r="G96" s="26" t="s">
        <v>135</v>
      </c>
      <c r="H96" s="29">
        <v>0.0</v>
      </c>
      <c r="I96" s="26"/>
      <c r="J96" s="26"/>
      <c r="K96" s="26"/>
      <c r="L96" s="22"/>
      <c r="M96" s="22"/>
      <c r="N96" s="13"/>
      <c r="O96" s="13"/>
      <c r="P96" s="13"/>
      <c r="Q96" s="13"/>
      <c r="R96" s="13"/>
      <c r="S96" s="13"/>
      <c r="T96" s="19"/>
      <c r="U96" s="19"/>
      <c r="V96" s="19"/>
      <c r="W96" s="19"/>
      <c r="X96" s="19"/>
      <c r="Y96" s="19"/>
      <c r="Z96" s="19"/>
    </row>
    <row r="97" ht="12.75" customHeight="1">
      <c r="A97" s="26"/>
      <c r="B97" s="23" t="str">
        <f>IFERROR(__xludf.DUMMYFUNCTION("if(isblank(A97),"""",filter(Moorings!A:A,Moorings!B:B=left(A97,14),Moorings!D:D=D97))"),"")</f>
        <v/>
      </c>
      <c r="C97" s="23" t="str">
        <f>IFERROR(__xludf.DUMMYFUNCTION("if(isblank(A97),"""",filter(Moorings!C:C,Moorings!B:B=left(A97,14),Moorings!D:D=D97))"),"")</f>
        <v/>
      </c>
      <c r="D97" s="26"/>
      <c r="E97" s="23" t="str">
        <f>IFERROR(__xludf.DUMMYFUNCTION("if(isblank(A97),"""",filter(Moorings!A:A,Moorings!B:B=A97,Moorings!D:D=D97))"),"")</f>
        <v/>
      </c>
      <c r="F97" s="23" t="str">
        <f>IFERROR(__xludf.DUMMYFUNCTION("if(isblank(A97),"""",filter(Moorings!C:C,Moorings!B:B=A97,Moorings!D:D=D97))"),"")</f>
        <v/>
      </c>
      <c r="G97" s="26"/>
      <c r="H97" s="29"/>
      <c r="I97" s="26"/>
      <c r="J97" s="26"/>
      <c r="K97" s="26"/>
      <c r="L97" s="22"/>
      <c r="M97" s="22"/>
      <c r="N97" s="13"/>
      <c r="O97" s="13"/>
      <c r="P97" s="13"/>
      <c r="Q97" s="13"/>
      <c r="R97" s="13"/>
      <c r="S97" s="13"/>
      <c r="T97" s="19"/>
      <c r="U97" s="19"/>
      <c r="V97" s="19"/>
      <c r="W97" s="19"/>
      <c r="X97" s="19"/>
      <c r="Y97" s="19"/>
      <c r="Z97" s="19"/>
    </row>
    <row r="98" ht="12.75" customHeight="1">
      <c r="A98" s="30" t="s">
        <v>60</v>
      </c>
      <c r="B98" s="28" t="str">
        <f>IFERROR(__xludf.DUMMYFUNCTION("if(isblank(A98),"""",filter(Moorings!A:A,Moorings!B:B=left(A98,14),Moorings!D:D=D98))"),"ATAPL-65310-050-0007")</f>
        <v>ATAPL-65310-050-0007</v>
      </c>
      <c r="C98" s="28" t="str">
        <f>IFERROR(__xludf.DUMMYFUNCTION("if(isblank(A98),"""",filter(Moorings!C:C,Moorings!B:B=left(A98,14),Moorings!D:D=D98))"),"SN0007")</f>
        <v>SN0007</v>
      </c>
      <c r="D98" s="12">
        <v>1.0</v>
      </c>
      <c r="E98" s="28" t="str">
        <f>IFERROR(__xludf.DUMMYFUNCTION("if(isblank(A98),"""",filter(Moorings!A:A,Moorings!B:B=A98,Moorings!D:D=D98))"),"ATAPL-58320-00003")</f>
        <v>ATAPL-58320-00003</v>
      </c>
      <c r="F98" s="28" t="str">
        <f>IFERROR(__xludf.DUMMYFUNCTION("if(isblank(A98),"""",filter(Moorings!C:C,Moorings!B:B=A98,Moorings!D:D=D98))"),"273")</f>
        <v>273</v>
      </c>
      <c r="G98" s="30" t="s">
        <v>85</v>
      </c>
      <c r="H98" s="37">
        <v>45.8168</v>
      </c>
      <c r="I98" s="26"/>
      <c r="J98" s="26"/>
      <c r="K98" s="26"/>
      <c r="L98" s="22"/>
      <c r="M98" s="22"/>
      <c r="N98" s="13"/>
      <c r="O98" s="13"/>
      <c r="P98" s="13"/>
      <c r="Q98" s="13"/>
      <c r="R98" s="13"/>
      <c r="S98" s="13"/>
      <c r="T98" s="19"/>
      <c r="U98" s="19"/>
      <c r="V98" s="19"/>
      <c r="W98" s="19"/>
      <c r="X98" s="19"/>
      <c r="Y98" s="19"/>
      <c r="Z98" s="19"/>
    </row>
    <row r="99" ht="12.75" customHeight="1">
      <c r="A99" s="30" t="s">
        <v>60</v>
      </c>
      <c r="B99" s="28" t="str">
        <f>IFERROR(__xludf.DUMMYFUNCTION("if(isblank(A99),"""",filter(Moorings!A:A,Moorings!B:B=left(A99,14),Moorings!D:D=D99))"),"ATAPL-65310-050-0007")</f>
        <v>ATAPL-65310-050-0007</v>
      </c>
      <c r="C99" s="28" t="str">
        <f>IFERROR(__xludf.DUMMYFUNCTION("if(isblank(A99),"""",filter(Moorings!C:C,Moorings!B:B=left(A99,14),Moorings!D:D=D99))"),"SN0007")</f>
        <v>SN0007</v>
      </c>
      <c r="D99" s="12">
        <v>1.0</v>
      </c>
      <c r="E99" s="28" t="str">
        <f>IFERROR(__xludf.DUMMYFUNCTION("if(isblank(A99),"""",filter(Moorings!A:A,Moorings!B:B=A99,Moorings!D:D=D99))"),"ATAPL-58320-00003")</f>
        <v>ATAPL-58320-00003</v>
      </c>
      <c r="F99" s="28" t="str">
        <f>IFERROR(__xludf.DUMMYFUNCTION("if(isblank(A99),"""",filter(Moorings!C:C,Moorings!B:B=A99,Moorings!D:D=D99))"),"273")</f>
        <v>273</v>
      </c>
      <c r="G99" s="30" t="s">
        <v>86</v>
      </c>
      <c r="H99" s="37">
        <v>-129.7541</v>
      </c>
      <c r="I99" s="26"/>
      <c r="J99" s="26"/>
      <c r="K99" s="26"/>
      <c r="L99" s="22"/>
      <c r="M99" s="22"/>
      <c r="N99" s="13"/>
      <c r="O99" s="13"/>
      <c r="P99" s="13"/>
      <c r="Q99" s="13"/>
      <c r="R99" s="13"/>
      <c r="S99" s="13"/>
      <c r="T99" s="19"/>
      <c r="U99" s="19"/>
      <c r="V99" s="19"/>
      <c r="W99" s="19"/>
      <c r="X99" s="19"/>
      <c r="Y99" s="19"/>
      <c r="Z99" s="19"/>
    </row>
    <row r="100" ht="12.75" customHeight="1">
      <c r="A100" s="26"/>
      <c r="B100" s="23" t="str">
        <f>IFERROR(__xludf.DUMMYFUNCTION("if(isblank(A100),"""",filter(Moorings!A:A,Moorings!B:B=left(A100,14),Moorings!D:D=D100))"),"")</f>
        <v/>
      </c>
      <c r="C100" s="23" t="str">
        <f>IFERROR(__xludf.DUMMYFUNCTION("if(isblank(A100),"""",filter(Moorings!C:C,Moorings!B:B=left(A100,14),Moorings!D:D=D100))"),"")</f>
        <v/>
      </c>
      <c r="D100" s="12"/>
      <c r="E100" s="23" t="str">
        <f>IFERROR(__xludf.DUMMYFUNCTION("if(isblank(A100),"""",filter(Moorings!A:A,Moorings!B:B=A100,Moorings!D:D=D100))"),"")</f>
        <v/>
      </c>
      <c r="F100" s="23" t="str">
        <f>IFERROR(__xludf.DUMMYFUNCTION("if(isblank(A100),"""",filter(Moorings!C:C,Moorings!B:B=A100,Moorings!D:D=D100))"),"")</f>
        <v/>
      </c>
      <c r="G100" s="26"/>
      <c r="H100" s="29"/>
      <c r="I100" s="26"/>
      <c r="J100" s="26"/>
      <c r="K100" s="26"/>
      <c r="L100" s="22"/>
      <c r="M100" s="22"/>
      <c r="N100" s="13"/>
      <c r="O100" s="13"/>
      <c r="P100" s="13"/>
      <c r="Q100" s="13"/>
      <c r="R100" s="13"/>
      <c r="S100" s="13"/>
      <c r="T100" s="19"/>
      <c r="U100" s="19"/>
      <c r="V100" s="19"/>
      <c r="W100" s="19"/>
      <c r="X100" s="19"/>
      <c r="Y100" s="19"/>
      <c r="Z100" s="19"/>
    </row>
    <row r="101" ht="12.75" customHeight="1">
      <c r="A101" s="38" t="s">
        <v>60</v>
      </c>
      <c r="B101" s="28" t="str">
        <f>IFERROR(__xludf.DUMMYFUNCTION("if(isblank(A101),"""",filter(Moorings!A:A,Moorings!B:B=left(A101,14),Moorings!D:D=D101))"),"ATAPL-65310-840-0011")</f>
        <v>ATAPL-65310-840-0011</v>
      </c>
      <c r="C101" s="28" t="str">
        <f>IFERROR(__xludf.DUMMYFUNCTION("if(isblank(A101),"""",filter(Moorings!C:C,Moorings!B:B=left(A101,14),Moorings!D:D=D101))"),"SN0011")</f>
        <v>SN0011</v>
      </c>
      <c r="D101" s="12">
        <v>2.0</v>
      </c>
      <c r="E101" s="28" t="str">
        <f>IFERROR(__xludf.DUMMYFUNCTION("if(isblank(A101),"""",filter(Moorings!A:A,Moorings!B:B=A101,Moorings!D:D=D101))"),"ATAPL-58320-00014")</f>
        <v>ATAPL-58320-00014</v>
      </c>
      <c r="F101" s="28" t="str">
        <f>IFERROR(__xludf.DUMMYFUNCTION("if(isblank(A101),"""",filter(Moorings!C:C,Moorings!B:B=A101,Moorings!D:D=D101))"),"475")</f>
        <v>475</v>
      </c>
      <c r="G101" s="26" t="s">
        <v>85</v>
      </c>
      <c r="H101" s="29">
        <v>45.8168</v>
      </c>
      <c r="I101" s="26"/>
      <c r="J101" s="26"/>
      <c r="K101" s="26"/>
      <c r="L101" s="22"/>
      <c r="M101" s="22"/>
      <c r="N101" s="13"/>
      <c r="O101" s="13"/>
      <c r="P101" s="13"/>
      <c r="Q101" s="13"/>
      <c r="R101" s="13"/>
      <c r="S101" s="13"/>
      <c r="T101" s="19"/>
      <c r="U101" s="19"/>
      <c r="V101" s="19"/>
      <c r="W101" s="19"/>
      <c r="X101" s="19"/>
      <c r="Y101" s="19"/>
      <c r="Z101" s="19"/>
    </row>
    <row r="102" ht="12.75" customHeight="1">
      <c r="A102" s="38" t="s">
        <v>60</v>
      </c>
      <c r="B102" s="28" t="str">
        <f>IFERROR(__xludf.DUMMYFUNCTION("if(isblank(A102),"""",filter(Moorings!A:A,Moorings!B:B=left(A102,14),Moorings!D:D=D102))"),"ATAPL-65310-840-0011")</f>
        <v>ATAPL-65310-840-0011</v>
      </c>
      <c r="C102" s="28" t="str">
        <f>IFERROR(__xludf.DUMMYFUNCTION("if(isblank(A102),"""",filter(Moorings!C:C,Moorings!B:B=left(A102,14),Moorings!D:D=D102))"),"SN0011")</f>
        <v>SN0011</v>
      </c>
      <c r="D102" s="12">
        <v>2.0</v>
      </c>
      <c r="E102" s="28" t="str">
        <f>IFERROR(__xludf.DUMMYFUNCTION("if(isblank(A102),"""",filter(Moorings!A:A,Moorings!B:B=A102,Moorings!D:D=D102))"),"ATAPL-58320-00014")</f>
        <v>ATAPL-58320-00014</v>
      </c>
      <c r="F102" s="28" t="str">
        <f>IFERROR(__xludf.DUMMYFUNCTION("if(isblank(A102),"""",filter(Moorings!C:C,Moorings!B:B=A102,Moorings!D:D=D102))"),"475")</f>
        <v>475</v>
      </c>
      <c r="G102" s="26" t="s">
        <v>86</v>
      </c>
      <c r="H102" s="29">
        <v>-129.7541</v>
      </c>
      <c r="I102" s="26"/>
      <c r="J102" s="26"/>
      <c r="K102" s="26"/>
      <c r="L102" s="22"/>
      <c r="M102" s="22"/>
      <c r="N102" s="13"/>
      <c r="O102" s="13"/>
      <c r="P102" s="13"/>
      <c r="Q102" s="13"/>
      <c r="R102" s="13"/>
      <c r="S102" s="13"/>
      <c r="T102" s="19"/>
      <c r="U102" s="19"/>
      <c r="V102" s="19"/>
      <c r="W102" s="19"/>
      <c r="X102" s="19"/>
      <c r="Y102" s="19"/>
      <c r="Z102" s="19"/>
    </row>
    <row r="103" ht="12.75" customHeight="1">
      <c r="A103" s="22"/>
      <c r="B103" s="23" t="str">
        <f>IFERROR(__xludf.DUMMYFUNCTION("if(isblank(A103),"""",filter(Moorings!A:A,Moorings!B:B=left(A103,14),Moorings!D:D=D103))"),"")</f>
        <v/>
      </c>
      <c r="C103" s="23" t="str">
        <f>IFERROR(__xludf.DUMMYFUNCTION("if(isblank(A103),"""",filter(Moorings!C:C,Moorings!B:B=left(A103,14),Moorings!D:D=D103))"),"")</f>
        <v/>
      </c>
      <c r="D103" s="12"/>
      <c r="E103" s="23" t="str">
        <f>IFERROR(__xludf.DUMMYFUNCTION("if(isblank(A103),"""",filter(Moorings!A:A,Moorings!B:B=A103,Moorings!D:D=D103))"),"")</f>
        <v/>
      </c>
      <c r="F103" s="23" t="str">
        <f>IFERROR(__xludf.DUMMYFUNCTION("if(isblank(A103),"""",filter(Moorings!C:C,Moorings!B:B=A103,Moorings!D:D=D103))"),"")</f>
        <v/>
      </c>
      <c r="G103" s="22"/>
      <c r="H103" s="22"/>
      <c r="I103" s="22"/>
      <c r="J103" s="22"/>
      <c r="K103" s="22"/>
      <c r="L103" s="22"/>
      <c r="M103" s="22"/>
      <c r="N103" s="13"/>
      <c r="O103" s="13"/>
      <c r="P103" s="13"/>
      <c r="Q103" s="13"/>
      <c r="R103" s="13"/>
      <c r="S103" s="13"/>
      <c r="T103" s="19"/>
      <c r="U103" s="19"/>
      <c r="V103" s="19"/>
      <c r="W103" s="19"/>
      <c r="X103" s="19"/>
      <c r="Y103" s="19"/>
      <c r="Z103" s="19"/>
    </row>
    <row r="104" ht="12.75" customHeight="1">
      <c r="A104" s="22"/>
      <c r="B104" s="23" t="str">
        <f>IFERROR(__xludf.DUMMYFUNCTION("if(isblank(A104),"""",filter(Moorings!A:A,Moorings!B:B=left(A104,14),Moorings!D:D=D104))"),"")</f>
        <v/>
      </c>
      <c r="C104" s="23" t="str">
        <f>IFERROR(__xludf.DUMMYFUNCTION("if(isblank(A104),"""",filter(Moorings!C:C,Moorings!B:B=left(A104,14),Moorings!D:D=D104))"),"")</f>
        <v/>
      </c>
      <c r="D104" s="12"/>
      <c r="E104" s="23" t="str">
        <f>IFERROR(__xludf.DUMMYFUNCTION("if(isblank(A104),"""",filter(Moorings!A:A,Moorings!B:B=A104,Moorings!D:D=D104))"),"")</f>
        <v/>
      </c>
      <c r="F104" s="23" t="str">
        <f>IFERROR(__xludf.DUMMYFUNCTION("if(isblank(A104),"""",filter(Moorings!C:C,Moorings!B:B=A104,Moorings!D:D=D104))"),"")</f>
        <v/>
      </c>
      <c r="G104" s="22"/>
      <c r="H104" s="22"/>
      <c r="I104" s="22"/>
      <c r="J104" s="22"/>
      <c r="K104" s="22"/>
      <c r="L104" s="22"/>
      <c r="M104" s="22"/>
      <c r="N104" s="13"/>
      <c r="O104" s="13"/>
      <c r="P104" s="13"/>
      <c r="Q104" s="13"/>
      <c r="R104" s="13"/>
      <c r="S104" s="13"/>
      <c r="T104" s="19"/>
      <c r="U104" s="19"/>
      <c r="V104" s="19"/>
      <c r="W104" s="19"/>
      <c r="X104" s="19"/>
      <c r="Y104" s="19"/>
      <c r="Z104" s="1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86"/>
    <col customWidth="1" min="2" max="2" width="17.14"/>
    <col customWidth="1" min="3" max="3" width="31.57"/>
    <col customWidth="1" min="4" max="4" width="7.71"/>
    <col customWidth="1" min="5" max="5" width="21.71"/>
    <col customWidth="1" min="6" max="6" width="9.86"/>
    <col customWidth="1" min="7" max="7" width="11.43"/>
  </cols>
  <sheetData>
    <row r="1">
      <c r="A1" s="39" t="s">
        <v>136</v>
      </c>
      <c r="B1" s="40" t="s">
        <v>137</v>
      </c>
      <c r="C1" s="40" t="s">
        <v>138</v>
      </c>
      <c r="D1" s="40" t="s">
        <v>139</v>
      </c>
      <c r="E1" s="40" t="s">
        <v>140</v>
      </c>
      <c r="F1" s="40" t="s">
        <v>141</v>
      </c>
      <c r="G1" s="40" t="s">
        <v>142</v>
      </c>
    </row>
    <row r="2">
      <c r="A2" s="41" t="str">
        <f>Moorings!A2</f>
        <v>ATAPL-65244-040-0026</v>
      </c>
      <c r="B2" s="41" t="str">
        <f>if(D2="Mooring",Moorings!B2,"")</f>
        <v>RS03AXBS-MJ03A</v>
      </c>
      <c r="C2" s="42" t="str">
        <f>if(D2="Sensor",Moorings!B2,"")</f>
        <v/>
      </c>
      <c r="D2" s="23" t="str">
        <f>if(ISBLANK(Moorings!B2),"",if(len(Moorings!B2)&gt;14,"Sensor","Mooring"))</f>
        <v>Mooring</v>
      </c>
      <c r="E2" s="28" t="str">
        <f>Moorings!C2</f>
        <v>SN0023</v>
      </c>
      <c r="F2" s="43" t="str">
        <f>if(D2="Mooring",Moorings!E2,"")</f>
        <v>7/29/2014</v>
      </c>
      <c r="G2" s="42"/>
    </row>
    <row r="3">
      <c r="A3" s="41" t="str">
        <f>Moorings!A3</f>
        <v>ATAPL-58693-00001</v>
      </c>
      <c r="B3" s="41" t="str">
        <f>if(D3="Mooring",Moorings!B3,"")</f>
        <v/>
      </c>
      <c r="C3" s="41" t="str">
        <f>if(D3="Sensor",Moorings!B3,"")</f>
        <v>RS03AXBS-MJ03A-05-HYDLFA301</v>
      </c>
      <c r="D3" s="23" t="str">
        <f>if(ISBLANK(Moorings!B3),"",if(len(Moorings!B3)&gt;14,"Sensor","Mooring"))</f>
        <v>Sensor</v>
      </c>
      <c r="E3" s="28" t="str">
        <f>Moorings!C3</f>
        <v>299463</v>
      </c>
      <c r="F3" s="43" t="str">
        <f>if(D3="Mooring",Moorings!E3,"")</f>
        <v/>
      </c>
      <c r="G3" s="42"/>
    </row>
    <row r="4">
      <c r="A4" s="41" t="str">
        <f>Moorings!A4</f>
        <v>ATAPL-58328-00001</v>
      </c>
      <c r="B4" s="41" t="str">
        <f>if(D4="Mooring",Moorings!B4,"")</f>
        <v/>
      </c>
      <c r="C4" s="41" t="str">
        <f>if(D4="Sensor",Moorings!B4,"")</f>
        <v>RS03AXBS-MJ03A-05-OBSBBA301</v>
      </c>
      <c r="D4" s="23" t="str">
        <f>if(ISBLANK(Moorings!B4),"",if(len(Moorings!B4)&gt;14,"Sensor","Mooring"))</f>
        <v>Sensor</v>
      </c>
      <c r="E4" s="28" t="str">
        <f>Moorings!C4</f>
        <v>T1076</v>
      </c>
      <c r="F4" s="43" t="str">
        <f>if(D4="Mooring",Moorings!E4,"")</f>
        <v/>
      </c>
      <c r="G4" s="42"/>
    </row>
    <row r="5">
      <c r="A5" s="41" t="str">
        <f>Moorings!A5</f>
        <v>ATAPL-67639-00003</v>
      </c>
      <c r="B5" s="41" t="str">
        <f>if(D5="Mooring",Moorings!B5,"")</f>
        <v/>
      </c>
      <c r="C5" s="41" t="str">
        <f>if(D5="Sensor",Moorings!B5,"")</f>
        <v>RS03AXBS-MJ03A-06-PRESTA301</v>
      </c>
      <c r="D5" s="23" t="str">
        <f>if(ISBLANK(Moorings!B5),"",if(len(Moorings!B5)&gt;14,"Sensor","Mooring"))</f>
        <v>Sensor</v>
      </c>
      <c r="E5" s="28" t="str">
        <f>Moorings!C5</f>
        <v>5471540-0029</v>
      </c>
      <c r="F5" s="43" t="str">
        <f>if(D5="Mooring",Moorings!E5,"")</f>
        <v/>
      </c>
      <c r="G5" s="42"/>
    </row>
    <row r="6">
      <c r="A6" s="41" t="str">
        <f>Moorings!A6</f>
        <v>ATAPL-67979-00005</v>
      </c>
      <c r="B6" s="41" t="str">
        <f>if(D6="Mooring",Moorings!B6,"")</f>
        <v/>
      </c>
      <c r="C6" s="41" t="str">
        <f>if(D6="Sensor",Moorings!B6,"")</f>
        <v>RS03AXBS-MJ03A-12-VEL3DB301</v>
      </c>
      <c r="D6" s="23" t="str">
        <f>if(ISBLANK(Moorings!B6),"",if(len(Moorings!B6)&gt;14,"Sensor","Mooring"))</f>
        <v>Sensor</v>
      </c>
      <c r="E6" s="28" t="str">
        <f>Moorings!C6</f>
        <v>10314</v>
      </c>
      <c r="F6" s="43" t="str">
        <f>if(D6="Mooring",Moorings!E6,"")</f>
        <v/>
      </c>
      <c r="G6" s="42"/>
    </row>
    <row r="7">
      <c r="A7" s="41" t="str">
        <f>Moorings!A7</f>
        <v/>
      </c>
      <c r="B7" s="41" t="str">
        <f>if(D7="Mooring",Moorings!B7,"")</f>
        <v/>
      </c>
      <c r="C7" s="42" t="str">
        <f>if(D7="Sensor",Moorings!B7,"")</f>
        <v/>
      </c>
      <c r="D7" s="23" t="str">
        <f>if(ISBLANK(Moorings!B7),"",if(len(Moorings!B7)&gt;14,"Sensor","Mooring"))</f>
        <v/>
      </c>
      <c r="E7" s="28" t="str">
        <f>Moorings!C7</f>
        <v/>
      </c>
      <c r="F7" s="43" t="str">
        <f>if(D7="Mooring",Moorings!E7,"")</f>
        <v/>
      </c>
      <c r="G7" s="42"/>
    </row>
    <row r="8">
      <c r="A8" s="41" t="str">
        <f>Moorings!A8</f>
        <v>ATAPL-65310-050-0007</v>
      </c>
      <c r="B8" s="41" t="str">
        <f>if(D8="Mooring",Moorings!B8,"")</f>
        <v>RS03AXBS-LJ03A</v>
      </c>
      <c r="C8" s="42" t="str">
        <f>if(D8="Sensor",Moorings!B8,"")</f>
        <v/>
      </c>
      <c r="D8" s="23" t="str">
        <f>if(ISBLANK(Moorings!B8),"",if(len(Moorings!B8)&gt;14,"Sensor","Mooring"))</f>
        <v>Mooring</v>
      </c>
      <c r="E8" s="28" t="str">
        <f>Moorings!C8</f>
        <v>SN0007</v>
      </c>
      <c r="F8" s="43" t="str">
        <f>if(D8="Mooring",Moorings!E8,"")</f>
        <v>8/5/2014</v>
      </c>
      <c r="G8" s="42"/>
    </row>
    <row r="9">
      <c r="A9" s="41" t="str">
        <f>Moorings!A9</f>
        <v>ATAPL-58323-00001</v>
      </c>
      <c r="B9" s="41" t="str">
        <f>if(D9="Mooring",Moorings!B9,"")</f>
        <v/>
      </c>
      <c r="C9" s="41" t="str">
        <f>if(D9="Sensor",Moorings!B9,"")</f>
        <v>RS03AXBS-LJ03A-05-HPIESA301</v>
      </c>
      <c r="D9" s="23" t="str">
        <f>if(ISBLANK(Moorings!B9),"",if(len(Moorings!B9)&gt;14,"Sensor","Mooring"))</f>
        <v>Sensor</v>
      </c>
      <c r="E9" s="28" t="str">
        <f>Moorings!C9</f>
        <v>1</v>
      </c>
      <c r="F9" s="43" t="str">
        <f>if(D9="Mooring",Moorings!E9,"")</f>
        <v/>
      </c>
      <c r="G9" s="42"/>
    </row>
    <row r="10">
      <c r="A10" s="41" t="str">
        <f>Moorings!A10</f>
        <v>ATAPL-58324-00003</v>
      </c>
      <c r="B10" s="41" t="str">
        <f>if(D10="Mooring",Moorings!B10,"")</f>
        <v/>
      </c>
      <c r="C10" s="41" t="str">
        <f>if(D10="Sensor",Moorings!B10,"")</f>
        <v>RS03AXBS-LJ03A-09-HYDBBA302</v>
      </c>
      <c r="D10" s="23" t="str">
        <f>if(ISBLANK(Moorings!B10),"",if(len(Moorings!B10)&gt;14,"Sensor","Mooring"))</f>
        <v>Sensor</v>
      </c>
      <c r="E10" s="28" t="str">
        <f>Moorings!C10</f>
        <v>1271</v>
      </c>
      <c r="F10" s="43" t="str">
        <f>if(D10="Mooring",Moorings!E10,"")</f>
        <v/>
      </c>
      <c r="G10" s="42"/>
    </row>
    <row r="11">
      <c r="A11" s="41" t="str">
        <f>Moorings!A11</f>
        <v>ATAPL-68073-00003</v>
      </c>
      <c r="B11" s="41" t="str">
        <f>if(D11="Mooring",Moorings!B11,"")</f>
        <v/>
      </c>
      <c r="C11" s="41" t="str">
        <f>if(D11="Sensor",Moorings!B11,"")</f>
        <v>RS03AXBS-LJ03A-10-ADCPTE303</v>
      </c>
      <c r="D11" s="23" t="str">
        <f>if(ISBLANK(Moorings!B11),"",if(len(Moorings!B11)&gt;14,"Sensor","Mooring"))</f>
        <v>Sensor</v>
      </c>
      <c r="E11" s="28" t="str">
        <f>Moorings!C11</f>
        <v>19224</v>
      </c>
      <c r="F11" s="43" t="str">
        <f>if(D11="Mooring",Moorings!E11,"")</f>
        <v/>
      </c>
      <c r="G11" s="42"/>
    </row>
    <row r="12">
      <c r="A12" s="41" t="str">
        <f>Moorings!A12</f>
        <v>ATAPL-69943-00003</v>
      </c>
      <c r="B12" s="41" t="str">
        <f>if(D12="Mooring",Moorings!B12,"")</f>
        <v/>
      </c>
      <c r="C12" s="41" t="str">
        <f>if(D12="Sensor",Moorings!B12,"")</f>
        <v>RS03AXBS-LJ03A-11-OPTAAC303</v>
      </c>
      <c r="D12" s="23" t="str">
        <f>if(ISBLANK(Moorings!B12),"",if(len(Moorings!B12)&gt;14,"Sensor","Mooring"))</f>
        <v>Sensor</v>
      </c>
      <c r="E12" s="28" t="str">
        <f>Moorings!C12</f>
        <v>ACS-156</v>
      </c>
      <c r="F12" s="43" t="str">
        <f>if(D12="Mooring",Moorings!E12,"")</f>
        <v/>
      </c>
      <c r="G12" s="42"/>
    </row>
    <row r="13">
      <c r="A13" s="41" t="str">
        <f>Moorings!A13</f>
        <v>ATAPL-67627-00003</v>
      </c>
      <c r="B13" s="41" t="str">
        <f>if(D13="Mooring",Moorings!B13,"")</f>
        <v/>
      </c>
      <c r="C13" s="41" t="str">
        <f>if(D13="Sensor",Moorings!B13,"")</f>
        <v>RS03AXBS-LJ03A-12-CTDPFB301</v>
      </c>
      <c r="D13" s="23" t="str">
        <f>if(ISBLANK(Moorings!B13),"",if(len(Moorings!B13)&gt;14,"Sensor","Mooring"))</f>
        <v>Sensor</v>
      </c>
      <c r="E13" s="28" t="str">
        <f>Moorings!C13</f>
        <v>16-50031</v>
      </c>
      <c r="F13" s="43" t="str">
        <f>if(D13="Mooring",Moorings!E13,"")</f>
        <v/>
      </c>
      <c r="G13" s="42"/>
    </row>
    <row r="14">
      <c r="A14" s="41" t="str">
        <f>Moorings!A14</f>
        <v>ATAPL-58320-00003</v>
      </c>
      <c r="B14" s="41" t="str">
        <f>if(D14="Mooring",Moorings!B14,"")</f>
        <v/>
      </c>
      <c r="C14" s="41" t="str">
        <f>if(D14="Sensor",Moorings!B14,"")</f>
        <v>RS03AXBS-LJ03A-12-DOSTAD301</v>
      </c>
      <c r="D14" s="23" t="str">
        <f>if(ISBLANK(Moorings!B14),"",if(len(Moorings!B14)&gt;14,"Sensor","Mooring"))</f>
        <v>Sensor</v>
      </c>
      <c r="E14" s="28" t="str">
        <f>Moorings!C14</f>
        <v>273</v>
      </c>
      <c r="F14" s="43" t="str">
        <f>if(D14="Mooring",Moorings!E14,"")</f>
        <v/>
      </c>
      <c r="G14" s="42"/>
    </row>
    <row r="15">
      <c r="A15" s="41" t="str">
        <f>Moorings!A15</f>
        <v/>
      </c>
      <c r="B15" s="41" t="str">
        <f>if(D15="Mooring",Moorings!B15,"")</f>
        <v/>
      </c>
      <c r="C15" s="42" t="str">
        <f>if(D15="Sensor",Moorings!B15,"")</f>
        <v/>
      </c>
      <c r="D15" s="23" t="str">
        <f>if(ISBLANK(Moorings!B15),"",if(len(Moorings!B15)&gt;14,"Sensor","Mooring"))</f>
        <v/>
      </c>
      <c r="E15" s="28" t="str">
        <f>Moorings!C15</f>
        <v/>
      </c>
      <c r="F15" s="43" t="str">
        <f>if(D15="Mooring",Moorings!E15,"")</f>
        <v/>
      </c>
      <c r="G15" s="42"/>
    </row>
    <row r="16">
      <c r="A16" s="41" t="str">
        <f>Moorings!A16</f>
        <v>ATAPL-65310-840-0011</v>
      </c>
      <c r="B16" s="41" t="str">
        <f>if(D16="Mooring",Moorings!B16,"")</f>
        <v>RS03AXBS-LJ03A</v>
      </c>
      <c r="C16" s="42" t="str">
        <f>if(D16="Sensor",Moorings!B16,"")</f>
        <v/>
      </c>
      <c r="D16" s="23" t="str">
        <f>if(ISBLANK(Moorings!B16),"",if(len(Moorings!B16)&gt;14,"Sensor","Mooring"))</f>
        <v>Mooring</v>
      </c>
      <c r="E16" s="28" t="str">
        <f>Moorings!C16</f>
        <v>SN0011</v>
      </c>
      <c r="F16" s="43" t="str">
        <f>if(D16="Mooring",Moorings!E16,"")</f>
        <v>7/13/2015</v>
      </c>
      <c r="G16" s="42"/>
    </row>
    <row r="17">
      <c r="A17" s="41" t="str">
        <f>Moorings!A17</f>
        <v>ATAPL-58323-00004</v>
      </c>
      <c r="B17" s="41" t="str">
        <f>if(D17="Mooring",Moorings!B17,"")</f>
        <v/>
      </c>
      <c r="C17" s="41" t="str">
        <f>if(D17="Sensor",Moorings!B17,"")</f>
        <v>RS03AXBS-LJ03A-05-HPIESA301</v>
      </c>
      <c r="D17" s="23" t="str">
        <f>if(ISBLANK(Moorings!B17),"",if(len(Moorings!B17)&gt;14,"Sensor","Mooring"))</f>
        <v>Sensor</v>
      </c>
      <c r="E17" s="28" t="str">
        <f>Moorings!C17</f>
        <v>4</v>
      </c>
      <c r="F17" s="43" t="str">
        <f>if(D17="Mooring",Moorings!E17,"")</f>
        <v/>
      </c>
      <c r="G17" s="42"/>
    </row>
    <row r="18">
      <c r="A18" s="41" t="str">
        <f>Moorings!A18</f>
        <v>ATAPL-58324-00011</v>
      </c>
      <c r="B18" s="41" t="str">
        <f>if(D18="Mooring",Moorings!B18,"")</f>
        <v/>
      </c>
      <c r="C18" s="41" t="str">
        <f>if(D18="Sensor",Moorings!B18,"")</f>
        <v>RS03AXBS-LJ03A-09-HYDBBA302</v>
      </c>
      <c r="D18" s="23" t="str">
        <f>if(ISBLANK(Moorings!B18),"",if(len(Moorings!B18)&gt;14,"Sensor","Mooring"))</f>
        <v>Sensor</v>
      </c>
      <c r="E18" s="28" t="str">
        <f>Moorings!C18</f>
        <v>1389</v>
      </c>
      <c r="F18" s="43" t="str">
        <f>if(D18="Mooring",Moorings!E18,"")</f>
        <v/>
      </c>
      <c r="G18" s="42"/>
    </row>
    <row r="19">
      <c r="A19" s="41" t="str">
        <f>Moorings!A19</f>
        <v>ATAPL-68073-00005</v>
      </c>
      <c r="B19" s="41" t="str">
        <f>if(D19="Mooring",Moorings!B19,"")</f>
        <v/>
      </c>
      <c r="C19" s="41" t="str">
        <f>if(D19="Sensor",Moorings!B19,"")</f>
        <v>RS03AXBS-LJ03A-10-ADCPTE303</v>
      </c>
      <c r="D19" s="23" t="str">
        <f>if(ISBLANK(Moorings!B19),"",if(len(Moorings!B19)&gt;14,"Sensor","Mooring"))</f>
        <v>Sensor</v>
      </c>
      <c r="E19" s="28" t="str">
        <f>Moorings!C19</f>
        <v>23443</v>
      </c>
      <c r="F19" s="43" t="str">
        <f>if(D19="Mooring",Moorings!E19,"")</f>
        <v/>
      </c>
      <c r="G19" s="42"/>
    </row>
    <row r="20">
      <c r="A20" s="41" t="str">
        <f>Moorings!A20</f>
        <v>ATAPL-69943-00001</v>
      </c>
      <c r="B20" s="41" t="str">
        <f>if(D20="Mooring",Moorings!B20,"")</f>
        <v/>
      </c>
      <c r="C20" s="41" t="str">
        <f>if(D20="Sensor",Moorings!B20,"")</f>
        <v>RS03AXBS-LJ03A-11-OPTAAC303</v>
      </c>
      <c r="D20" s="23" t="str">
        <f>if(ISBLANK(Moorings!B20),"",if(len(Moorings!B20)&gt;14,"Sensor","Mooring"))</f>
        <v>Sensor</v>
      </c>
      <c r="E20" s="28" t="str">
        <f>Moorings!C20</f>
        <v>141</v>
      </c>
      <c r="F20" s="43" t="str">
        <f>if(D20="Mooring",Moorings!E20,"")</f>
        <v/>
      </c>
      <c r="G20" s="42"/>
    </row>
    <row r="21">
      <c r="A21" s="41" t="str">
        <f>Moorings!A21</f>
        <v>ATAPL-67627-00005</v>
      </c>
      <c r="B21" s="41" t="str">
        <f>if(D21="Mooring",Moorings!B21,"")</f>
        <v/>
      </c>
      <c r="C21" s="41" t="str">
        <f>if(D21="Sensor",Moorings!B21,"")</f>
        <v>RS03AXBS-LJ03A-12-CTDPFB301</v>
      </c>
      <c r="D21" s="23" t="str">
        <f>if(ISBLANK(Moorings!B21),"",if(len(Moorings!B21)&gt;14,"Sensor","Mooring"))</f>
        <v>Sensor</v>
      </c>
      <c r="E21" s="28" t="str">
        <f>Moorings!C21</f>
        <v>16-50128</v>
      </c>
      <c r="F21" s="43" t="str">
        <f>if(D21="Mooring",Moorings!E21,"")</f>
        <v/>
      </c>
      <c r="G21" s="42"/>
    </row>
    <row r="22">
      <c r="A22" s="41" t="str">
        <f>Moorings!A22</f>
        <v>ATAPL-58320-00014</v>
      </c>
      <c r="B22" s="41" t="str">
        <f>if(D22="Mooring",Moorings!B22,"")</f>
        <v/>
      </c>
      <c r="C22" s="41" t="str">
        <f>if(D22="Sensor",Moorings!B22,"")</f>
        <v>RS03AXBS-LJ03A-12-DOSTAD301</v>
      </c>
      <c r="D22" s="23" t="str">
        <f>if(ISBLANK(Moorings!B22),"",if(len(Moorings!B22)&gt;14,"Sensor","Mooring"))</f>
        <v>Sensor</v>
      </c>
      <c r="E22" s="28" t="str">
        <f>Moorings!C22</f>
        <v>475</v>
      </c>
      <c r="F22" s="43" t="str">
        <f>if(D22="Mooring",Moorings!E22,"")</f>
        <v/>
      </c>
      <c r="G22" s="42"/>
    </row>
    <row r="23">
      <c r="A23" s="41" t="str">
        <f>Moorings!A23</f>
        <v/>
      </c>
      <c r="B23" s="41" t="str">
        <f>if(D23="Mooring",Moorings!B23,"")</f>
        <v/>
      </c>
      <c r="C23" s="42" t="str">
        <f>if(D23="Sensor",Moorings!B23,"")</f>
        <v/>
      </c>
      <c r="D23" s="23" t="str">
        <f>if(ISBLANK(Moorings!B23),"",if(len(Moorings!B23)&gt;14,"Sensor","Mooring"))</f>
        <v/>
      </c>
      <c r="E23" s="28" t="str">
        <f>Moorings!C23</f>
        <v/>
      </c>
      <c r="F23" s="43" t="str">
        <f>if(D23="Mooring",Moorings!E23,"")</f>
        <v/>
      </c>
      <c r="G23" s="42"/>
    </row>
    <row r="24">
      <c r="A24" s="41" t="str">
        <f>Moorings!A24</f>
        <v/>
      </c>
      <c r="B24" s="41" t="str">
        <f>if(D24="Mooring",Moorings!B24,"")</f>
        <v/>
      </c>
      <c r="C24" s="42" t="str">
        <f>if(D24="Sensor",Moorings!B24,"")</f>
        <v/>
      </c>
      <c r="D24" s="23" t="str">
        <f>if(ISBLANK(Moorings!B24),"",if(len(Moorings!B24)&gt;14,"Sensor","Mooring"))</f>
        <v/>
      </c>
      <c r="E24" s="28" t="str">
        <f>Moorings!C24</f>
        <v/>
      </c>
      <c r="F24" s="43" t="str">
        <f>if(D24="Mooring",Moorings!E24,"")</f>
        <v/>
      </c>
      <c r="G24" s="42"/>
    </row>
    <row r="25">
      <c r="A25" s="41" t="str">
        <f>Moorings!A25</f>
        <v/>
      </c>
      <c r="B25" s="41" t="str">
        <f>if(D25="Mooring",Moorings!B25,"")</f>
        <v/>
      </c>
      <c r="C25" s="42" t="str">
        <f>if(D25="Sensor",Moorings!B25,"")</f>
        <v/>
      </c>
      <c r="D25" s="23" t="str">
        <f>if(ISBLANK(Moorings!B25),"",if(len(Moorings!B25)&gt;14,"Sensor","Mooring"))</f>
        <v/>
      </c>
      <c r="E25" s="28" t="str">
        <f>Moorings!C25</f>
        <v/>
      </c>
      <c r="F25" s="43" t="str">
        <f>if(D25="Mooring",Moorings!E25,"")</f>
        <v/>
      </c>
      <c r="G25" s="42"/>
    </row>
    <row r="26">
      <c r="A26" s="41" t="str">
        <f>Moorings!A26</f>
        <v/>
      </c>
      <c r="B26" s="41" t="str">
        <f>if(D26="Mooring",Moorings!B26,"")</f>
        <v/>
      </c>
      <c r="C26" s="42" t="str">
        <f>if(D26="Sensor",Moorings!B26,"")</f>
        <v/>
      </c>
      <c r="D26" s="23" t="str">
        <f>if(ISBLANK(Moorings!B26),"",if(len(Moorings!B26)&gt;14,"Sensor","Mooring"))</f>
        <v/>
      </c>
      <c r="E26" s="28" t="str">
        <f>Moorings!C26</f>
        <v/>
      </c>
      <c r="F26" s="43" t="str">
        <f>if(D26="Mooring",Moorings!E26,"")</f>
        <v/>
      </c>
      <c r="G26" s="42"/>
    </row>
    <row r="27">
      <c r="A27" s="41" t="str">
        <f>Moorings!A27</f>
        <v/>
      </c>
      <c r="B27" s="41" t="str">
        <f>if(D27="Mooring",Moorings!B27,"")</f>
        <v/>
      </c>
      <c r="C27" s="42" t="str">
        <f>if(D27="Sensor",Moorings!B27,"")</f>
        <v/>
      </c>
      <c r="D27" s="23" t="str">
        <f>if(ISBLANK(Moorings!B27),"",if(len(Moorings!B27)&gt;14,"Sensor","Mooring"))</f>
        <v/>
      </c>
      <c r="E27" s="28" t="str">
        <f>Moorings!C27</f>
        <v/>
      </c>
      <c r="F27" s="43" t="str">
        <f>if(D27="Mooring",Moorings!E27,"")</f>
        <v/>
      </c>
      <c r="G27" s="42"/>
    </row>
    <row r="28">
      <c r="A28" s="41" t="str">
        <f>Moorings!A28</f>
        <v/>
      </c>
      <c r="B28" s="41" t="str">
        <f>if(D28="Mooring",Moorings!B28,"")</f>
        <v/>
      </c>
      <c r="C28" s="42" t="str">
        <f>if(D28="Sensor",Moorings!B28,"")</f>
        <v/>
      </c>
      <c r="D28" s="23" t="str">
        <f>if(ISBLANK(Moorings!B28),"",if(len(Moorings!B28)&gt;14,"Sensor","Mooring"))</f>
        <v/>
      </c>
      <c r="E28" s="28" t="str">
        <f>Moorings!C28</f>
        <v/>
      </c>
      <c r="F28" s="43" t="str">
        <f>if(D28="Mooring",Moorings!E28,"")</f>
        <v/>
      </c>
      <c r="G28"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43"/>
    <col customWidth="1" min="2" max="2" width="11.57"/>
    <col customWidth="1" min="3" max="3" width="18.14"/>
    <col customWidth="1" min="4" max="4" width="11.43"/>
    <col customWidth="1" min="5" max="5" width="10.29"/>
    <col customWidth="1" min="6" max="6" width="7.0"/>
    <col customWidth="1" min="7" max="7" width="5.71"/>
    <col customWidth="1" min="8" max="8" width="16.0"/>
    <col customWidth="1" min="9" max="9" width="19.43"/>
    <col customWidth="1" min="10" max="10" width="11.0"/>
  </cols>
  <sheetData>
    <row r="1">
      <c r="A1" s="44" t="str">
        <f>IFERROR(__xludf.DUMMYFUNCTION("sort(unique(Moorings!B:B))"),"Ref Des")</f>
        <v>Ref Des</v>
      </c>
      <c r="B1" s="45" t="s">
        <v>143</v>
      </c>
      <c r="C1" s="46" t="s">
        <v>144</v>
      </c>
      <c r="D1" s="47" t="s">
        <v>145</v>
      </c>
      <c r="E1" s="47" t="s">
        <v>146</v>
      </c>
      <c r="F1" s="47" t="s">
        <v>147</v>
      </c>
      <c r="G1" s="47"/>
      <c r="H1" s="47" t="s">
        <v>148</v>
      </c>
      <c r="I1" s="46" t="s">
        <v>144</v>
      </c>
      <c r="J1" s="47" t="s">
        <v>147</v>
      </c>
    </row>
    <row r="2">
      <c r="A2" t="s">
        <v>37</v>
      </c>
      <c r="B2" s="48"/>
      <c r="C2" s="49" t="s">
        <v>149</v>
      </c>
      <c r="D2" s="48" t="s">
        <v>150</v>
      </c>
      <c r="E2" s="48" t="s">
        <v>151</v>
      </c>
      <c r="F2" s="50"/>
      <c r="G2" s="50"/>
      <c r="H2" s="48"/>
      <c r="I2" s="51"/>
      <c r="J2" s="50"/>
    </row>
    <row r="3">
      <c r="A3" t="s">
        <v>42</v>
      </c>
      <c r="B3" s="48"/>
      <c r="C3" s="49" t="s">
        <v>149</v>
      </c>
      <c r="D3" s="48" t="s">
        <v>150</v>
      </c>
      <c r="E3" s="48" t="s">
        <v>151</v>
      </c>
      <c r="F3" s="48"/>
      <c r="G3" s="48"/>
      <c r="H3" s="50"/>
      <c r="I3" s="52"/>
      <c r="J3" s="48"/>
    </row>
    <row r="4">
      <c r="A4" t="s">
        <v>46</v>
      </c>
      <c r="B4" s="48"/>
      <c r="C4" s="49" t="s">
        <v>149</v>
      </c>
      <c r="D4" s="48" t="s">
        <v>150</v>
      </c>
      <c r="E4" s="48" t="s">
        <v>150</v>
      </c>
      <c r="F4" s="50"/>
      <c r="G4" s="50"/>
      <c r="H4" s="50"/>
      <c r="I4" s="52"/>
      <c r="J4" s="50"/>
    </row>
    <row r="5">
      <c r="A5" t="s">
        <v>49</v>
      </c>
      <c r="B5" s="48"/>
      <c r="C5" s="49" t="s">
        <v>149</v>
      </c>
      <c r="D5" s="48" t="s">
        <v>150</v>
      </c>
      <c r="E5" s="48" t="s">
        <v>150</v>
      </c>
      <c r="F5" s="48" t="s">
        <v>152</v>
      </c>
      <c r="G5" s="50"/>
      <c r="H5" s="50"/>
      <c r="I5" s="51"/>
      <c r="J5" s="50"/>
    </row>
    <row r="6">
      <c r="A6" t="s">
        <v>51</v>
      </c>
      <c r="B6" s="48"/>
      <c r="C6" s="49" t="s">
        <v>149</v>
      </c>
      <c r="D6" s="48" t="s">
        <v>150</v>
      </c>
      <c r="E6" s="48" t="s">
        <v>150</v>
      </c>
      <c r="F6" s="48"/>
      <c r="G6" s="50"/>
      <c r="H6" s="50"/>
      <c r="I6" s="52"/>
      <c r="J6" s="50"/>
    </row>
    <row r="7">
      <c r="A7" t="s">
        <v>57</v>
      </c>
      <c r="B7" s="48"/>
      <c r="C7" s="49" t="s">
        <v>149</v>
      </c>
      <c r="D7" s="48" t="s">
        <v>150</v>
      </c>
      <c r="E7" s="48" t="s">
        <v>150</v>
      </c>
      <c r="F7" s="48" t="s">
        <v>152</v>
      </c>
      <c r="G7" s="50"/>
      <c r="H7" s="50"/>
      <c r="I7" s="52"/>
      <c r="J7" s="50"/>
    </row>
    <row r="8">
      <c r="A8" t="s">
        <v>60</v>
      </c>
      <c r="B8" s="48"/>
      <c r="C8" s="49" t="s">
        <v>153</v>
      </c>
      <c r="D8" s="48" t="s">
        <v>150</v>
      </c>
      <c r="E8" s="48" t="s">
        <v>150</v>
      </c>
      <c r="F8" s="48" t="s">
        <v>154</v>
      </c>
      <c r="G8" s="50"/>
      <c r="H8" s="50"/>
      <c r="I8" s="51"/>
      <c r="J8" s="50"/>
    </row>
    <row r="9">
      <c r="A9" t="s">
        <v>13</v>
      </c>
      <c r="B9" s="48"/>
      <c r="C9" s="49"/>
      <c r="D9" s="48"/>
      <c r="E9" s="48"/>
      <c r="F9" s="50"/>
      <c r="G9" s="50"/>
      <c r="H9" s="50"/>
      <c r="I9" s="52"/>
      <c r="J9" s="50"/>
    </row>
    <row r="10">
      <c r="A10" t="s">
        <v>19</v>
      </c>
      <c r="B10" s="48"/>
      <c r="C10" s="49" t="s">
        <v>149</v>
      </c>
      <c r="D10" s="48" t="s">
        <v>155</v>
      </c>
      <c r="E10" s="48" t="s">
        <v>151</v>
      </c>
      <c r="F10" s="50"/>
      <c r="G10" s="50"/>
      <c r="H10" s="50"/>
      <c r="I10" s="52"/>
      <c r="J10" s="50"/>
    </row>
    <row r="11">
      <c r="A11" t="s">
        <v>23</v>
      </c>
      <c r="B11" s="48"/>
      <c r="C11" s="49" t="s">
        <v>149</v>
      </c>
      <c r="D11" s="48" t="s">
        <v>155</v>
      </c>
      <c r="E11" s="48" t="s">
        <v>151</v>
      </c>
      <c r="F11" s="50"/>
      <c r="G11" s="50"/>
      <c r="H11" s="48"/>
      <c r="I11" s="51"/>
      <c r="J11" s="50"/>
    </row>
    <row r="12">
      <c r="A12" t="s">
        <v>26</v>
      </c>
      <c r="B12" s="48"/>
      <c r="C12" s="49" t="s">
        <v>149</v>
      </c>
      <c r="D12" s="48" t="s">
        <v>155</v>
      </c>
      <c r="E12" s="48" t="s">
        <v>151</v>
      </c>
      <c r="F12" s="48" t="s">
        <v>149</v>
      </c>
      <c r="G12" s="50"/>
      <c r="H12" s="50"/>
      <c r="I12" s="53"/>
      <c r="J12" s="48" t="s">
        <v>156</v>
      </c>
    </row>
    <row r="13">
      <c r="A13" t="s">
        <v>32</v>
      </c>
      <c r="B13" s="48"/>
      <c r="C13" s="49" t="s">
        <v>149</v>
      </c>
      <c r="D13" s="48" t="s">
        <v>155</v>
      </c>
      <c r="E13" s="48" t="s">
        <v>155</v>
      </c>
      <c r="F13" s="48" t="s">
        <v>149</v>
      </c>
      <c r="G13" s="50"/>
      <c r="H13" s="50"/>
      <c r="I13" s="52"/>
      <c r="J13" s="48"/>
      <c r="K13" s="54" t="s">
        <v>156</v>
      </c>
    </row>
    <row r="14">
      <c r="B14" s="48"/>
      <c r="C14" s="49"/>
      <c r="D14" s="48"/>
      <c r="E14" s="48"/>
      <c r="F14" s="50"/>
      <c r="G14" s="50"/>
      <c r="H14" s="50"/>
      <c r="I14" s="52"/>
      <c r="J14" s="48"/>
      <c r="K14" s="54" t="s">
        <v>156</v>
      </c>
    </row>
    <row r="15">
      <c r="B15" s="48"/>
      <c r="C15" s="49"/>
      <c r="D15" s="48"/>
      <c r="E15" s="48"/>
      <c r="F15" s="50"/>
      <c r="G15" s="50"/>
      <c r="H15" s="50"/>
      <c r="I15" s="52"/>
      <c r="J15" s="48"/>
      <c r="K15" s="54" t="s">
        <v>156</v>
      </c>
    </row>
    <row r="16">
      <c r="B16" s="48"/>
      <c r="C16" s="49"/>
      <c r="D16" s="48"/>
      <c r="E16" s="48"/>
      <c r="F16" s="50"/>
      <c r="G16" s="50"/>
      <c r="H16" s="50"/>
      <c r="I16" s="52"/>
      <c r="J16" s="48"/>
      <c r="K16" s="54" t="s">
        <v>156</v>
      </c>
    </row>
    <row r="17">
      <c r="B17" s="48"/>
      <c r="C17" s="49"/>
      <c r="D17" s="48"/>
      <c r="E17" s="48"/>
      <c r="F17" s="50"/>
      <c r="G17" s="50"/>
      <c r="H17" s="50"/>
      <c r="I17" s="52"/>
      <c r="J17" s="50"/>
      <c r="K17" s="54" t="s">
        <v>156</v>
      </c>
    </row>
    <row r="18">
      <c r="B18" s="48"/>
      <c r="C18" s="49"/>
      <c r="D18" s="48"/>
      <c r="E18" s="48"/>
      <c r="F18" s="50"/>
      <c r="G18" s="50"/>
      <c r="H18" s="50"/>
      <c r="I18" s="52"/>
      <c r="J18" s="50"/>
      <c r="K18" s="54" t="s">
        <v>156</v>
      </c>
    </row>
    <row r="19">
      <c r="B19" s="48"/>
      <c r="C19" s="49"/>
      <c r="D19" s="48"/>
      <c r="E19" s="48"/>
      <c r="F19" s="50"/>
      <c r="G19" s="50"/>
      <c r="H19" s="50"/>
      <c r="I19" s="52"/>
      <c r="J19" s="50"/>
      <c r="K19" s="54" t="s">
        <v>156</v>
      </c>
    </row>
    <row r="20">
      <c r="B20" s="55" t="str">
        <f>concatenate(countif(B2:B19,"yes"),"/",counta(B2:B19))</f>
        <v>0/0</v>
      </c>
      <c r="C20" s="55" t="str">
        <f>concatenate("'",countif(C2:C19,"yes"),"/",counta(C2:C19))</f>
        <v>'10/11</v>
      </c>
      <c r="D20" s="56" t="str">
        <f t="shared" ref="D20:E20" si="1">concatenate("'",countif(D2:D19,"1/*")+countif(D2:D19,"2/*")*2,"/",countif(D2:D19,"*/1")+countif(D2:D19,"*/2")*2)</f>
        <v>'18/18</v>
      </c>
      <c r="E20" s="56" t="str">
        <f t="shared" si="1"/>
        <v>'11/11</v>
      </c>
      <c r="F20" s="50"/>
      <c r="G20" s="50"/>
      <c r="H20" s="50"/>
      <c r="I20" s="52"/>
      <c r="J20" s="50"/>
      <c r="K20" s="54" t="s">
        <v>156</v>
      </c>
    </row>
    <row r="21">
      <c r="B21" s="50"/>
      <c r="C21" s="49"/>
      <c r="D21" s="48"/>
      <c r="E21" s="48"/>
      <c r="F21" s="50"/>
      <c r="G21" s="50"/>
      <c r="H21" s="50"/>
      <c r="I21" s="52"/>
      <c r="J21" s="50"/>
      <c r="K21" s="54" t="s">
        <v>156</v>
      </c>
    </row>
    <row r="22">
      <c r="B22" s="50"/>
      <c r="C22" s="57"/>
      <c r="D22" s="50"/>
      <c r="E22" s="50"/>
      <c r="F22" s="50"/>
      <c r="G22" s="50"/>
      <c r="H22" s="50"/>
      <c r="I22" s="52"/>
      <c r="J22" s="50"/>
      <c r="K22" s="54" t="s">
        <v>156</v>
      </c>
    </row>
    <row r="23">
      <c r="B23" s="50"/>
      <c r="C23" s="57"/>
      <c r="D23" s="50"/>
      <c r="E23" s="50"/>
      <c r="F23" s="50"/>
      <c r="G23" s="50"/>
      <c r="H23" s="50"/>
      <c r="I23" s="52"/>
      <c r="J23" s="50"/>
      <c r="K23" s="54" t="s">
        <v>156</v>
      </c>
    </row>
    <row r="24">
      <c r="B24" s="50"/>
      <c r="C24" s="57"/>
      <c r="D24" s="50"/>
      <c r="E24" s="50"/>
      <c r="F24" s="50"/>
      <c r="G24" s="50"/>
      <c r="H24" s="50"/>
      <c r="I24" s="52"/>
      <c r="J24" s="50"/>
      <c r="K24" s="54" t="s">
        <v>156</v>
      </c>
    </row>
    <row r="25">
      <c r="B25" s="50"/>
      <c r="C25" s="57"/>
      <c r="D25" s="50"/>
      <c r="E25" s="50"/>
      <c r="F25" s="50"/>
      <c r="G25" s="50"/>
      <c r="H25" s="50"/>
      <c r="I25" s="52"/>
      <c r="J25" s="48"/>
      <c r="K25" s="54" t="s">
        <v>156</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8" width="10.29"/>
  </cols>
  <sheetData>
    <row r="1" ht="12.75" customHeight="1">
      <c r="A1" s="10">
        <v>0.057141</v>
      </c>
      <c r="B1" s="10">
        <v>0.053593</v>
      </c>
      <c r="C1" s="10">
        <v>0.049512</v>
      </c>
      <c r="D1" s="10">
        <v>0.045683</v>
      </c>
      <c r="E1" s="10">
        <v>0.041113</v>
      </c>
      <c r="F1" s="10">
        <v>0.038054</v>
      </c>
      <c r="G1" s="10">
        <v>0.037161</v>
      </c>
      <c r="H1" s="10">
        <v>0.032985</v>
      </c>
      <c r="I1" s="10">
        <v>0.031496</v>
      </c>
      <c r="J1" s="10">
        <v>0.029881</v>
      </c>
      <c r="K1" s="10">
        <v>0.029222</v>
      </c>
      <c r="L1" s="10">
        <v>0.027197</v>
      </c>
      <c r="M1" s="10">
        <v>0.025524</v>
      </c>
      <c r="N1" s="10">
        <v>0.019938</v>
      </c>
      <c r="O1" s="10">
        <v>0.021266</v>
      </c>
      <c r="P1" s="10">
        <v>0.01815</v>
      </c>
      <c r="Q1" s="10">
        <v>0.014251</v>
      </c>
      <c r="R1" s="10">
        <v>0.013395</v>
      </c>
      <c r="S1" s="10">
        <v>0.009948</v>
      </c>
      <c r="T1" s="10">
        <v>0.008933</v>
      </c>
      <c r="U1" s="10">
        <v>0.006028</v>
      </c>
      <c r="V1" s="10">
        <v>0.006511</v>
      </c>
      <c r="W1" s="10">
        <v>0.003274</v>
      </c>
      <c r="X1" s="10">
        <v>0.001861</v>
      </c>
      <c r="Y1" s="10">
        <v>0.0</v>
      </c>
      <c r="Z1" s="10">
        <v>7.83E-4</v>
      </c>
      <c r="AA1" s="10">
        <v>-0.002581</v>
      </c>
      <c r="AB1" s="10">
        <v>-0.004923</v>
      </c>
      <c r="AC1" s="10">
        <v>-0.006648</v>
      </c>
      <c r="AD1" s="10">
        <v>-0.007535</v>
      </c>
      <c r="AE1" s="10">
        <v>-0.010734</v>
      </c>
      <c r="AF1" s="10">
        <v>-0.013698</v>
      </c>
      <c r="AG1" s="10">
        <v>-0.014891</v>
      </c>
      <c r="AH1" s="10">
        <v>-0.016589</v>
      </c>
      <c r="AI1" s="10">
        <v>-0.017599</v>
      </c>
      <c r="AJ1" s="10">
        <v>-0.018726</v>
      </c>
      <c r="AK1" s="10">
        <v>-0.020027</v>
      </c>
      <c r="AL1" s="10">
        <v>-0.020368</v>
      </c>
    </row>
    <row r="2" ht="12.75" customHeight="1">
      <c r="A2" s="10">
        <v>0.047687</v>
      </c>
      <c r="B2" s="10">
        <v>0.042188</v>
      </c>
      <c r="C2" s="10">
        <v>0.037729</v>
      </c>
      <c r="D2" s="10">
        <v>0.035853</v>
      </c>
      <c r="E2" s="10">
        <v>0.033198</v>
      </c>
      <c r="F2" s="10">
        <v>0.030029</v>
      </c>
      <c r="G2" s="10">
        <v>0.028451</v>
      </c>
      <c r="H2" s="10">
        <v>0.02599</v>
      </c>
      <c r="I2" s="10">
        <v>0.024153</v>
      </c>
      <c r="J2" s="10">
        <v>0.022034</v>
      </c>
      <c r="K2" s="10">
        <v>0.022206</v>
      </c>
      <c r="L2" s="10">
        <v>0.020256</v>
      </c>
      <c r="M2" s="10">
        <v>0.018719</v>
      </c>
      <c r="N2" s="10">
        <v>0.015152</v>
      </c>
      <c r="O2" s="10">
        <v>0.015536</v>
      </c>
      <c r="P2" s="10">
        <v>0.01309</v>
      </c>
      <c r="Q2" s="10">
        <v>0.010393</v>
      </c>
      <c r="R2" s="10">
        <v>0.009674</v>
      </c>
      <c r="S2" s="10">
        <v>0.007726</v>
      </c>
      <c r="T2" s="10">
        <v>0.005644</v>
      </c>
      <c r="U2" s="10">
        <v>0.004349</v>
      </c>
      <c r="V2" s="10">
        <v>0.003407</v>
      </c>
      <c r="W2" s="10">
        <v>0.001359</v>
      </c>
      <c r="X2" s="10">
        <v>1.05E-4</v>
      </c>
      <c r="Y2" s="10">
        <v>0.0</v>
      </c>
      <c r="Z2" s="10">
        <v>-4.54E-4</v>
      </c>
      <c r="AA2" s="10">
        <v>-0.002863</v>
      </c>
      <c r="AB2" s="10">
        <v>-0.004042</v>
      </c>
      <c r="AC2" s="10">
        <v>-0.005395</v>
      </c>
      <c r="AD2" s="10">
        <v>-0.006819</v>
      </c>
      <c r="AE2" s="10">
        <v>-0.008765</v>
      </c>
      <c r="AF2" s="10">
        <v>-0.011126</v>
      </c>
      <c r="AG2" s="10">
        <v>-0.011966</v>
      </c>
      <c r="AH2" s="10">
        <v>-0.014194</v>
      </c>
      <c r="AI2" s="10">
        <v>-0.01368</v>
      </c>
      <c r="AJ2" s="10">
        <v>-0.014405</v>
      </c>
      <c r="AK2" s="10">
        <v>-0.015998</v>
      </c>
      <c r="AL2" s="10">
        <v>-0.016889</v>
      </c>
    </row>
    <row r="3" ht="12.75" customHeight="1">
      <c r="A3" s="10">
        <v>0.033599</v>
      </c>
      <c r="B3" s="10">
        <v>0.030179</v>
      </c>
      <c r="C3" s="10">
        <v>0.026584</v>
      </c>
      <c r="D3" s="10">
        <v>0.024806</v>
      </c>
      <c r="E3" s="10">
        <v>0.02241</v>
      </c>
      <c r="F3" s="10">
        <v>0.019577</v>
      </c>
      <c r="G3" s="10">
        <v>0.018997</v>
      </c>
      <c r="H3" s="10">
        <v>0.017117</v>
      </c>
      <c r="I3" s="10">
        <v>0.015972</v>
      </c>
      <c r="J3" s="10">
        <v>0.015141</v>
      </c>
      <c r="K3" s="10">
        <v>0.01458</v>
      </c>
      <c r="L3" s="10">
        <v>0.014153</v>
      </c>
      <c r="M3" s="10">
        <v>0.012741</v>
      </c>
      <c r="N3" s="10">
        <v>0.010282</v>
      </c>
      <c r="O3" s="10">
        <v>0.010792</v>
      </c>
      <c r="P3" s="10">
        <v>0.009111</v>
      </c>
      <c r="Q3" s="10">
        <v>0.007739</v>
      </c>
      <c r="R3" s="10">
        <v>0.006019</v>
      </c>
      <c r="S3" s="10">
        <v>0.004571</v>
      </c>
      <c r="T3" s="10">
        <v>0.004151</v>
      </c>
      <c r="U3" s="10">
        <v>0.002132</v>
      </c>
      <c r="V3" s="10">
        <v>0.002501</v>
      </c>
      <c r="W3" s="10">
        <v>0.001299</v>
      </c>
      <c r="X3" s="10">
        <v>2.0E-4</v>
      </c>
      <c r="Y3" s="10">
        <v>0.0</v>
      </c>
      <c r="Z3" s="10">
        <v>-5.87E-4</v>
      </c>
      <c r="AA3" s="10">
        <v>-0.001569</v>
      </c>
      <c r="AB3" s="10">
        <v>-0.001874</v>
      </c>
      <c r="AC3" s="10">
        <v>-0.002992</v>
      </c>
      <c r="AD3" s="10">
        <v>-0.003865</v>
      </c>
      <c r="AE3" s="10">
        <v>-0.0062</v>
      </c>
      <c r="AF3" s="10">
        <v>-0.00676</v>
      </c>
      <c r="AG3" s="10">
        <v>-0.008115</v>
      </c>
      <c r="AH3" s="10">
        <v>-0.009289</v>
      </c>
      <c r="AI3" s="10">
        <v>-0.009258</v>
      </c>
      <c r="AJ3" s="10">
        <v>-0.009691</v>
      </c>
      <c r="AK3" s="10">
        <v>-0.011229</v>
      </c>
      <c r="AL3" s="10">
        <v>-0.011663</v>
      </c>
    </row>
    <row r="4" ht="12.75" customHeight="1">
      <c r="A4" s="10">
        <v>0.030313</v>
      </c>
      <c r="B4" s="10">
        <v>0.026715</v>
      </c>
      <c r="C4" s="10">
        <v>0.023475</v>
      </c>
      <c r="D4" s="10">
        <v>0.020792</v>
      </c>
      <c r="E4" s="10">
        <v>0.01794</v>
      </c>
      <c r="F4" s="10">
        <v>0.016463</v>
      </c>
      <c r="G4" s="10">
        <v>0.015549</v>
      </c>
      <c r="H4" s="10">
        <v>0.013842</v>
      </c>
      <c r="I4" s="10">
        <v>0.013005</v>
      </c>
      <c r="J4" s="10">
        <v>0.012175</v>
      </c>
      <c r="K4" s="10">
        <v>0.01179</v>
      </c>
      <c r="L4" s="10">
        <v>0.010349</v>
      </c>
      <c r="M4" s="10">
        <v>0.009551</v>
      </c>
      <c r="N4" s="10">
        <v>0.007316</v>
      </c>
      <c r="O4" s="10">
        <v>0.007889</v>
      </c>
      <c r="P4" s="10">
        <v>0.006785</v>
      </c>
      <c r="Q4" s="10">
        <v>0.005069</v>
      </c>
      <c r="R4" s="10">
        <v>0.005341</v>
      </c>
      <c r="S4" s="10">
        <v>0.003794</v>
      </c>
      <c r="T4" s="10">
        <v>0.003482</v>
      </c>
      <c r="U4" s="10">
        <v>0.00205</v>
      </c>
      <c r="V4" s="10">
        <v>0.001389</v>
      </c>
      <c r="W4" s="10">
        <v>3.31E-4</v>
      </c>
      <c r="X4" s="10">
        <v>0.001016</v>
      </c>
      <c r="Y4" s="10">
        <v>0.0</v>
      </c>
      <c r="Z4" s="10">
        <v>3.49E-4</v>
      </c>
      <c r="AA4" s="10">
        <v>-7.08E-4</v>
      </c>
      <c r="AB4" s="10">
        <v>-0.001542</v>
      </c>
      <c r="AC4" s="10">
        <v>-0.001586</v>
      </c>
      <c r="AD4" s="10">
        <v>-0.00283</v>
      </c>
      <c r="AE4" s="10">
        <v>-0.003767</v>
      </c>
      <c r="AF4" s="10">
        <v>-0.004803</v>
      </c>
      <c r="AG4" s="10">
        <v>-0.005559</v>
      </c>
      <c r="AH4" s="10">
        <v>-0.006104</v>
      </c>
      <c r="AI4" s="10">
        <v>-0.006298</v>
      </c>
      <c r="AJ4" s="10">
        <v>-0.006853</v>
      </c>
      <c r="AK4" s="10">
        <v>-0.008205</v>
      </c>
      <c r="AL4" s="10">
        <v>-0.008619</v>
      </c>
    </row>
    <row r="5" ht="12.75" customHeight="1">
      <c r="A5" s="10">
        <v>0.024063</v>
      </c>
      <c r="B5" s="10">
        <v>0.020866</v>
      </c>
      <c r="C5" s="10">
        <v>0.01751</v>
      </c>
      <c r="D5" s="10">
        <v>0.015846</v>
      </c>
      <c r="E5" s="10">
        <v>0.014499</v>
      </c>
      <c r="F5" s="10">
        <v>0.012725</v>
      </c>
      <c r="G5" s="10">
        <v>0.011776</v>
      </c>
      <c r="H5" s="10">
        <v>0.010256</v>
      </c>
      <c r="I5" s="10">
        <v>0.009349</v>
      </c>
      <c r="J5" s="10">
        <v>0.00819</v>
      </c>
      <c r="K5" s="10">
        <v>0.008089</v>
      </c>
      <c r="L5" s="10">
        <v>0.007573</v>
      </c>
      <c r="M5" s="10">
        <v>0.006701</v>
      </c>
      <c r="N5" s="10">
        <v>0.005268</v>
      </c>
      <c r="O5" s="10">
        <v>0.005671</v>
      </c>
      <c r="P5" s="10">
        <v>0.004527</v>
      </c>
      <c r="Q5" s="10">
        <v>0.003388</v>
      </c>
      <c r="R5" s="10">
        <v>0.003482</v>
      </c>
      <c r="S5" s="10">
        <v>0.002373</v>
      </c>
      <c r="T5" s="10">
        <v>0.001792</v>
      </c>
      <c r="U5" s="10">
        <v>9.97E-4</v>
      </c>
      <c r="V5" s="10">
        <v>7.54E-4</v>
      </c>
      <c r="W5" s="10">
        <v>2.66E-4</v>
      </c>
      <c r="X5" s="10">
        <v>-2.41E-4</v>
      </c>
      <c r="Y5" s="10">
        <v>0.0</v>
      </c>
      <c r="Z5" s="10">
        <v>-1.27E-4</v>
      </c>
      <c r="AA5" s="10">
        <v>-4.89E-4</v>
      </c>
      <c r="AB5" s="10">
        <v>-6.47E-4</v>
      </c>
      <c r="AC5" s="10">
        <v>-0.001219</v>
      </c>
      <c r="AD5" s="10">
        <v>-0.001448</v>
      </c>
      <c r="AE5" s="10">
        <v>-0.002589</v>
      </c>
      <c r="AF5" s="10">
        <v>-0.003272</v>
      </c>
      <c r="AG5" s="10">
        <v>-0.003951</v>
      </c>
      <c r="AH5" s="10">
        <v>-0.004561</v>
      </c>
      <c r="AI5" s="10">
        <v>-0.004439</v>
      </c>
      <c r="AJ5" s="10">
        <v>-0.005005</v>
      </c>
      <c r="AK5" s="10">
        <v>-0.006175</v>
      </c>
      <c r="AL5" s="10">
        <v>-0.006539</v>
      </c>
    </row>
    <row r="6" ht="12.75" customHeight="1">
      <c r="A6" s="10">
        <v>0.01804</v>
      </c>
      <c r="B6" s="10">
        <v>0.016447</v>
      </c>
      <c r="C6" s="10">
        <v>0.014334</v>
      </c>
      <c r="D6" s="10">
        <v>0.013013</v>
      </c>
      <c r="E6" s="10">
        <v>0.011253</v>
      </c>
      <c r="F6" s="10">
        <v>0.009512</v>
      </c>
      <c r="G6" s="10">
        <v>0.008779</v>
      </c>
      <c r="H6" s="10">
        <v>0.007378</v>
      </c>
      <c r="I6" s="10">
        <v>0.006859</v>
      </c>
      <c r="J6" s="10">
        <v>0.006237</v>
      </c>
      <c r="K6" s="10">
        <v>0.00625</v>
      </c>
      <c r="L6" s="10">
        <v>0.005637</v>
      </c>
      <c r="M6" s="10">
        <v>0.004851</v>
      </c>
      <c r="N6" s="10">
        <v>0.003391</v>
      </c>
      <c r="O6" s="10">
        <v>0.00374</v>
      </c>
      <c r="P6" s="10">
        <v>0.003073</v>
      </c>
      <c r="Q6" s="10">
        <v>0.001663</v>
      </c>
      <c r="R6" s="10">
        <v>0.001594</v>
      </c>
      <c r="S6" s="10">
        <v>9.33E-4</v>
      </c>
      <c r="T6" s="10">
        <v>0.001243</v>
      </c>
      <c r="U6" s="10">
        <v>6.83E-4</v>
      </c>
      <c r="V6" s="10">
        <v>3.64E-4</v>
      </c>
      <c r="W6" s="10">
        <v>-1.9E-5</v>
      </c>
      <c r="X6" s="10">
        <v>-3.96E-4</v>
      </c>
      <c r="Y6" s="10">
        <v>0.0</v>
      </c>
      <c r="Z6" s="10">
        <v>4.09E-4</v>
      </c>
      <c r="AA6" s="10">
        <v>-1.32E-4</v>
      </c>
      <c r="AB6" s="10">
        <v>-5.9E-5</v>
      </c>
      <c r="AC6" s="10">
        <v>-1.53E-4</v>
      </c>
      <c r="AD6" s="10">
        <v>-3.58E-4</v>
      </c>
      <c r="AE6" s="10">
        <v>-0.001021</v>
      </c>
      <c r="AF6" s="10">
        <v>-0.001175</v>
      </c>
      <c r="AG6" s="10">
        <v>-0.00173</v>
      </c>
      <c r="AH6" s="10">
        <v>-0.002231</v>
      </c>
      <c r="AI6" s="10">
        <v>-0.002659</v>
      </c>
      <c r="AJ6" s="10">
        <v>-0.002652</v>
      </c>
      <c r="AK6" s="10">
        <v>-0.003922</v>
      </c>
      <c r="AL6" s="10">
        <v>-0.003621</v>
      </c>
    </row>
    <row r="7" ht="12.75" customHeight="1">
      <c r="A7" s="10">
        <v>0.013587</v>
      </c>
      <c r="B7" s="10">
        <v>0.01233</v>
      </c>
      <c r="C7" s="10">
        <v>0.011068</v>
      </c>
      <c r="D7" s="10">
        <v>0.010254</v>
      </c>
      <c r="E7" s="10">
        <v>0.009308</v>
      </c>
      <c r="F7" s="10">
        <v>0.008602</v>
      </c>
      <c r="G7" s="10">
        <v>0.008098</v>
      </c>
      <c r="H7" s="10">
        <v>0.007108</v>
      </c>
      <c r="I7" s="10">
        <v>0.006358</v>
      </c>
      <c r="J7" s="10">
        <v>0.005192</v>
      </c>
      <c r="K7" s="10">
        <v>0.005685</v>
      </c>
      <c r="L7" s="10">
        <v>0.004527</v>
      </c>
      <c r="M7" s="10">
        <v>0.003919</v>
      </c>
      <c r="N7" s="10">
        <v>0.002232</v>
      </c>
      <c r="O7" s="10">
        <v>0.002887</v>
      </c>
      <c r="P7" s="10">
        <v>0.002125</v>
      </c>
      <c r="Q7" s="10">
        <v>0.001501</v>
      </c>
      <c r="R7" s="10">
        <v>0.001371</v>
      </c>
      <c r="S7" s="10">
        <v>9.5E-4</v>
      </c>
      <c r="T7" s="10">
        <v>0.001242</v>
      </c>
      <c r="U7" s="10">
        <v>3.16E-4</v>
      </c>
      <c r="V7" s="10">
        <v>1.03E-4</v>
      </c>
      <c r="W7" s="10">
        <v>1.99E-4</v>
      </c>
      <c r="X7" s="10">
        <v>-8.1E-5</v>
      </c>
      <c r="Y7" s="10">
        <v>0.0</v>
      </c>
      <c r="Z7" s="10">
        <v>4.61E-4</v>
      </c>
      <c r="AA7" s="10">
        <v>5.9E-5</v>
      </c>
      <c r="AB7" s="10">
        <v>1.9E-5</v>
      </c>
      <c r="AC7" s="10">
        <v>-6.1E-5</v>
      </c>
      <c r="AD7" s="10">
        <v>1.2E-5</v>
      </c>
      <c r="AE7" s="10">
        <v>-7.41E-4</v>
      </c>
      <c r="AF7" s="10">
        <v>-0.001071</v>
      </c>
      <c r="AG7" s="10">
        <v>-0.001596</v>
      </c>
      <c r="AH7" s="10">
        <v>-0.002001</v>
      </c>
      <c r="AI7" s="10">
        <v>-0.001986</v>
      </c>
      <c r="AJ7" s="10">
        <v>-0.001949</v>
      </c>
      <c r="AK7" s="10">
        <v>-0.003113</v>
      </c>
      <c r="AL7" s="10">
        <v>-0.00336</v>
      </c>
    </row>
    <row r="8" ht="12.75" customHeight="1">
      <c r="A8" s="10">
        <v>0.008265</v>
      </c>
      <c r="B8" s="10">
        <v>0.006669</v>
      </c>
      <c r="C8" s="10">
        <v>0.006344</v>
      </c>
      <c r="D8" s="10">
        <v>0.006332</v>
      </c>
      <c r="E8" s="10">
        <v>0.005667</v>
      </c>
      <c r="F8" s="10">
        <v>0.005349</v>
      </c>
      <c r="G8" s="10">
        <v>0.004973</v>
      </c>
      <c r="H8" s="10">
        <v>0.004389</v>
      </c>
      <c r="I8" s="10">
        <v>0.003569</v>
      </c>
      <c r="J8" s="10">
        <v>0.003188</v>
      </c>
      <c r="K8" s="10">
        <v>0.002915</v>
      </c>
      <c r="L8" s="10">
        <v>0.003138</v>
      </c>
      <c r="M8" s="10">
        <v>0.002941</v>
      </c>
      <c r="N8" s="10">
        <v>0.002151</v>
      </c>
      <c r="O8" s="10">
        <v>0.002272</v>
      </c>
      <c r="P8" s="10">
        <v>0.001542</v>
      </c>
      <c r="Q8" s="10">
        <v>0.001154</v>
      </c>
      <c r="R8" s="10">
        <v>9.42E-4</v>
      </c>
      <c r="S8" s="10">
        <v>1.07E-4</v>
      </c>
      <c r="T8" s="10">
        <v>1.44E-4</v>
      </c>
      <c r="U8" s="10">
        <v>-8.4E-5</v>
      </c>
      <c r="V8" s="10">
        <v>3.0E-5</v>
      </c>
      <c r="W8" s="10">
        <v>-2.09E-4</v>
      </c>
      <c r="X8" s="10">
        <v>-8.8E-5</v>
      </c>
      <c r="Y8" s="10">
        <v>0.0</v>
      </c>
      <c r="Z8" s="10">
        <v>7.07E-4</v>
      </c>
      <c r="AA8" s="10">
        <v>3.62E-4</v>
      </c>
      <c r="AB8" s="10">
        <v>8.03E-4</v>
      </c>
      <c r="AC8" s="10">
        <v>9.96E-4</v>
      </c>
      <c r="AD8" s="10">
        <v>8.41E-4</v>
      </c>
      <c r="AE8" s="10">
        <v>4.71E-4</v>
      </c>
      <c r="AF8" s="10">
        <v>8.3E-5</v>
      </c>
      <c r="AG8" s="10">
        <v>9.3E-5</v>
      </c>
      <c r="AH8" s="10">
        <v>-2.78E-4</v>
      </c>
      <c r="AI8" s="10">
        <v>-2.1E-5</v>
      </c>
      <c r="AJ8" s="10">
        <v>-3.2E-4</v>
      </c>
      <c r="AK8" s="10">
        <v>-0.001142</v>
      </c>
      <c r="AL8" s="10">
        <v>-0.001837</v>
      </c>
    </row>
    <row r="9" ht="12.75" customHeight="1">
      <c r="A9" s="10">
        <v>0.004175</v>
      </c>
      <c r="B9" s="10">
        <v>0.003542</v>
      </c>
      <c r="C9" s="10">
        <v>0.003112</v>
      </c>
      <c r="D9" s="10">
        <v>0.002904</v>
      </c>
      <c r="E9" s="10">
        <v>0.002576</v>
      </c>
      <c r="F9" s="10">
        <v>0.002068</v>
      </c>
      <c r="G9" s="10">
        <v>0.001759</v>
      </c>
      <c r="H9" s="10">
        <v>0.001283</v>
      </c>
      <c r="I9" s="10">
        <v>0.001478</v>
      </c>
      <c r="J9" s="10">
        <v>0.001309</v>
      </c>
      <c r="K9" s="10">
        <v>0.001538</v>
      </c>
      <c r="L9" s="10">
        <v>0.001475</v>
      </c>
      <c r="M9" s="10">
        <v>0.001454</v>
      </c>
      <c r="N9" s="10">
        <v>7.14E-4</v>
      </c>
      <c r="O9" s="10">
        <v>8.05E-4</v>
      </c>
      <c r="P9" s="10">
        <v>6.68E-4</v>
      </c>
      <c r="Q9" s="10">
        <v>1.58E-4</v>
      </c>
      <c r="R9" s="10">
        <v>-1.22E-4</v>
      </c>
      <c r="S9" s="10">
        <v>-1.63E-4</v>
      </c>
      <c r="T9" s="10">
        <v>-2.03E-4</v>
      </c>
      <c r="U9" s="10">
        <v>-5.8E-4</v>
      </c>
      <c r="V9" s="10">
        <v>-5.13E-4</v>
      </c>
      <c r="W9" s="10">
        <v>3.4E-5</v>
      </c>
      <c r="X9" s="10">
        <v>-4.36E-4</v>
      </c>
      <c r="Y9" s="10">
        <v>0.0</v>
      </c>
      <c r="Z9" s="10">
        <v>4.65E-4</v>
      </c>
      <c r="AA9" s="10">
        <v>3.83E-4</v>
      </c>
      <c r="AB9" s="10">
        <v>6.52E-4</v>
      </c>
      <c r="AC9" s="10">
        <v>9.37E-4</v>
      </c>
      <c r="AD9" s="10">
        <v>8.62E-4</v>
      </c>
      <c r="AE9" s="10">
        <v>2.99E-4</v>
      </c>
      <c r="AF9" s="10">
        <v>4.1E-4</v>
      </c>
      <c r="AG9" s="10">
        <v>7.8E-5</v>
      </c>
      <c r="AH9" s="10">
        <v>5.8E-5</v>
      </c>
      <c r="AI9" s="10">
        <v>4.2E-5</v>
      </c>
      <c r="AJ9" s="10">
        <v>-1.3E-5</v>
      </c>
      <c r="AK9" s="10">
        <v>-7.28E-4</v>
      </c>
      <c r="AL9" s="10">
        <v>-0.001578</v>
      </c>
    </row>
    <row r="10" ht="12.75" customHeight="1">
      <c r="A10" s="10">
        <v>0.004044</v>
      </c>
      <c r="B10" s="10">
        <v>0.00267</v>
      </c>
      <c r="C10" s="10">
        <v>0.001967</v>
      </c>
      <c r="D10" s="10">
        <v>0.002049</v>
      </c>
      <c r="E10" s="10">
        <v>0.001695</v>
      </c>
      <c r="F10" s="10">
        <v>0.001423</v>
      </c>
      <c r="G10" s="10">
        <v>0.001596</v>
      </c>
      <c r="H10" s="10">
        <v>0.001364</v>
      </c>
      <c r="I10" s="10">
        <v>0.001006</v>
      </c>
      <c r="J10" s="10">
        <v>5.63E-4</v>
      </c>
      <c r="K10" s="10">
        <v>8.96E-4</v>
      </c>
      <c r="L10" s="10">
        <v>5.65E-4</v>
      </c>
      <c r="M10" s="10">
        <v>4.0E-4</v>
      </c>
      <c r="N10" s="10">
        <v>-1.0E-4</v>
      </c>
      <c r="O10" s="10">
        <v>4.4E-4</v>
      </c>
      <c r="P10" s="10">
        <v>1.6E-4</v>
      </c>
      <c r="Q10" s="10">
        <v>1.0E-4</v>
      </c>
      <c r="R10" s="10">
        <v>3.6E-4</v>
      </c>
      <c r="S10" s="10">
        <v>-5.4E-5</v>
      </c>
      <c r="T10" s="10">
        <v>2.2E-5</v>
      </c>
      <c r="U10" s="10">
        <v>-3.98E-4</v>
      </c>
      <c r="V10" s="10">
        <v>-2.65E-4</v>
      </c>
      <c r="W10" s="10">
        <v>-4.43E-4</v>
      </c>
      <c r="X10" s="10">
        <v>-8.4E-5</v>
      </c>
      <c r="Y10" s="10">
        <v>0.0</v>
      </c>
      <c r="Z10" s="10">
        <v>2.92E-4</v>
      </c>
      <c r="AA10" s="10">
        <v>3.05E-4</v>
      </c>
      <c r="AB10" s="10">
        <v>5.25E-4</v>
      </c>
      <c r="AC10" s="10">
        <v>7.48E-4</v>
      </c>
      <c r="AD10" s="10">
        <v>7.78E-4</v>
      </c>
      <c r="AE10" s="10">
        <v>4.39E-4</v>
      </c>
      <c r="AF10" s="10">
        <v>5.17E-4</v>
      </c>
      <c r="AG10" s="10">
        <v>2.85E-4</v>
      </c>
      <c r="AH10" s="10">
        <v>2.23E-4</v>
      </c>
      <c r="AI10" s="10">
        <v>3.23E-4</v>
      </c>
      <c r="AJ10" s="10">
        <v>4.04E-4</v>
      </c>
      <c r="AK10" s="10">
        <v>-5.46E-4</v>
      </c>
      <c r="AL10" s="10">
        <v>-0.001</v>
      </c>
    </row>
    <row r="11" ht="12.75" customHeight="1">
      <c r="A11" s="10">
        <v>0.001719</v>
      </c>
      <c r="B11" s="10">
        <v>9.07E-4</v>
      </c>
      <c r="C11" s="10">
        <v>7.08E-4</v>
      </c>
      <c r="D11" s="10">
        <v>9.31E-4</v>
      </c>
      <c r="E11" s="10">
        <v>9.69E-4</v>
      </c>
      <c r="F11" s="10">
        <v>6.79E-4</v>
      </c>
      <c r="G11" s="10">
        <v>4.05E-4</v>
      </c>
      <c r="H11" s="10">
        <v>-2.48E-4</v>
      </c>
      <c r="I11" s="10">
        <v>-4.01E-4</v>
      </c>
      <c r="J11" s="10">
        <v>-5.57E-4</v>
      </c>
      <c r="K11" s="10">
        <v>-3.26E-4</v>
      </c>
      <c r="L11" s="10">
        <v>-4.6E-5</v>
      </c>
      <c r="M11" s="10">
        <v>-2.86E-4</v>
      </c>
      <c r="N11" s="10">
        <v>-3.5E-5</v>
      </c>
      <c r="O11" s="10">
        <v>2.6E-5</v>
      </c>
      <c r="P11" s="10">
        <v>-4.07E-4</v>
      </c>
      <c r="Q11" s="10">
        <v>-3.27E-4</v>
      </c>
      <c r="R11" s="10">
        <v>-4.16E-4</v>
      </c>
      <c r="S11" s="10">
        <v>-6.12E-4</v>
      </c>
      <c r="T11" s="10">
        <v>-6.7E-4</v>
      </c>
      <c r="U11" s="10">
        <v>-6.3E-4</v>
      </c>
      <c r="V11" s="10">
        <v>-4.54E-4</v>
      </c>
      <c r="W11" s="10">
        <v>-2.44E-4</v>
      </c>
      <c r="X11" s="10">
        <v>1.41E-4</v>
      </c>
      <c r="Y11" s="10">
        <v>0.0</v>
      </c>
      <c r="Z11" s="10">
        <v>5.18E-4</v>
      </c>
      <c r="AA11" s="10">
        <v>7.07E-4</v>
      </c>
      <c r="AB11" s="10">
        <v>0.001058</v>
      </c>
      <c r="AC11" s="10">
        <v>0.001155</v>
      </c>
      <c r="AD11" s="10">
        <v>0.001273</v>
      </c>
      <c r="AE11" s="10">
        <v>9.37E-4</v>
      </c>
      <c r="AF11" s="10">
        <v>9.04E-4</v>
      </c>
      <c r="AG11" s="10">
        <v>9.92E-4</v>
      </c>
      <c r="AH11" s="10">
        <v>8.69E-4</v>
      </c>
      <c r="AI11" s="10">
        <v>0.00124</v>
      </c>
      <c r="AJ11" s="10">
        <v>0.001031</v>
      </c>
      <c r="AK11" s="10">
        <v>2.65E-4</v>
      </c>
      <c r="AL11" s="10">
        <v>-1.63E-4</v>
      </c>
    </row>
    <row r="12" ht="12.75" customHeight="1">
      <c r="A12" s="10">
        <v>0.001455</v>
      </c>
      <c r="B12" s="10">
        <v>0.001082</v>
      </c>
      <c r="C12" s="10">
        <v>7.38E-4</v>
      </c>
      <c r="D12" s="10">
        <v>7.16E-4</v>
      </c>
      <c r="E12" s="10">
        <v>6.52E-4</v>
      </c>
      <c r="F12" s="10">
        <v>4.38E-4</v>
      </c>
      <c r="G12" s="10">
        <v>4.5E-4</v>
      </c>
      <c r="H12" s="10">
        <v>4.5E-4</v>
      </c>
      <c r="I12" s="10">
        <v>4.08E-4</v>
      </c>
      <c r="J12" s="10">
        <v>2.31E-4</v>
      </c>
      <c r="K12" s="10">
        <v>3.77E-4</v>
      </c>
      <c r="L12" s="10">
        <v>1.69E-4</v>
      </c>
      <c r="M12" s="10">
        <v>3.55E-4</v>
      </c>
      <c r="N12" s="10">
        <v>-5.9E-4</v>
      </c>
      <c r="O12" s="10">
        <v>-3.71E-4</v>
      </c>
      <c r="P12" s="10">
        <v>-4.35E-4</v>
      </c>
      <c r="Q12" s="10">
        <v>-8.55E-4</v>
      </c>
      <c r="R12" s="10">
        <v>-5.27E-4</v>
      </c>
      <c r="S12" s="10">
        <v>-7.92E-4</v>
      </c>
      <c r="T12" s="10">
        <v>-6.84E-4</v>
      </c>
      <c r="U12" s="10">
        <v>-7.88E-4</v>
      </c>
      <c r="V12" s="10">
        <v>-4.74E-4</v>
      </c>
      <c r="W12" s="10">
        <v>-6.19E-4</v>
      </c>
      <c r="X12" s="10">
        <v>-2.55E-4</v>
      </c>
      <c r="Y12" s="10">
        <v>0.0</v>
      </c>
      <c r="Z12" s="10">
        <v>5.88E-4</v>
      </c>
      <c r="AA12" s="10">
        <v>4.8E-4</v>
      </c>
      <c r="AB12" s="10">
        <v>9.16E-4</v>
      </c>
      <c r="AC12" s="10">
        <v>0.001179</v>
      </c>
      <c r="AD12" s="10">
        <v>0.001076</v>
      </c>
      <c r="AE12" s="10">
        <v>8.63E-4</v>
      </c>
      <c r="AF12" s="10">
        <v>9.85E-4</v>
      </c>
      <c r="AG12" s="10">
        <v>9.29E-4</v>
      </c>
      <c r="AH12" s="10">
        <v>0.001035</v>
      </c>
      <c r="AI12" s="10">
        <v>0.00127</v>
      </c>
      <c r="AJ12" s="10">
        <v>0.001158</v>
      </c>
      <c r="AK12" s="10">
        <v>4.61E-4</v>
      </c>
      <c r="AL12" s="10">
        <v>-1.32E-4</v>
      </c>
    </row>
    <row r="13" ht="12.75" customHeight="1">
      <c r="A13" s="10">
        <v>0.001579</v>
      </c>
      <c r="B13" s="10">
        <v>7.65E-4</v>
      </c>
      <c r="C13" s="10">
        <v>4.04E-4</v>
      </c>
      <c r="D13" s="10">
        <v>6.6E-4</v>
      </c>
      <c r="E13" s="10">
        <v>6.6E-4</v>
      </c>
      <c r="F13" s="10">
        <v>6.71E-4</v>
      </c>
      <c r="G13" s="10">
        <v>5.32E-4</v>
      </c>
      <c r="H13" s="10">
        <v>2.22E-4</v>
      </c>
      <c r="I13" s="10">
        <v>-2.36E-4</v>
      </c>
      <c r="J13" s="10">
        <v>-5.5E-4</v>
      </c>
      <c r="K13" s="10">
        <v>-5.96E-4</v>
      </c>
      <c r="L13" s="10">
        <v>-7.3E-4</v>
      </c>
      <c r="M13" s="10">
        <v>-9.04E-4</v>
      </c>
      <c r="N13" s="10">
        <v>-8.63E-4</v>
      </c>
      <c r="O13" s="10">
        <v>-4.73E-4</v>
      </c>
      <c r="P13" s="10">
        <v>-5.33E-4</v>
      </c>
      <c r="Q13" s="10">
        <v>-6.37E-4</v>
      </c>
      <c r="R13" s="10">
        <v>-6.18E-4</v>
      </c>
      <c r="S13" s="10">
        <v>-7.68E-4</v>
      </c>
      <c r="T13" s="10">
        <v>-6.92E-4</v>
      </c>
      <c r="U13" s="10">
        <v>-6.93E-4</v>
      </c>
      <c r="V13" s="10">
        <v>-8.99E-4</v>
      </c>
      <c r="W13" s="10">
        <v>-4.47E-4</v>
      </c>
      <c r="X13" s="10">
        <v>-1.99E-4</v>
      </c>
      <c r="Y13" s="10">
        <v>0.0</v>
      </c>
      <c r="Z13" s="10">
        <v>3.03E-4</v>
      </c>
      <c r="AA13" s="10">
        <v>2.97E-4</v>
      </c>
      <c r="AB13" s="10">
        <v>7.19E-4</v>
      </c>
      <c r="AC13" s="10">
        <v>0.001047</v>
      </c>
      <c r="AD13" s="10">
        <v>0.001021</v>
      </c>
      <c r="AE13" s="10">
        <v>9.27E-4</v>
      </c>
      <c r="AF13" s="10">
        <v>8.32E-4</v>
      </c>
      <c r="AG13" s="10">
        <v>9.24E-4</v>
      </c>
      <c r="AH13" s="10">
        <v>9.87E-4</v>
      </c>
      <c r="AI13" s="10">
        <v>0.00115</v>
      </c>
      <c r="AJ13" s="10">
        <v>0.001272</v>
      </c>
      <c r="AK13" s="10">
        <v>6.22E-4</v>
      </c>
      <c r="AL13" s="10">
        <v>1.05E-4</v>
      </c>
    </row>
    <row r="14" ht="12.75" customHeight="1">
      <c r="A14" s="10">
        <v>4.0E-4</v>
      </c>
      <c r="B14" s="10">
        <v>1.61E-4</v>
      </c>
      <c r="C14" s="10">
        <v>7.1E-5</v>
      </c>
      <c r="D14" s="10">
        <v>2.21E-4</v>
      </c>
      <c r="E14" s="10">
        <v>-6.2E-5</v>
      </c>
      <c r="F14" s="10">
        <v>-2.39E-4</v>
      </c>
      <c r="G14" s="10">
        <v>-3.42E-4</v>
      </c>
      <c r="H14" s="10">
        <v>-7.24E-4</v>
      </c>
      <c r="I14" s="10">
        <v>-8.59E-4</v>
      </c>
      <c r="J14" s="10">
        <v>-8.58E-4</v>
      </c>
      <c r="K14" s="10">
        <v>-7.48E-4</v>
      </c>
      <c r="L14" s="10">
        <v>-6.24E-4</v>
      </c>
      <c r="M14" s="10">
        <v>-6.33E-4</v>
      </c>
      <c r="N14" s="10">
        <v>-6.3E-4</v>
      </c>
      <c r="O14" s="10">
        <v>-6.96E-4</v>
      </c>
      <c r="P14" s="10">
        <v>-9.29E-4</v>
      </c>
      <c r="Q14" s="10">
        <v>-0.001033</v>
      </c>
      <c r="R14" s="10">
        <v>-0.001178</v>
      </c>
      <c r="S14" s="10">
        <v>-0.001108</v>
      </c>
      <c r="T14" s="10">
        <v>-0.001075</v>
      </c>
      <c r="U14" s="10">
        <v>-9.82E-4</v>
      </c>
      <c r="V14" s="10">
        <v>-5.64E-4</v>
      </c>
      <c r="W14" s="10">
        <v>-5.3E-4</v>
      </c>
      <c r="X14" s="10">
        <v>-4.52E-4</v>
      </c>
      <c r="Y14" s="10">
        <v>0.0</v>
      </c>
      <c r="Z14" s="10">
        <v>2.77E-4</v>
      </c>
      <c r="AA14" s="10">
        <v>6.43E-4</v>
      </c>
      <c r="AB14" s="10">
        <v>0.001126</v>
      </c>
      <c r="AC14" s="10">
        <v>0.001441</v>
      </c>
      <c r="AD14" s="10">
        <v>0.001462</v>
      </c>
      <c r="AE14" s="10">
        <v>0.001365</v>
      </c>
      <c r="AF14" s="10">
        <v>0.001533</v>
      </c>
      <c r="AG14" s="10">
        <v>0.00167</v>
      </c>
      <c r="AH14" s="10">
        <v>0.001731</v>
      </c>
      <c r="AI14" s="10">
        <v>0.001995</v>
      </c>
      <c r="AJ14" s="10">
        <v>0.001961</v>
      </c>
      <c r="AK14" s="10">
        <v>0.001409</v>
      </c>
      <c r="AL14" s="10">
        <v>8.7E-4</v>
      </c>
    </row>
    <row r="15" ht="12.75" customHeight="1">
      <c r="A15" s="10">
        <v>0.002398</v>
      </c>
      <c r="B15" s="10">
        <v>0.002003</v>
      </c>
      <c r="C15" s="10">
        <v>0.001475</v>
      </c>
      <c r="D15" s="10">
        <v>0.001426</v>
      </c>
      <c r="E15" s="10">
        <v>0.001285</v>
      </c>
      <c r="F15" s="10">
        <v>0.001131</v>
      </c>
      <c r="G15" s="10">
        <v>9.94E-4</v>
      </c>
      <c r="H15" s="10">
        <v>9.61E-4</v>
      </c>
      <c r="I15" s="10">
        <v>7.86E-4</v>
      </c>
      <c r="J15" s="10">
        <v>3.64E-4</v>
      </c>
      <c r="K15" s="10">
        <v>1.82E-4</v>
      </c>
      <c r="L15" s="10">
        <v>-2.99E-4</v>
      </c>
      <c r="M15" s="10">
        <v>-3.97E-4</v>
      </c>
      <c r="N15" s="10">
        <v>-9.56E-4</v>
      </c>
      <c r="O15" s="10">
        <v>-7.06E-4</v>
      </c>
      <c r="P15" s="10">
        <v>-8.3E-4</v>
      </c>
      <c r="Q15" s="10">
        <v>-9.32E-4</v>
      </c>
      <c r="R15" s="10">
        <v>-7.45E-4</v>
      </c>
      <c r="S15" s="10">
        <v>-8.08E-4</v>
      </c>
      <c r="T15" s="10">
        <v>-7.72E-4</v>
      </c>
      <c r="U15" s="10">
        <v>-7.72E-4</v>
      </c>
      <c r="V15" s="10">
        <v>-5.24E-4</v>
      </c>
      <c r="W15" s="10">
        <v>-5.25E-4</v>
      </c>
      <c r="X15" s="10">
        <v>-1.45E-4</v>
      </c>
      <c r="Y15" s="10">
        <v>0.0</v>
      </c>
      <c r="Z15" s="10">
        <v>5.23E-4</v>
      </c>
      <c r="AA15" s="10">
        <v>7.59E-4</v>
      </c>
      <c r="AB15" s="10">
        <v>0.001188</v>
      </c>
      <c r="AC15" s="10">
        <v>0.001562</v>
      </c>
      <c r="AD15" s="10">
        <v>0.001848</v>
      </c>
      <c r="AE15" s="10">
        <v>0.001691</v>
      </c>
      <c r="AF15" s="10">
        <v>0.001889</v>
      </c>
      <c r="AG15" s="10">
        <v>0.001924</v>
      </c>
      <c r="AH15" s="10">
        <v>0.002211</v>
      </c>
      <c r="AI15" s="10">
        <v>0.00235</v>
      </c>
      <c r="AJ15" s="10">
        <v>0.002477</v>
      </c>
      <c r="AK15" s="10">
        <v>0.001831</v>
      </c>
      <c r="AL15" s="10">
        <v>0.001214</v>
      </c>
    </row>
    <row r="16" ht="12.75" customHeight="1">
      <c r="A16" s="10">
        <v>0.002403</v>
      </c>
      <c r="B16" s="10">
        <v>0.001505</v>
      </c>
      <c r="C16" s="10">
        <v>0.001106</v>
      </c>
      <c r="D16" s="10">
        <v>9.88E-4</v>
      </c>
      <c r="E16" s="10">
        <v>9.27E-4</v>
      </c>
      <c r="F16" s="10">
        <v>8.23E-4</v>
      </c>
      <c r="G16" s="10">
        <v>6.49E-4</v>
      </c>
      <c r="H16" s="10">
        <v>2.62E-4</v>
      </c>
      <c r="I16" s="10">
        <v>-2.15E-4</v>
      </c>
      <c r="J16" s="10">
        <v>-4.99E-4</v>
      </c>
      <c r="K16" s="10">
        <v>-7.46E-4</v>
      </c>
      <c r="L16" s="10">
        <v>-8.97E-4</v>
      </c>
      <c r="M16" s="10">
        <v>-9.5E-4</v>
      </c>
      <c r="N16" s="10">
        <v>-9.2E-4</v>
      </c>
      <c r="O16" s="10">
        <v>-7.67E-4</v>
      </c>
      <c r="P16" s="10">
        <v>-9.02E-4</v>
      </c>
      <c r="Q16" s="10">
        <v>-9.43E-4</v>
      </c>
      <c r="R16" s="10">
        <v>-9.06E-4</v>
      </c>
      <c r="S16" s="10">
        <v>-0.001276</v>
      </c>
      <c r="T16" s="10">
        <v>-9.7E-4</v>
      </c>
      <c r="U16" s="10">
        <v>-9.61E-4</v>
      </c>
      <c r="V16" s="10">
        <v>-8.43E-4</v>
      </c>
      <c r="W16" s="10">
        <v>-6.32E-4</v>
      </c>
      <c r="X16" s="10">
        <v>-2.08E-4</v>
      </c>
      <c r="Y16" s="10">
        <v>0.0</v>
      </c>
      <c r="Z16" s="10">
        <v>4.67E-4</v>
      </c>
      <c r="AA16" s="10">
        <v>6.56E-4</v>
      </c>
      <c r="AB16" s="10">
        <v>0.001141</v>
      </c>
      <c r="AC16" s="10">
        <v>0.001598</v>
      </c>
      <c r="AD16" s="10">
        <v>0.001563</v>
      </c>
      <c r="AE16" s="10">
        <v>0.001698</v>
      </c>
      <c r="AF16" s="10">
        <v>0.001659</v>
      </c>
      <c r="AG16" s="10">
        <v>0.001902</v>
      </c>
      <c r="AH16" s="10">
        <v>0.002043</v>
      </c>
      <c r="AI16" s="10">
        <v>0.002236</v>
      </c>
      <c r="AJ16" s="10">
        <v>0.002207</v>
      </c>
      <c r="AK16" s="10">
        <v>0.001724</v>
      </c>
      <c r="AL16" s="10">
        <v>0.001267</v>
      </c>
    </row>
    <row r="17" ht="12.75" customHeight="1">
      <c r="A17" s="10">
        <v>0.001648</v>
      </c>
      <c r="B17" s="10">
        <v>0.001385</v>
      </c>
      <c r="C17" s="10">
        <v>9.57E-4</v>
      </c>
      <c r="D17" s="10">
        <v>7.78E-4</v>
      </c>
      <c r="E17" s="10">
        <v>3.95E-4</v>
      </c>
      <c r="F17" s="10">
        <v>9.0E-5</v>
      </c>
      <c r="G17" s="10">
        <v>-1.08E-4</v>
      </c>
      <c r="H17" s="10">
        <v>-3.99E-4</v>
      </c>
      <c r="I17" s="10">
        <v>-4.17E-4</v>
      </c>
      <c r="J17" s="10">
        <v>-6.18E-4</v>
      </c>
      <c r="K17" s="10">
        <v>-5.34E-4</v>
      </c>
      <c r="L17" s="10">
        <v>-7.34E-4</v>
      </c>
      <c r="M17" s="10">
        <v>-9.19E-4</v>
      </c>
      <c r="N17" s="10">
        <v>-0.001109</v>
      </c>
      <c r="O17" s="10">
        <v>-0.001214</v>
      </c>
      <c r="P17" s="10">
        <v>-0.00141</v>
      </c>
      <c r="Q17" s="10">
        <v>-0.001497</v>
      </c>
      <c r="R17" s="10">
        <v>-0.001474</v>
      </c>
      <c r="S17" s="10">
        <v>-0.00154</v>
      </c>
      <c r="T17" s="10">
        <v>-0.001392</v>
      </c>
      <c r="U17" s="10">
        <v>-0.001168</v>
      </c>
      <c r="V17" s="10">
        <v>-8.6E-4</v>
      </c>
      <c r="W17" s="10">
        <v>-6.07E-4</v>
      </c>
      <c r="X17" s="10">
        <v>-2.49E-4</v>
      </c>
      <c r="Y17" s="10">
        <v>0.0</v>
      </c>
      <c r="Z17" s="10">
        <v>4.08E-4</v>
      </c>
      <c r="AA17" s="10">
        <v>7.52E-4</v>
      </c>
      <c r="AB17" s="10">
        <v>0.001328</v>
      </c>
      <c r="AC17" s="10">
        <v>0.001629</v>
      </c>
      <c r="AD17" s="10">
        <v>0.00189</v>
      </c>
      <c r="AE17" s="10">
        <v>0.001753</v>
      </c>
      <c r="AF17" s="10">
        <v>0.00203</v>
      </c>
      <c r="AG17" s="10">
        <v>0.002091</v>
      </c>
      <c r="AH17" s="10">
        <v>0.002325</v>
      </c>
      <c r="AI17" s="10">
        <v>0.00257</v>
      </c>
      <c r="AJ17" s="10">
        <v>0.002578</v>
      </c>
      <c r="AK17" s="10">
        <v>0.002118</v>
      </c>
      <c r="AL17" s="10">
        <v>0.001727</v>
      </c>
    </row>
    <row r="18" ht="12.75" customHeight="1">
      <c r="A18" s="10">
        <v>0.002896</v>
      </c>
      <c r="B18" s="10">
        <v>0.001813</v>
      </c>
      <c r="C18" s="10">
        <v>8.94E-4</v>
      </c>
      <c r="D18" s="10">
        <v>5.04E-4</v>
      </c>
      <c r="E18" s="10">
        <v>3.51E-4</v>
      </c>
      <c r="F18" s="10">
        <v>3.22E-4</v>
      </c>
      <c r="G18" s="10">
        <v>1.95E-4</v>
      </c>
      <c r="H18" s="10">
        <v>6.0E-6</v>
      </c>
      <c r="I18" s="10">
        <v>-1.09E-4</v>
      </c>
      <c r="J18" s="10">
        <v>-6.34E-4</v>
      </c>
      <c r="K18" s="10">
        <v>-9.14E-4</v>
      </c>
      <c r="L18" s="10">
        <v>-0.001364</v>
      </c>
      <c r="M18" s="10">
        <v>-0.001359</v>
      </c>
      <c r="N18" s="10">
        <v>-0.001715</v>
      </c>
      <c r="O18" s="10">
        <v>-0.001364</v>
      </c>
      <c r="P18" s="10">
        <v>-0.001264</v>
      </c>
      <c r="Q18" s="10">
        <v>-0.001185</v>
      </c>
      <c r="R18" s="10">
        <v>-9.75E-4</v>
      </c>
      <c r="S18" s="10">
        <v>-0.001098</v>
      </c>
      <c r="T18" s="10">
        <v>-9.26E-4</v>
      </c>
      <c r="U18" s="10">
        <v>-8.18E-4</v>
      </c>
      <c r="V18" s="10">
        <v>-6.94E-4</v>
      </c>
      <c r="W18" s="10">
        <v>-5.25E-4</v>
      </c>
      <c r="X18" s="10">
        <v>-3.35E-4</v>
      </c>
      <c r="Y18" s="10">
        <v>0.0</v>
      </c>
      <c r="Z18" s="10">
        <v>5.38E-4</v>
      </c>
      <c r="AA18" s="10">
        <v>7.21E-4</v>
      </c>
      <c r="AB18" s="10">
        <v>0.001153</v>
      </c>
      <c r="AC18" s="10">
        <v>0.001573</v>
      </c>
      <c r="AD18" s="10">
        <v>0.001803</v>
      </c>
      <c r="AE18" s="10">
        <v>0.001735</v>
      </c>
      <c r="AF18" s="10">
        <v>0.001888</v>
      </c>
      <c r="AG18" s="10">
        <v>0.00207</v>
      </c>
      <c r="AH18" s="10">
        <v>0.002302</v>
      </c>
      <c r="AI18" s="10">
        <v>0.002551</v>
      </c>
      <c r="AJ18" s="10">
        <v>0.002628</v>
      </c>
      <c r="AK18" s="10">
        <v>0.00211</v>
      </c>
      <c r="AL18" s="10">
        <v>0.001488</v>
      </c>
    </row>
    <row r="19" ht="12.75" customHeight="1">
      <c r="A19" s="10">
        <v>0.002214</v>
      </c>
      <c r="B19" s="10">
        <v>0.001501</v>
      </c>
      <c r="C19" s="10">
        <v>9.29E-4</v>
      </c>
      <c r="D19" s="10">
        <v>7.87E-4</v>
      </c>
      <c r="E19" s="10">
        <v>6.41E-4</v>
      </c>
      <c r="F19" s="10">
        <v>4.17E-4</v>
      </c>
      <c r="G19" s="10">
        <v>1.42E-4</v>
      </c>
      <c r="H19" s="10">
        <v>-2.86E-4</v>
      </c>
      <c r="I19" s="10">
        <v>-7.57E-4</v>
      </c>
      <c r="J19" s="10">
        <v>-8.86E-4</v>
      </c>
      <c r="K19" s="10">
        <v>-0.00115</v>
      </c>
      <c r="L19" s="10">
        <v>-0.001118</v>
      </c>
      <c r="M19" s="10">
        <v>-0.001287</v>
      </c>
      <c r="N19" s="10">
        <v>-0.001013</v>
      </c>
      <c r="O19" s="10">
        <v>-9.41E-4</v>
      </c>
      <c r="P19" s="10">
        <v>-0.001043</v>
      </c>
      <c r="Q19" s="10">
        <v>-0.001055</v>
      </c>
      <c r="R19" s="10">
        <v>-9.65E-4</v>
      </c>
      <c r="S19" s="10">
        <v>-0.001177</v>
      </c>
      <c r="T19" s="10">
        <v>-0.001084</v>
      </c>
      <c r="U19" s="10">
        <v>-8.07E-4</v>
      </c>
      <c r="V19" s="10">
        <v>-7.6E-4</v>
      </c>
      <c r="W19" s="10">
        <v>-4.33E-4</v>
      </c>
      <c r="X19" s="10">
        <v>-1.19E-4</v>
      </c>
      <c r="Y19" s="10">
        <v>0.0</v>
      </c>
      <c r="Z19" s="10">
        <v>4.13E-4</v>
      </c>
      <c r="AA19" s="10">
        <v>6.04E-4</v>
      </c>
      <c r="AB19" s="10">
        <v>0.00114</v>
      </c>
      <c r="AC19" s="10">
        <v>0.001467</v>
      </c>
      <c r="AD19" s="10">
        <v>0.001574</v>
      </c>
      <c r="AE19" s="10">
        <v>0.001581</v>
      </c>
      <c r="AF19" s="10">
        <v>0.001572</v>
      </c>
      <c r="AG19" s="10">
        <v>0.001858</v>
      </c>
      <c r="AH19" s="10">
        <v>0.002014</v>
      </c>
      <c r="AI19" s="10">
        <v>0.002261</v>
      </c>
      <c r="AJ19" s="10">
        <v>0.00245</v>
      </c>
      <c r="AK19" s="10">
        <v>0.001868</v>
      </c>
      <c r="AL19" s="10">
        <v>0.001476</v>
      </c>
    </row>
    <row r="20" ht="12.75" customHeight="1">
      <c r="A20" s="10">
        <v>0.001795</v>
      </c>
      <c r="B20" s="10">
        <v>0.001303</v>
      </c>
      <c r="C20" s="10">
        <v>6.58E-4</v>
      </c>
      <c r="D20" s="10">
        <v>4.14E-4</v>
      </c>
      <c r="E20" s="10">
        <v>1.57E-4</v>
      </c>
      <c r="F20" s="10">
        <v>-4.8E-5</v>
      </c>
      <c r="G20" s="10">
        <v>-1.83E-4</v>
      </c>
      <c r="H20" s="10">
        <v>-2.96E-4</v>
      </c>
      <c r="I20" s="10">
        <v>-2.84E-4</v>
      </c>
      <c r="J20" s="10">
        <v>-5.64E-4</v>
      </c>
      <c r="K20" s="10">
        <v>-5.93E-4</v>
      </c>
      <c r="L20" s="10">
        <v>-9.44E-4</v>
      </c>
      <c r="M20" s="10">
        <v>-0.001067</v>
      </c>
      <c r="N20" s="10">
        <v>-0.001331</v>
      </c>
      <c r="O20" s="10">
        <v>-0.001362</v>
      </c>
      <c r="P20" s="10">
        <v>-0.001393</v>
      </c>
      <c r="Q20" s="10">
        <v>-0.001461</v>
      </c>
      <c r="R20" s="10">
        <v>-0.00135</v>
      </c>
      <c r="S20" s="10">
        <v>-0.001261</v>
      </c>
      <c r="T20" s="10">
        <v>-0.001214</v>
      </c>
      <c r="U20" s="10">
        <v>-9.88E-4</v>
      </c>
      <c r="V20" s="10">
        <v>-8.0E-4</v>
      </c>
      <c r="W20" s="10">
        <v>-5.33E-4</v>
      </c>
      <c r="X20" s="10">
        <v>-2.06E-4</v>
      </c>
      <c r="Y20" s="10">
        <v>0.0</v>
      </c>
      <c r="Z20" s="10">
        <v>4.21E-4</v>
      </c>
      <c r="AA20" s="10">
        <v>7.1E-4</v>
      </c>
      <c r="AB20" s="10">
        <v>0.001298</v>
      </c>
      <c r="AC20" s="10">
        <v>0.001574</v>
      </c>
      <c r="AD20" s="10">
        <v>0.001755</v>
      </c>
      <c r="AE20" s="10">
        <v>0.001779</v>
      </c>
      <c r="AF20" s="10">
        <v>0.00198</v>
      </c>
      <c r="AG20" s="10">
        <v>0.00213</v>
      </c>
      <c r="AH20" s="10">
        <v>0.002351</v>
      </c>
      <c r="AI20" s="10">
        <v>0.002585</v>
      </c>
      <c r="AJ20" s="10">
        <v>0.002529</v>
      </c>
      <c r="AK20" s="10">
        <v>0.002224</v>
      </c>
      <c r="AL20" s="10">
        <v>0.001686</v>
      </c>
    </row>
    <row r="21" ht="12.75" customHeight="1">
      <c r="A21" s="10">
        <v>0.002417</v>
      </c>
      <c r="B21" s="10">
        <v>0.001401</v>
      </c>
      <c r="C21" s="10">
        <v>5.95E-4</v>
      </c>
      <c r="D21" s="10">
        <v>4.41E-4</v>
      </c>
      <c r="E21" s="10">
        <v>3.88E-4</v>
      </c>
      <c r="F21" s="10">
        <v>3.69E-4</v>
      </c>
      <c r="G21" s="10">
        <v>2.64E-4</v>
      </c>
      <c r="H21" s="10">
        <v>1.02E-4</v>
      </c>
      <c r="I21" s="10">
        <v>-1.52E-4</v>
      </c>
      <c r="J21" s="10">
        <v>-6.1E-4</v>
      </c>
      <c r="K21" s="10">
        <v>-0.001007</v>
      </c>
      <c r="L21" s="10">
        <v>-0.001363</v>
      </c>
      <c r="M21" s="10">
        <v>-0.001362</v>
      </c>
      <c r="N21" s="10">
        <v>-0.001502</v>
      </c>
      <c r="O21" s="10">
        <v>-0.001108</v>
      </c>
      <c r="P21" s="10">
        <v>-9.84E-4</v>
      </c>
      <c r="Q21" s="10">
        <v>-9.69E-4</v>
      </c>
      <c r="R21" s="10">
        <v>-8.5E-4</v>
      </c>
      <c r="S21" s="10">
        <v>-9.26E-4</v>
      </c>
      <c r="T21" s="10">
        <v>-7.88E-4</v>
      </c>
      <c r="U21" s="10">
        <v>-6.58E-4</v>
      </c>
      <c r="V21" s="10">
        <v>-5.77E-4</v>
      </c>
      <c r="W21" s="10">
        <v>-4.82E-4</v>
      </c>
      <c r="X21" s="10">
        <v>-1.96E-4</v>
      </c>
      <c r="Y21" s="10">
        <v>0.0</v>
      </c>
      <c r="Z21" s="10">
        <v>3.68E-4</v>
      </c>
      <c r="AA21" s="10">
        <v>5.53E-4</v>
      </c>
      <c r="AB21" s="10">
        <v>9.34E-4</v>
      </c>
      <c r="AC21" s="10">
        <v>0.001307</v>
      </c>
      <c r="AD21" s="10">
        <v>0.001413</v>
      </c>
      <c r="AE21" s="10">
        <v>0.00143</v>
      </c>
      <c r="AF21" s="10">
        <v>0.001501</v>
      </c>
      <c r="AG21" s="10">
        <v>0.001715</v>
      </c>
      <c r="AH21" s="10">
        <v>0.001886</v>
      </c>
      <c r="AI21" s="10">
        <v>0.002185</v>
      </c>
      <c r="AJ21" s="10">
        <v>0.002263</v>
      </c>
      <c r="AK21" s="10">
        <v>0.001853</v>
      </c>
      <c r="AL21" s="10">
        <v>0.001292</v>
      </c>
    </row>
    <row r="22" ht="12.75" customHeight="1">
      <c r="A22" s="10">
        <v>0.002013</v>
      </c>
      <c r="B22" s="10">
        <v>0.001539</v>
      </c>
      <c r="C22" s="10">
        <v>0.001081</v>
      </c>
      <c r="D22" s="10">
        <v>8.91E-4</v>
      </c>
      <c r="E22" s="10">
        <v>7.13E-4</v>
      </c>
      <c r="F22" s="10">
        <v>5.04E-4</v>
      </c>
      <c r="G22" s="10">
        <v>2.6E-4</v>
      </c>
      <c r="H22" s="10">
        <v>-1.05E-4</v>
      </c>
      <c r="I22" s="10">
        <v>-4.47E-4</v>
      </c>
      <c r="J22" s="10">
        <v>-5.66E-4</v>
      </c>
      <c r="K22" s="10">
        <v>-7.68E-4</v>
      </c>
      <c r="L22" s="10">
        <v>-7.51E-4</v>
      </c>
      <c r="M22" s="10">
        <v>-9.01E-4</v>
      </c>
      <c r="N22" s="10">
        <v>-7.11E-4</v>
      </c>
      <c r="O22" s="10">
        <v>-8.53E-4</v>
      </c>
      <c r="P22" s="10">
        <v>-9.86E-4</v>
      </c>
      <c r="Q22" s="10">
        <v>-9.96E-4</v>
      </c>
      <c r="R22" s="10">
        <v>-9.38E-4</v>
      </c>
      <c r="S22" s="10">
        <v>-0.001153</v>
      </c>
      <c r="T22" s="10">
        <v>-9.75E-4</v>
      </c>
      <c r="U22" s="10">
        <v>-8.79E-4</v>
      </c>
      <c r="V22" s="10">
        <v>-7.67E-4</v>
      </c>
      <c r="W22" s="10">
        <v>-4.75E-4</v>
      </c>
      <c r="X22" s="10">
        <v>-1.53E-4</v>
      </c>
      <c r="Y22" s="10">
        <v>0.0</v>
      </c>
      <c r="Z22" s="10">
        <v>3.37E-4</v>
      </c>
      <c r="AA22" s="10">
        <v>5.51E-4</v>
      </c>
      <c r="AB22" s="10">
        <v>0.001032</v>
      </c>
      <c r="AC22" s="10">
        <v>0.00123</v>
      </c>
      <c r="AD22" s="10">
        <v>0.001325</v>
      </c>
      <c r="AE22" s="10">
        <v>0.001358</v>
      </c>
      <c r="AF22" s="10">
        <v>0.001425</v>
      </c>
      <c r="AG22" s="10">
        <v>0.001587</v>
      </c>
      <c r="AH22" s="10">
        <v>0.001751</v>
      </c>
      <c r="AI22" s="10">
        <v>0.002007</v>
      </c>
      <c r="AJ22" s="10">
        <v>0.002041</v>
      </c>
      <c r="AK22" s="10">
        <v>0.001633</v>
      </c>
      <c r="AL22" s="10">
        <v>0.001223</v>
      </c>
    </row>
    <row r="23" ht="12.75" customHeight="1">
      <c r="A23" s="10">
        <v>0.002298</v>
      </c>
      <c r="B23" s="10">
        <v>0.00169</v>
      </c>
      <c r="C23" s="10">
        <v>9.73E-4</v>
      </c>
      <c r="D23" s="10">
        <v>7.56E-4</v>
      </c>
      <c r="E23" s="10">
        <v>6.17E-4</v>
      </c>
      <c r="F23" s="10">
        <v>4.92E-4</v>
      </c>
      <c r="G23" s="10">
        <v>4.65E-4</v>
      </c>
      <c r="H23" s="10">
        <v>3.17E-4</v>
      </c>
      <c r="I23" s="10">
        <v>2.89E-4</v>
      </c>
      <c r="J23" s="10">
        <v>-4.7E-5</v>
      </c>
      <c r="K23" s="10">
        <v>-2.86E-4</v>
      </c>
      <c r="L23" s="10">
        <v>-7.86E-4</v>
      </c>
      <c r="M23" s="10">
        <v>-9.02E-4</v>
      </c>
      <c r="N23" s="10">
        <v>-0.001165</v>
      </c>
      <c r="O23" s="10">
        <v>-0.00106</v>
      </c>
      <c r="P23" s="10">
        <v>-0.001019</v>
      </c>
      <c r="Q23" s="10">
        <v>-9.69E-4</v>
      </c>
      <c r="R23" s="10">
        <v>-9.07E-4</v>
      </c>
      <c r="S23" s="10">
        <v>-9.06E-4</v>
      </c>
      <c r="T23" s="10">
        <v>-8.92E-4</v>
      </c>
      <c r="U23" s="10">
        <v>-7.59E-4</v>
      </c>
      <c r="V23" s="10">
        <v>-5.88E-4</v>
      </c>
      <c r="W23" s="10">
        <v>-4.53E-4</v>
      </c>
      <c r="X23" s="10">
        <v>-2.59E-4</v>
      </c>
      <c r="Y23" s="10">
        <v>0.0</v>
      </c>
      <c r="Z23" s="10">
        <v>2.78E-4</v>
      </c>
      <c r="AA23" s="10">
        <v>4.87E-4</v>
      </c>
      <c r="AB23" s="10">
        <v>9.11E-4</v>
      </c>
      <c r="AC23" s="10">
        <v>0.001189</v>
      </c>
      <c r="AD23" s="10">
        <v>0.001299</v>
      </c>
      <c r="AE23" s="10">
        <v>0.001263</v>
      </c>
      <c r="AF23" s="10">
        <v>0.001489</v>
      </c>
      <c r="AG23" s="10">
        <v>0.001571</v>
      </c>
      <c r="AH23" s="10">
        <v>0.001815</v>
      </c>
      <c r="AI23" s="10">
        <v>0.002031</v>
      </c>
      <c r="AJ23" s="10">
        <v>0.00203</v>
      </c>
      <c r="AK23" s="10">
        <v>0.001738</v>
      </c>
      <c r="AL23" s="10">
        <v>0.001254</v>
      </c>
    </row>
    <row r="24" ht="12.75" customHeight="1">
      <c r="A24" s="10">
        <v>0.003008</v>
      </c>
      <c r="B24" s="10">
        <v>0.002067</v>
      </c>
      <c r="C24" s="10">
        <v>0.001423</v>
      </c>
      <c r="D24" s="10">
        <v>0.001204</v>
      </c>
      <c r="E24" s="10">
        <v>0.001121</v>
      </c>
      <c r="F24" s="10">
        <v>0.001099</v>
      </c>
      <c r="G24" s="10">
        <v>8.25E-4</v>
      </c>
      <c r="H24" s="10">
        <v>6.48E-4</v>
      </c>
      <c r="I24" s="10">
        <v>2.85E-4</v>
      </c>
      <c r="J24" s="10">
        <v>-1.83E-4</v>
      </c>
      <c r="K24" s="10">
        <v>-5.84E-4</v>
      </c>
      <c r="L24" s="10">
        <v>-8.11E-4</v>
      </c>
      <c r="M24" s="10">
        <v>-8.2E-4</v>
      </c>
      <c r="N24" s="10">
        <v>-8.42E-4</v>
      </c>
      <c r="O24" s="10">
        <v>-6.06E-4</v>
      </c>
      <c r="P24" s="10">
        <v>-5.89E-4</v>
      </c>
      <c r="Q24" s="10">
        <v>-5.53E-4</v>
      </c>
      <c r="R24" s="10">
        <v>-5.33E-4</v>
      </c>
      <c r="S24" s="10">
        <v>-7.12E-4</v>
      </c>
      <c r="T24" s="10">
        <v>-6.55E-4</v>
      </c>
      <c r="U24" s="10">
        <v>-5.09E-4</v>
      </c>
      <c r="V24" s="10">
        <v>-5.17E-4</v>
      </c>
      <c r="W24" s="10">
        <v>-3.94E-4</v>
      </c>
      <c r="X24" s="10">
        <v>-1.1E-4</v>
      </c>
      <c r="Y24" s="10">
        <v>0.0</v>
      </c>
      <c r="Z24" s="10">
        <v>2.98E-4</v>
      </c>
      <c r="AA24" s="10">
        <v>4.63E-4</v>
      </c>
      <c r="AB24" s="10">
        <v>7.75E-4</v>
      </c>
      <c r="AC24" s="10">
        <v>0.001087</v>
      </c>
      <c r="AD24" s="10">
        <v>0.001181</v>
      </c>
      <c r="AE24" s="10">
        <v>0.001209</v>
      </c>
      <c r="AF24" s="10">
        <v>0.001219</v>
      </c>
      <c r="AG24" s="10">
        <v>0.001358</v>
      </c>
      <c r="AH24" s="10">
        <v>0.001553</v>
      </c>
      <c r="AI24" s="10">
        <v>0.001775</v>
      </c>
      <c r="AJ24" s="10">
        <v>0.001898</v>
      </c>
      <c r="AK24" s="10">
        <v>0.001544</v>
      </c>
      <c r="AL24" s="10">
        <v>0.001124</v>
      </c>
    </row>
    <row r="25" ht="12.75" customHeight="1">
      <c r="A25" s="10">
        <v>0.002186</v>
      </c>
      <c r="B25" s="10">
        <v>0.001806</v>
      </c>
      <c r="C25" s="10">
        <v>0.001326</v>
      </c>
      <c r="D25" s="10">
        <v>0.001175</v>
      </c>
      <c r="E25" s="10">
        <v>0.001077</v>
      </c>
      <c r="F25" s="10">
        <v>8.93E-4</v>
      </c>
      <c r="G25" s="10">
        <v>6.88E-4</v>
      </c>
      <c r="H25" s="10">
        <v>5.08E-4</v>
      </c>
      <c r="I25" s="10">
        <v>2.79E-4</v>
      </c>
      <c r="J25" s="10">
        <v>1.56E-4</v>
      </c>
      <c r="K25" s="10">
        <v>3.4E-5</v>
      </c>
      <c r="L25" s="10">
        <v>-1.66E-4</v>
      </c>
      <c r="M25" s="10">
        <v>-3.25E-4</v>
      </c>
      <c r="N25" s="10">
        <v>-3.61E-4</v>
      </c>
      <c r="O25" s="10">
        <v>-4.97E-4</v>
      </c>
      <c r="P25" s="10">
        <v>-5.78E-4</v>
      </c>
      <c r="Q25" s="10">
        <v>-6.87E-4</v>
      </c>
      <c r="R25" s="10">
        <v>-7.14E-4</v>
      </c>
      <c r="S25" s="10">
        <v>-8.64E-4</v>
      </c>
      <c r="T25" s="10">
        <v>-7.21E-4</v>
      </c>
      <c r="U25" s="10">
        <v>-6.82E-4</v>
      </c>
      <c r="V25" s="10">
        <v>-5.65E-4</v>
      </c>
      <c r="W25" s="10">
        <v>-3.75E-4</v>
      </c>
      <c r="X25" s="10">
        <v>-1.37E-4</v>
      </c>
      <c r="Y25" s="10">
        <v>0.0</v>
      </c>
      <c r="Z25" s="10">
        <v>2.6E-4</v>
      </c>
      <c r="AA25" s="10">
        <v>3.91E-4</v>
      </c>
      <c r="AB25" s="10">
        <v>8.05E-4</v>
      </c>
      <c r="AC25" s="10">
        <v>9.65E-4</v>
      </c>
      <c r="AD25" s="10">
        <v>0.001049</v>
      </c>
      <c r="AE25" s="10">
        <v>9.77E-4</v>
      </c>
      <c r="AF25" s="10">
        <v>0.001095</v>
      </c>
      <c r="AG25" s="10">
        <v>0.001186</v>
      </c>
      <c r="AH25" s="10">
        <v>0.001321</v>
      </c>
      <c r="AI25" s="10">
        <v>0.001524</v>
      </c>
      <c r="AJ25" s="10">
        <v>0.001499</v>
      </c>
      <c r="AK25" s="10">
        <v>0.001206</v>
      </c>
      <c r="AL25" s="10">
        <v>8.96E-4</v>
      </c>
    </row>
    <row r="26" ht="12.75" customHeight="1">
      <c r="A26" s="10">
        <v>0.002934</v>
      </c>
      <c r="B26" s="10">
        <v>0.002165</v>
      </c>
      <c r="C26" s="10">
        <v>0.001437</v>
      </c>
      <c r="D26" s="10">
        <v>0.00122</v>
      </c>
      <c r="E26" s="10">
        <v>0.00115</v>
      </c>
      <c r="F26" s="10">
        <v>0.001147</v>
      </c>
      <c r="G26" s="10">
        <v>0.001018</v>
      </c>
      <c r="H26" s="10">
        <v>9.21E-4</v>
      </c>
      <c r="I26" s="10">
        <v>8.17E-4</v>
      </c>
      <c r="J26" s="10">
        <v>3.74E-4</v>
      </c>
      <c r="K26" s="10">
        <v>-7.4E-5</v>
      </c>
      <c r="L26" s="10">
        <v>-5.33E-4</v>
      </c>
      <c r="M26" s="10">
        <v>-6.15E-4</v>
      </c>
      <c r="N26" s="10">
        <v>-8.53E-4</v>
      </c>
      <c r="O26" s="10">
        <v>-6.46E-4</v>
      </c>
      <c r="P26" s="10">
        <v>-5.54E-4</v>
      </c>
      <c r="Q26" s="10">
        <v>-5.55E-4</v>
      </c>
      <c r="R26" s="10">
        <v>-5.51E-4</v>
      </c>
      <c r="S26" s="10">
        <v>-6.07E-4</v>
      </c>
      <c r="T26" s="10">
        <v>-5.81E-4</v>
      </c>
      <c r="U26" s="10">
        <v>-4.73E-4</v>
      </c>
      <c r="V26" s="10">
        <v>-4.23E-4</v>
      </c>
      <c r="W26" s="10">
        <v>-3.33E-4</v>
      </c>
      <c r="X26" s="10">
        <v>-1.34E-4</v>
      </c>
      <c r="Y26" s="10">
        <v>0.0</v>
      </c>
      <c r="Z26" s="10">
        <v>1.92E-4</v>
      </c>
      <c r="AA26" s="10">
        <v>3.42E-4</v>
      </c>
      <c r="AB26" s="10">
        <v>6.57E-4</v>
      </c>
      <c r="AC26" s="10">
        <v>8.77E-4</v>
      </c>
      <c r="AD26" s="10">
        <v>0.001004</v>
      </c>
      <c r="AE26" s="10">
        <v>9.23E-4</v>
      </c>
      <c r="AF26" s="10">
        <v>0.001029</v>
      </c>
      <c r="AG26" s="10">
        <v>0.001061</v>
      </c>
      <c r="AH26" s="10">
        <v>0.001263</v>
      </c>
      <c r="AI26" s="10">
        <v>0.001422</v>
      </c>
      <c r="AJ26" s="10">
        <v>0.001429</v>
      </c>
      <c r="AK26" s="10">
        <v>0.00124</v>
      </c>
      <c r="AL26" s="10">
        <v>7.7E-4</v>
      </c>
    </row>
    <row r="27" ht="12.75" customHeight="1">
      <c r="A27" s="10">
        <v>0.002968</v>
      </c>
      <c r="B27" s="10">
        <v>0.002249</v>
      </c>
      <c r="C27" s="10">
        <v>0.001736</v>
      </c>
      <c r="D27" s="10">
        <v>0.001584</v>
      </c>
      <c r="E27" s="10">
        <v>0.001585</v>
      </c>
      <c r="F27" s="10">
        <v>0.001541</v>
      </c>
      <c r="G27" s="10">
        <v>0.001322</v>
      </c>
      <c r="H27" s="10">
        <v>0.001088</v>
      </c>
      <c r="I27" s="10">
        <v>7.49E-4</v>
      </c>
      <c r="J27" s="10">
        <v>4.07E-4</v>
      </c>
      <c r="K27" s="10">
        <v>2.1E-5</v>
      </c>
      <c r="L27" s="10">
        <v>-2.15E-4</v>
      </c>
      <c r="M27" s="10">
        <v>-1.9E-4</v>
      </c>
      <c r="N27" s="10">
        <v>-1.65E-4</v>
      </c>
      <c r="O27" s="10">
        <v>-1.4E-4</v>
      </c>
      <c r="P27" s="10">
        <v>-1.12E-4</v>
      </c>
      <c r="Q27" s="10">
        <v>-2.58E-4</v>
      </c>
      <c r="R27" s="10">
        <v>-3.15E-4</v>
      </c>
      <c r="S27" s="10">
        <v>-4.55E-4</v>
      </c>
      <c r="T27" s="10">
        <v>-4.42E-4</v>
      </c>
      <c r="U27" s="10">
        <v>-3.91E-4</v>
      </c>
      <c r="V27" s="10">
        <v>-4.46E-4</v>
      </c>
      <c r="W27" s="10">
        <v>-2.73E-4</v>
      </c>
      <c r="X27" s="10">
        <v>-8.6E-5</v>
      </c>
      <c r="Y27" s="10">
        <v>0.0</v>
      </c>
      <c r="Z27" s="10">
        <v>1.88E-4</v>
      </c>
      <c r="AA27" s="10">
        <v>2.34E-4</v>
      </c>
      <c r="AB27" s="10">
        <v>5.42E-4</v>
      </c>
      <c r="AC27" s="10">
        <v>7.38E-4</v>
      </c>
      <c r="AD27" s="10">
        <v>7.31E-4</v>
      </c>
      <c r="AE27" s="10">
        <v>7.22E-4</v>
      </c>
      <c r="AF27" s="10">
        <v>7.12E-4</v>
      </c>
      <c r="AG27" s="10">
        <v>8.34E-4</v>
      </c>
      <c r="AH27" s="10">
        <v>9.23E-4</v>
      </c>
      <c r="AI27" s="10">
        <v>0.0011</v>
      </c>
      <c r="AJ27" s="10">
        <v>0.001109</v>
      </c>
      <c r="AK27" s="10">
        <v>8.43E-4</v>
      </c>
      <c r="AL27" s="10">
        <v>5.12E-4</v>
      </c>
    </row>
    <row r="28" ht="12.75" customHeight="1">
      <c r="A28" s="10">
        <v>0.00273</v>
      </c>
      <c r="B28" s="10">
        <v>0.00233</v>
      </c>
      <c r="C28" s="10">
        <v>0.001788</v>
      </c>
      <c r="D28" s="10">
        <v>0.001634</v>
      </c>
      <c r="E28" s="10">
        <v>0.001497</v>
      </c>
      <c r="F28" s="10">
        <v>0.001386</v>
      </c>
      <c r="G28" s="10">
        <v>0.001307</v>
      </c>
      <c r="H28" s="10">
        <v>0.001103</v>
      </c>
      <c r="I28" s="10">
        <v>9.74E-4</v>
      </c>
      <c r="J28" s="10">
        <v>7.48E-4</v>
      </c>
      <c r="K28" s="10">
        <v>5.18E-4</v>
      </c>
      <c r="L28" s="10">
        <v>1.29E-4</v>
      </c>
      <c r="M28" s="10">
        <v>-1.15E-4</v>
      </c>
      <c r="N28" s="10">
        <v>-1.75E-4</v>
      </c>
      <c r="O28" s="10">
        <v>-2.55E-4</v>
      </c>
      <c r="P28" s="10">
        <v>-3.53E-4</v>
      </c>
      <c r="Q28" s="10">
        <v>-4.15E-4</v>
      </c>
      <c r="R28" s="10">
        <v>-4.29E-4</v>
      </c>
      <c r="S28" s="10">
        <v>-5.66E-4</v>
      </c>
      <c r="T28" s="10">
        <v>-5.04E-4</v>
      </c>
      <c r="U28" s="10">
        <v>-4.2E-4</v>
      </c>
      <c r="V28" s="10">
        <v>-3.77E-4</v>
      </c>
      <c r="W28" s="10">
        <v>-2.46E-4</v>
      </c>
      <c r="X28" s="10">
        <v>-9.2E-5</v>
      </c>
      <c r="Y28" s="10">
        <v>0.0</v>
      </c>
      <c r="Z28" s="10">
        <v>1.83E-4</v>
      </c>
      <c r="AA28" s="10">
        <v>2.67E-4</v>
      </c>
      <c r="AB28" s="10">
        <v>5.95E-4</v>
      </c>
      <c r="AC28" s="10">
        <v>6.92E-4</v>
      </c>
      <c r="AD28" s="10">
        <v>7.11E-4</v>
      </c>
      <c r="AE28" s="10">
        <v>6.26E-4</v>
      </c>
      <c r="AF28" s="10">
        <v>6.26E-4</v>
      </c>
      <c r="AG28" s="10">
        <v>6.58E-4</v>
      </c>
      <c r="AH28" s="10">
        <v>8.04E-4</v>
      </c>
      <c r="AI28" s="10">
        <v>8.97E-4</v>
      </c>
      <c r="AJ28" s="10">
        <v>8.41E-4</v>
      </c>
      <c r="AK28" s="10">
        <v>6.76E-4</v>
      </c>
      <c r="AL28" s="10">
        <v>3.27E-4</v>
      </c>
    </row>
    <row r="29" ht="12.75" customHeight="1">
      <c r="A29" s="10">
        <v>0.003614</v>
      </c>
      <c r="B29" s="10">
        <v>0.002777</v>
      </c>
      <c r="C29" s="10">
        <v>0.00208</v>
      </c>
      <c r="D29" s="10">
        <v>0.0019</v>
      </c>
      <c r="E29" s="10">
        <v>0.001934</v>
      </c>
      <c r="F29" s="10">
        <v>0.00202</v>
      </c>
      <c r="G29" s="10">
        <v>0.001835</v>
      </c>
      <c r="H29" s="10">
        <v>0.001689</v>
      </c>
      <c r="I29" s="10">
        <v>0.00154</v>
      </c>
      <c r="J29" s="10">
        <v>0.001097</v>
      </c>
      <c r="K29" s="10">
        <v>6.33E-4</v>
      </c>
      <c r="L29" s="10">
        <v>1.76E-4</v>
      </c>
      <c r="M29" s="10">
        <v>1.4E-4</v>
      </c>
      <c r="N29" s="10">
        <v>-2.2E-5</v>
      </c>
      <c r="O29" s="10">
        <v>1.63E-4</v>
      </c>
      <c r="P29" s="10">
        <v>1.49E-4</v>
      </c>
      <c r="Q29" s="10">
        <v>1.05E-4</v>
      </c>
      <c r="R29" s="10">
        <v>9.0E-6</v>
      </c>
      <c r="S29" s="10">
        <v>-1.52E-4</v>
      </c>
      <c r="T29" s="10">
        <v>-2.3E-4</v>
      </c>
      <c r="U29" s="10">
        <v>-2.18E-4</v>
      </c>
      <c r="V29" s="10">
        <v>-2.14E-4</v>
      </c>
      <c r="W29" s="10">
        <v>-1.94E-4</v>
      </c>
      <c r="X29" s="10">
        <v>-5.3E-5</v>
      </c>
      <c r="Y29" s="10">
        <v>0.0</v>
      </c>
      <c r="Z29" s="10">
        <v>1.83E-4</v>
      </c>
      <c r="AA29" s="10">
        <v>1.93E-4</v>
      </c>
      <c r="AB29" s="10">
        <v>3.81E-4</v>
      </c>
      <c r="AC29" s="10">
        <v>5.92E-4</v>
      </c>
      <c r="AD29" s="10">
        <v>4.97E-4</v>
      </c>
      <c r="AE29" s="10">
        <v>3.8E-4</v>
      </c>
      <c r="AF29" s="10">
        <v>3.56E-4</v>
      </c>
      <c r="AG29" s="10">
        <v>4.05E-4</v>
      </c>
      <c r="AH29" s="10">
        <v>4.98E-4</v>
      </c>
      <c r="AI29" s="10">
        <v>5.88E-4</v>
      </c>
      <c r="AJ29" s="10">
        <v>5.79E-4</v>
      </c>
      <c r="AK29" s="10">
        <v>4.15E-4</v>
      </c>
      <c r="AL29" s="10">
        <v>-1.1E-5</v>
      </c>
    </row>
    <row r="30" ht="12.75" customHeight="1">
      <c r="A30" s="10">
        <v>0.003063</v>
      </c>
      <c r="B30" s="10">
        <v>0.002582</v>
      </c>
      <c r="C30" s="10">
        <v>0.002204</v>
      </c>
      <c r="D30" s="10">
        <v>0.002173</v>
      </c>
      <c r="E30" s="10">
        <v>0.002163</v>
      </c>
      <c r="F30" s="10">
        <v>0.002102</v>
      </c>
      <c r="G30" s="10">
        <v>0.001941</v>
      </c>
      <c r="H30" s="10">
        <v>0.001724</v>
      </c>
      <c r="I30" s="10">
        <v>0.001355</v>
      </c>
      <c r="J30" s="10">
        <v>0.001058</v>
      </c>
      <c r="K30" s="10">
        <v>7.26E-4</v>
      </c>
      <c r="L30" s="10">
        <v>5.58E-4</v>
      </c>
      <c r="M30" s="10">
        <v>4.78E-4</v>
      </c>
      <c r="N30" s="10">
        <v>4.73E-4</v>
      </c>
      <c r="O30" s="10">
        <v>3.98E-4</v>
      </c>
      <c r="P30" s="10">
        <v>3.16E-4</v>
      </c>
      <c r="Q30" s="10">
        <v>1.02E-4</v>
      </c>
      <c r="R30" s="10">
        <v>7.0E-6</v>
      </c>
      <c r="S30" s="10">
        <v>-2.16E-4</v>
      </c>
      <c r="T30" s="10">
        <v>-2.19E-4</v>
      </c>
      <c r="U30" s="10">
        <v>-2.7E-4</v>
      </c>
      <c r="V30" s="10">
        <v>-3.25E-4</v>
      </c>
      <c r="W30" s="10">
        <v>-1.73E-4</v>
      </c>
      <c r="X30" s="10">
        <v>-1.1E-5</v>
      </c>
      <c r="Y30" s="10">
        <v>0.0</v>
      </c>
      <c r="Z30" s="10">
        <v>8.3E-5</v>
      </c>
      <c r="AA30" s="10">
        <v>7.5E-5</v>
      </c>
      <c r="AB30" s="10">
        <v>2.66E-4</v>
      </c>
      <c r="AC30" s="10">
        <v>3.66E-4</v>
      </c>
      <c r="AD30" s="10">
        <v>2.46E-4</v>
      </c>
      <c r="AE30" s="10">
        <v>1.26E-4</v>
      </c>
      <c r="AF30" s="10">
        <v>0.0</v>
      </c>
      <c r="AG30" s="10">
        <v>3.0E-5</v>
      </c>
      <c r="AH30" s="10">
        <v>1.4E-5</v>
      </c>
      <c r="AI30" s="10">
        <v>1.25E-4</v>
      </c>
      <c r="AJ30" s="10">
        <v>1.24E-4</v>
      </c>
      <c r="AK30" s="10">
        <v>-7.9E-5</v>
      </c>
      <c r="AL30" s="10">
        <v>-4.02E-4</v>
      </c>
    </row>
    <row r="31" ht="12.75" customHeight="1">
      <c r="A31" s="10">
        <v>0.002673</v>
      </c>
      <c r="B31" s="10">
        <v>0.002289</v>
      </c>
      <c r="C31" s="10">
        <v>0.001799</v>
      </c>
      <c r="D31" s="10">
        <v>0.001729</v>
      </c>
      <c r="E31" s="10">
        <v>0.001722</v>
      </c>
      <c r="F31" s="10">
        <v>0.001675</v>
      </c>
      <c r="G31" s="10">
        <v>0.00165</v>
      </c>
      <c r="H31" s="10">
        <v>0.00155</v>
      </c>
      <c r="I31" s="10">
        <v>0.001533</v>
      </c>
      <c r="J31" s="10">
        <v>0.001239</v>
      </c>
      <c r="K31" s="10">
        <v>9.42E-4</v>
      </c>
      <c r="L31" s="10">
        <v>4.5E-4</v>
      </c>
      <c r="M31" s="10">
        <v>3.09E-4</v>
      </c>
      <c r="N31" s="10">
        <v>1.24E-4</v>
      </c>
      <c r="O31" s="10">
        <v>6.8E-5</v>
      </c>
      <c r="P31" s="10">
        <v>2.3E-5</v>
      </c>
      <c r="Q31" s="10">
        <v>-9.1E-5</v>
      </c>
      <c r="R31" s="10">
        <v>-1.84E-4</v>
      </c>
      <c r="S31" s="10">
        <v>-3.05E-4</v>
      </c>
      <c r="T31" s="10">
        <v>-3.15E-4</v>
      </c>
      <c r="U31" s="10">
        <v>-2.84E-4</v>
      </c>
      <c r="V31" s="10">
        <v>-3.27E-4</v>
      </c>
      <c r="W31" s="10">
        <v>-2.14E-4</v>
      </c>
      <c r="X31" s="10">
        <v>-5.8E-5</v>
      </c>
      <c r="Y31" s="10">
        <v>0.0</v>
      </c>
      <c r="Z31" s="10">
        <v>4.8E-5</v>
      </c>
      <c r="AA31" s="10">
        <v>3.1E-5</v>
      </c>
      <c r="AB31" s="10">
        <v>2.18E-4</v>
      </c>
      <c r="AC31" s="10">
        <v>2.3E-4</v>
      </c>
      <c r="AD31" s="10">
        <v>1.26E-4</v>
      </c>
      <c r="AE31" s="10">
        <v>-9.0E-5</v>
      </c>
      <c r="AF31" s="10">
        <v>-1.64E-4</v>
      </c>
      <c r="AG31" s="10">
        <v>-2.05E-4</v>
      </c>
      <c r="AH31" s="10">
        <v>-1.33E-4</v>
      </c>
      <c r="AI31" s="10">
        <v>-1.32E-4</v>
      </c>
      <c r="AJ31" s="10">
        <v>-1.86E-4</v>
      </c>
      <c r="AK31" s="10">
        <v>-2.97E-4</v>
      </c>
      <c r="AL31" s="10">
        <v>-5.63E-4</v>
      </c>
    </row>
    <row r="32" ht="12.75" customHeight="1">
      <c r="A32" s="10">
        <v>0.003589</v>
      </c>
      <c r="B32" s="10">
        <v>0.002833</v>
      </c>
      <c r="C32" s="10">
        <v>0.002277</v>
      </c>
      <c r="D32" s="10">
        <v>0.002198</v>
      </c>
      <c r="E32" s="10">
        <v>0.002253</v>
      </c>
      <c r="F32" s="10">
        <v>0.002394</v>
      </c>
      <c r="G32" s="10">
        <v>0.002202</v>
      </c>
      <c r="H32" s="10">
        <v>0.002065</v>
      </c>
      <c r="I32" s="10">
        <v>0.001797</v>
      </c>
      <c r="J32" s="10">
        <v>0.001393</v>
      </c>
      <c r="K32" s="10">
        <v>8.56E-4</v>
      </c>
      <c r="L32" s="10">
        <v>4.99E-4</v>
      </c>
      <c r="M32" s="10">
        <v>5.09E-4</v>
      </c>
      <c r="N32" s="10">
        <v>3.6E-4</v>
      </c>
      <c r="O32" s="10">
        <v>4.68E-4</v>
      </c>
      <c r="P32" s="10">
        <v>4.67E-4</v>
      </c>
      <c r="Q32" s="10">
        <v>3.88E-4</v>
      </c>
      <c r="R32" s="10">
        <v>2.54E-4</v>
      </c>
      <c r="S32" s="10">
        <v>4.0E-6</v>
      </c>
      <c r="T32" s="10">
        <v>-4.1E-5</v>
      </c>
      <c r="U32" s="10">
        <v>-7.0E-5</v>
      </c>
      <c r="V32" s="10">
        <v>-1.76E-4</v>
      </c>
      <c r="W32" s="10">
        <v>-1.22E-4</v>
      </c>
      <c r="X32" s="10">
        <v>-5.0E-6</v>
      </c>
      <c r="Y32" s="10">
        <v>0.0</v>
      </c>
      <c r="Z32" s="10">
        <v>1.15E-4</v>
      </c>
      <c r="AA32" s="10">
        <v>7.1E-5</v>
      </c>
      <c r="AB32" s="10">
        <v>1.32E-4</v>
      </c>
      <c r="AC32" s="10">
        <v>2.16E-4</v>
      </c>
      <c r="AD32" s="10">
        <v>6.4E-5</v>
      </c>
      <c r="AE32" s="10">
        <v>-1.97E-4</v>
      </c>
      <c r="AF32" s="10">
        <v>-3.11E-4</v>
      </c>
      <c r="AG32" s="10">
        <v>-3.27E-4</v>
      </c>
      <c r="AH32" s="10">
        <v>-3.16E-4</v>
      </c>
      <c r="AI32" s="10">
        <v>-2.09E-4</v>
      </c>
      <c r="AJ32" s="10">
        <v>-2.71E-4</v>
      </c>
      <c r="AK32" s="10">
        <v>-4.1E-4</v>
      </c>
      <c r="AL32" s="10">
        <v>-8.14E-4</v>
      </c>
    </row>
    <row r="33" ht="12.75" customHeight="1">
      <c r="A33" s="10">
        <v>0.002824</v>
      </c>
      <c r="B33" s="10">
        <v>0.002511</v>
      </c>
      <c r="C33" s="10">
        <v>0.002196</v>
      </c>
      <c r="D33" s="10">
        <v>0.002157</v>
      </c>
      <c r="E33" s="10">
        <v>0.002176</v>
      </c>
      <c r="F33" s="10">
        <v>0.002115</v>
      </c>
      <c r="G33" s="10">
        <v>0.002019</v>
      </c>
      <c r="H33" s="10">
        <v>0.001841</v>
      </c>
      <c r="I33" s="10">
        <v>0.001622</v>
      </c>
      <c r="J33" s="10">
        <v>0.001355</v>
      </c>
      <c r="K33" s="10">
        <v>0.00109</v>
      </c>
      <c r="L33" s="10">
        <v>8.14E-4</v>
      </c>
      <c r="M33" s="10">
        <v>6.62E-4</v>
      </c>
      <c r="N33" s="10">
        <v>6.35E-4</v>
      </c>
      <c r="O33" s="10">
        <v>3.93E-4</v>
      </c>
      <c r="P33" s="10">
        <v>2.76E-4</v>
      </c>
      <c r="Q33" s="10">
        <v>8.5E-5</v>
      </c>
      <c r="R33" s="10">
        <v>-2.0E-6</v>
      </c>
      <c r="S33" s="10">
        <v>-2.59E-4</v>
      </c>
      <c r="T33" s="10">
        <v>-2.42E-4</v>
      </c>
      <c r="U33" s="10">
        <v>-2.56E-4</v>
      </c>
      <c r="V33" s="10">
        <v>-2.9E-4</v>
      </c>
      <c r="W33" s="10">
        <v>-2.13E-4</v>
      </c>
      <c r="X33" s="10">
        <v>-4.0E-6</v>
      </c>
      <c r="Y33" s="10">
        <v>0.0</v>
      </c>
      <c r="Z33" s="10">
        <v>3.9E-5</v>
      </c>
      <c r="AA33" s="10">
        <v>-5.8E-5</v>
      </c>
      <c r="AB33" s="10">
        <v>9.3E-5</v>
      </c>
      <c r="AC33" s="10">
        <v>1.9E-5</v>
      </c>
      <c r="AD33" s="10">
        <v>-1.71E-4</v>
      </c>
      <c r="AE33" s="10">
        <v>-3.92E-4</v>
      </c>
      <c r="AF33" s="10">
        <v>-5.44E-4</v>
      </c>
      <c r="AG33" s="10">
        <v>-6.51E-4</v>
      </c>
      <c r="AH33" s="10">
        <v>-6.49E-4</v>
      </c>
      <c r="AI33" s="10">
        <v>-6.03E-4</v>
      </c>
      <c r="AJ33" s="10">
        <v>-6.63E-4</v>
      </c>
      <c r="AK33" s="10">
        <v>-7.92E-4</v>
      </c>
      <c r="AL33" s="10">
        <v>-0.001005</v>
      </c>
    </row>
    <row r="34" ht="12.75" customHeight="1">
      <c r="A34" s="10">
        <v>0.003427</v>
      </c>
      <c r="B34" s="10">
        <v>0.002886</v>
      </c>
      <c r="C34" s="10">
        <v>0.002328</v>
      </c>
      <c r="D34" s="10">
        <v>0.002271</v>
      </c>
      <c r="E34" s="10">
        <v>0.002319</v>
      </c>
      <c r="F34" s="10">
        <v>0.002343</v>
      </c>
      <c r="G34" s="10">
        <v>0.002296</v>
      </c>
      <c r="H34" s="10">
        <v>0.002193</v>
      </c>
      <c r="I34" s="10">
        <v>0.002147</v>
      </c>
      <c r="J34" s="10">
        <v>0.001753</v>
      </c>
      <c r="K34" s="10">
        <v>0.001281</v>
      </c>
      <c r="L34" s="10">
        <v>7.0E-4</v>
      </c>
      <c r="M34" s="10">
        <v>5.54E-4</v>
      </c>
      <c r="N34" s="10">
        <v>2.96E-4</v>
      </c>
      <c r="O34" s="10">
        <v>3.15E-4</v>
      </c>
      <c r="P34" s="10">
        <v>2.62E-4</v>
      </c>
      <c r="Q34" s="10">
        <v>1.62E-4</v>
      </c>
      <c r="R34" s="10">
        <v>1.0E-6</v>
      </c>
      <c r="S34" s="10">
        <v>-1.33E-4</v>
      </c>
      <c r="T34" s="10">
        <v>-2.36E-4</v>
      </c>
      <c r="U34" s="10">
        <v>-2.15E-4</v>
      </c>
      <c r="V34" s="10">
        <v>-2.39E-4</v>
      </c>
      <c r="W34" s="10">
        <v>-1.49E-4</v>
      </c>
      <c r="X34" s="10">
        <v>-2.8E-5</v>
      </c>
      <c r="Y34" s="10">
        <v>0.0</v>
      </c>
      <c r="Z34" s="10">
        <v>0.0</v>
      </c>
      <c r="AA34" s="10">
        <v>-4.0E-5</v>
      </c>
      <c r="AB34" s="10">
        <v>4.2E-5</v>
      </c>
      <c r="AC34" s="10">
        <v>-8.0E-6</v>
      </c>
      <c r="AD34" s="10">
        <v>-2.36E-4</v>
      </c>
      <c r="AE34" s="10">
        <v>-5.78E-4</v>
      </c>
      <c r="AF34" s="10">
        <v>-7.32E-4</v>
      </c>
      <c r="AG34" s="10">
        <v>-8.05E-4</v>
      </c>
      <c r="AH34" s="10">
        <v>-7.63E-4</v>
      </c>
      <c r="AI34" s="10">
        <v>-7.95E-4</v>
      </c>
      <c r="AJ34" s="10">
        <v>-8.55E-4</v>
      </c>
      <c r="AK34" s="10">
        <v>-8.77E-4</v>
      </c>
      <c r="AL34" s="10">
        <v>-0.001224</v>
      </c>
    </row>
    <row r="35" ht="12.75" customHeight="1">
      <c r="A35" s="10">
        <v>0.003426</v>
      </c>
      <c r="B35" s="10">
        <v>0.002871</v>
      </c>
      <c r="C35" s="10">
        <v>0.002482</v>
      </c>
      <c r="D35" s="10">
        <v>0.002482</v>
      </c>
      <c r="E35" s="10">
        <v>0.002552</v>
      </c>
      <c r="F35" s="10">
        <v>0.002621</v>
      </c>
      <c r="G35" s="10">
        <v>0.002444</v>
      </c>
      <c r="H35" s="10">
        <v>0.002318</v>
      </c>
      <c r="I35" s="10">
        <v>0.002029</v>
      </c>
      <c r="J35" s="10">
        <v>0.00161</v>
      </c>
      <c r="K35" s="10">
        <v>0.001101</v>
      </c>
      <c r="L35" s="10">
        <v>7.87E-4</v>
      </c>
      <c r="M35" s="10">
        <v>7.71E-4</v>
      </c>
      <c r="N35" s="10">
        <v>6.38E-4</v>
      </c>
      <c r="O35" s="10">
        <v>6.25E-4</v>
      </c>
      <c r="P35" s="10">
        <v>5.76E-4</v>
      </c>
      <c r="Q35" s="10">
        <v>3.48E-4</v>
      </c>
      <c r="R35" s="10">
        <v>1.8E-4</v>
      </c>
      <c r="S35" s="10">
        <v>-6.6E-5</v>
      </c>
      <c r="T35" s="10">
        <v>-1.09E-4</v>
      </c>
      <c r="U35" s="10">
        <v>-1.15E-4</v>
      </c>
      <c r="V35" s="10">
        <v>-1.99E-4</v>
      </c>
      <c r="W35" s="10">
        <v>-1.23E-4</v>
      </c>
      <c r="X35" s="10">
        <v>3.0E-6</v>
      </c>
      <c r="Y35" s="10">
        <v>0.0</v>
      </c>
      <c r="Z35" s="10">
        <v>9.7E-5</v>
      </c>
      <c r="AA35" s="10">
        <v>-2.2E-5</v>
      </c>
      <c r="AB35" s="10">
        <v>-2.1E-5</v>
      </c>
      <c r="AC35" s="10">
        <v>-3.7E-5</v>
      </c>
      <c r="AD35" s="10">
        <v>-3.05E-4</v>
      </c>
      <c r="AE35" s="10">
        <v>-6.22E-4</v>
      </c>
      <c r="AF35" s="10">
        <v>-8.91E-4</v>
      </c>
      <c r="AG35" s="10">
        <v>-9.63E-4</v>
      </c>
      <c r="AH35" s="10">
        <v>-9.78E-4</v>
      </c>
      <c r="AI35" s="10">
        <v>-8.76E-4</v>
      </c>
      <c r="AJ35" s="10">
        <v>-9.26E-4</v>
      </c>
      <c r="AK35" s="10">
        <v>-0.001003</v>
      </c>
      <c r="AL35" s="10">
        <v>-0.001292</v>
      </c>
    </row>
    <row r="36" ht="12.75" customHeight="1">
      <c r="A36" s="10">
        <v>0.002798</v>
      </c>
      <c r="B36" s="10">
        <v>0.002561</v>
      </c>
      <c r="C36" s="10">
        <v>0.002245</v>
      </c>
      <c r="D36" s="10">
        <v>0.002259</v>
      </c>
      <c r="E36" s="10">
        <v>0.002306</v>
      </c>
      <c r="F36" s="10">
        <v>0.002287</v>
      </c>
      <c r="G36" s="10">
        <v>0.002231</v>
      </c>
      <c r="H36" s="10">
        <v>0.002109</v>
      </c>
      <c r="I36" s="10">
        <v>0.001913</v>
      </c>
      <c r="J36" s="10">
        <v>0.001664</v>
      </c>
      <c r="K36" s="10">
        <v>0.001301</v>
      </c>
      <c r="L36" s="10">
        <v>8.69E-4</v>
      </c>
      <c r="M36" s="10">
        <v>6.4E-4</v>
      </c>
      <c r="N36" s="10">
        <v>4.78E-4</v>
      </c>
      <c r="O36" s="10">
        <v>2.46E-4</v>
      </c>
      <c r="P36" s="10">
        <v>1.53E-4</v>
      </c>
      <c r="Q36" s="10">
        <v>-6.6E-5</v>
      </c>
      <c r="R36" s="10">
        <v>-1.62E-4</v>
      </c>
      <c r="S36" s="10">
        <v>-3.11E-4</v>
      </c>
      <c r="T36" s="10">
        <v>-2.89E-4</v>
      </c>
      <c r="U36" s="10">
        <v>-3.03E-4</v>
      </c>
      <c r="V36" s="10">
        <v>-3.02E-4</v>
      </c>
      <c r="W36" s="10">
        <v>-1.66E-4</v>
      </c>
      <c r="X36" s="10">
        <v>-8.0E-6</v>
      </c>
      <c r="Y36" s="10">
        <v>0.0</v>
      </c>
      <c r="Z36" s="10">
        <v>-2.1E-5</v>
      </c>
      <c r="AA36" s="10">
        <v>-1.15E-4</v>
      </c>
      <c r="AB36" s="10">
        <v>-6.9E-5</v>
      </c>
      <c r="AC36" s="10">
        <v>-2.13E-4</v>
      </c>
      <c r="AD36" s="10">
        <v>-5.06E-4</v>
      </c>
      <c r="AE36" s="10">
        <v>-8.35E-4</v>
      </c>
      <c r="AF36" s="10">
        <v>-0.001089</v>
      </c>
      <c r="AG36" s="10">
        <v>-0.00121</v>
      </c>
      <c r="AH36" s="10">
        <v>-0.001179</v>
      </c>
      <c r="AI36" s="10">
        <v>-0.001146</v>
      </c>
      <c r="AJ36" s="10">
        <v>-0.001164</v>
      </c>
      <c r="AK36" s="10">
        <v>-0.001218</v>
      </c>
      <c r="AL36" s="10">
        <v>-0.001446</v>
      </c>
    </row>
    <row r="37" ht="12.75" customHeight="1">
      <c r="A37" s="10">
        <v>0.003317</v>
      </c>
      <c r="B37" s="10">
        <v>0.002744</v>
      </c>
      <c r="C37" s="10">
        <v>0.002249</v>
      </c>
      <c r="D37" s="10">
        <v>0.002224</v>
      </c>
      <c r="E37" s="10">
        <v>0.002361</v>
      </c>
      <c r="F37" s="10">
        <v>0.002466</v>
      </c>
      <c r="G37" s="10">
        <v>0.002379</v>
      </c>
      <c r="H37" s="10">
        <v>0.002238</v>
      </c>
      <c r="I37" s="10">
        <v>0.002092</v>
      </c>
      <c r="J37" s="10">
        <v>0.001672</v>
      </c>
      <c r="K37" s="10">
        <v>0.001136</v>
      </c>
      <c r="L37" s="10">
        <v>5.35E-4</v>
      </c>
      <c r="M37" s="10">
        <v>4.27E-4</v>
      </c>
      <c r="N37" s="10">
        <v>1.31E-4</v>
      </c>
      <c r="O37" s="10">
        <v>1.7E-4</v>
      </c>
      <c r="P37" s="10">
        <v>1.14E-4</v>
      </c>
      <c r="Q37" s="10">
        <v>3.2E-5</v>
      </c>
      <c r="R37" s="10">
        <v>-1.25E-4</v>
      </c>
      <c r="S37" s="10">
        <v>-2.6E-4</v>
      </c>
      <c r="T37" s="10">
        <v>-3.24E-4</v>
      </c>
      <c r="U37" s="10">
        <v>-2.64E-4</v>
      </c>
      <c r="V37" s="10">
        <v>-2.7E-4</v>
      </c>
      <c r="W37" s="10">
        <v>-2.0E-4</v>
      </c>
      <c r="X37" s="10">
        <v>-2.6E-5</v>
      </c>
      <c r="Y37" s="10">
        <v>0.0</v>
      </c>
      <c r="Z37" s="10">
        <v>-1.0E-5</v>
      </c>
      <c r="AA37" s="10">
        <v>-1.12E-4</v>
      </c>
      <c r="AB37" s="10">
        <v>-9.2E-5</v>
      </c>
      <c r="AC37" s="10">
        <v>-1.91E-4</v>
      </c>
      <c r="AD37" s="10">
        <v>-4.74E-4</v>
      </c>
      <c r="AE37" s="10">
        <v>-8.91E-4</v>
      </c>
      <c r="AF37" s="10">
        <v>-0.00116</v>
      </c>
      <c r="AG37" s="10">
        <v>-0.001217</v>
      </c>
      <c r="AH37" s="10">
        <v>-0.001134</v>
      </c>
      <c r="AI37" s="10">
        <v>-0.001096</v>
      </c>
      <c r="AJ37" s="10">
        <v>-0.001156</v>
      </c>
      <c r="AK37" s="10">
        <v>-0.001118</v>
      </c>
      <c r="AL37" s="10">
        <v>-0.001365</v>
      </c>
    </row>
    <row r="38" ht="12.75" customHeight="1">
      <c r="A38" s="10">
        <v>0.003197</v>
      </c>
      <c r="B38" s="10">
        <v>0.002788</v>
      </c>
      <c r="C38" s="10">
        <v>0.002443</v>
      </c>
      <c r="D38" s="10">
        <v>0.002476</v>
      </c>
      <c r="E38" s="10">
        <v>0.002545</v>
      </c>
      <c r="F38" s="10">
        <v>0.00258</v>
      </c>
      <c r="G38" s="10">
        <v>0.002441</v>
      </c>
      <c r="H38" s="10">
        <v>0.002292</v>
      </c>
      <c r="I38" s="10">
        <v>0.001993</v>
      </c>
      <c r="J38" s="10">
        <v>0.001606</v>
      </c>
      <c r="K38" s="10">
        <v>0.001155</v>
      </c>
      <c r="L38" s="10">
        <v>7.54E-4</v>
      </c>
      <c r="M38" s="10">
        <v>6.21E-4</v>
      </c>
      <c r="N38" s="10">
        <v>4.11E-4</v>
      </c>
      <c r="O38" s="10">
        <v>2.67E-4</v>
      </c>
      <c r="P38" s="10">
        <v>1.87E-4</v>
      </c>
      <c r="Q38" s="10">
        <v>3.5E-5</v>
      </c>
      <c r="R38" s="10">
        <v>-8.6E-5</v>
      </c>
      <c r="S38" s="10">
        <v>-3.24E-4</v>
      </c>
      <c r="T38" s="10">
        <v>-2.93E-4</v>
      </c>
      <c r="U38" s="10">
        <v>-2.43E-4</v>
      </c>
      <c r="V38" s="10">
        <v>-2.76E-4</v>
      </c>
      <c r="W38" s="10">
        <v>-1.75E-4</v>
      </c>
      <c r="X38" s="10">
        <v>1.1E-5</v>
      </c>
      <c r="Y38" s="10">
        <v>0.0</v>
      </c>
      <c r="Z38" s="10">
        <v>3.7E-5</v>
      </c>
      <c r="AA38" s="10">
        <v>-9.0E-5</v>
      </c>
      <c r="AB38" s="10">
        <v>-1.27E-4</v>
      </c>
      <c r="AC38" s="10">
        <v>-2.33E-4</v>
      </c>
      <c r="AD38" s="10">
        <v>-5.49E-4</v>
      </c>
      <c r="AE38" s="10">
        <v>-9.48E-4</v>
      </c>
      <c r="AF38" s="10">
        <v>-0.001209</v>
      </c>
      <c r="AG38" s="10">
        <v>-0.00133</v>
      </c>
      <c r="AH38" s="10">
        <v>-0.001298</v>
      </c>
      <c r="AI38" s="10">
        <v>-0.001173</v>
      </c>
      <c r="AJ38" s="10">
        <v>-0.001192</v>
      </c>
      <c r="AK38" s="10">
        <v>-0.001209</v>
      </c>
      <c r="AL38" s="10">
        <v>-0.001458</v>
      </c>
    </row>
    <row r="39" ht="12.75" customHeight="1">
      <c r="A39" s="10">
        <v>0.002864</v>
      </c>
      <c r="B39" s="10">
        <v>0.0025</v>
      </c>
      <c r="C39" s="10">
        <v>0.00207</v>
      </c>
      <c r="D39" s="10">
        <v>0.002083</v>
      </c>
      <c r="E39" s="10">
        <v>0.002118</v>
      </c>
      <c r="F39" s="10">
        <v>0.002117</v>
      </c>
      <c r="G39" s="10">
        <v>0.002082</v>
      </c>
      <c r="H39" s="10">
        <v>0.001977</v>
      </c>
      <c r="I39" s="10">
        <v>0.001799</v>
      </c>
      <c r="J39" s="10">
        <v>0.001439</v>
      </c>
      <c r="K39" s="10">
        <v>0.001024</v>
      </c>
      <c r="L39" s="10">
        <v>4.64E-4</v>
      </c>
      <c r="M39" s="10">
        <v>2.1E-4</v>
      </c>
      <c r="N39" s="10">
        <v>-5.0E-5</v>
      </c>
      <c r="O39" s="10">
        <v>-1.75E-4</v>
      </c>
      <c r="P39" s="10">
        <v>-2.25E-4</v>
      </c>
      <c r="Q39" s="10">
        <v>-3.21E-4</v>
      </c>
      <c r="R39" s="10">
        <v>-4.25E-4</v>
      </c>
      <c r="S39" s="10">
        <v>-5.0E-4</v>
      </c>
      <c r="T39" s="10">
        <v>-4.67E-4</v>
      </c>
      <c r="U39" s="10">
        <v>-3.91E-4</v>
      </c>
      <c r="V39" s="10">
        <v>-3.63E-4</v>
      </c>
      <c r="W39" s="10">
        <v>-1.98E-4</v>
      </c>
      <c r="X39" s="10">
        <v>-2.7E-5</v>
      </c>
      <c r="Y39" s="10">
        <v>0.0</v>
      </c>
      <c r="Z39" s="10">
        <v>-5.3E-5</v>
      </c>
      <c r="AA39" s="10">
        <v>-1.47E-4</v>
      </c>
      <c r="AB39" s="10">
        <v>-1.12E-4</v>
      </c>
      <c r="AC39" s="10">
        <v>-2.76E-4</v>
      </c>
      <c r="AD39" s="10">
        <v>-5.75E-4</v>
      </c>
      <c r="AE39" s="10">
        <v>-9.85E-4</v>
      </c>
      <c r="AF39" s="10">
        <v>-0.001219</v>
      </c>
      <c r="AG39" s="10">
        <v>-0.001326</v>
      </c>
      <c r="AH39" s="10">
        <v>-0.00125</v>
      </c>
      <c r="AI39" s="10">
        <v>-0.001178</v>
      </c>
      <c r="AJ39" s="10">
        <v>-0.001209</v>
      </c>
      <c r="AK39" s="10">
        <v>-0.001187</v>
      </c>
      <c r="AL39" s="10">
        <v>-0.001358</v>
      </c>
    </row>
    <row r="40" ht="12.75" customHeight="1">
      <c r="A40" s="10">
        <v>0.003184</v>
      </c>
      <c r="B40" s="10">
        <v>0.002611</v>
      </c>
      <c r="C40" s="10">
        <v>0.002134</v>
      </c>
      <c r="D40" s="10">
        <v>0.002148</v>
      </c>
      <c r="E40" s="10">
        <v>0.002263</v>
      </c>
      <c r="F40" s="10">
        <v>0.002359</v>
      </c>
      <c r="G40" s="10">
        <v>0.002207</v>
      </c>
      <c r="H40" s="10">
        <v>0.002069</v>
      </c>
      <c r="I40" s="10">
        <v>0.00187</v>
      </c>
      <c r="J40" s="10">
        <v>0.001428</v>
      </c>
      <c r="K40" s="10">
        <v>8.24E-4</v>
      </c>
      <c r="L40" s="10">
        <v>3.0E-4</v>
      </c>
      <c r="M40" s="10">
        <v>1.53E-4</v>
      </c>
      <c r="N40" s="10">
        <v>-1.69E-4</v>
      </c>
      <c r="O40" s="10">
        <v>-9.6E-5</v>
      </c>
      <c r="P40" s="10">
        <v>-1.27E-4</v>
      </c>
      <c r="Q40" s="10">
        <v>-1.56E-4</v>
      </c>
      <c r="R40" s="10">
        <v>-3.18E-4</v>
      </c>
      <c r="S40" s="10">
        <v>-4.04E-4</v>
      </c>
      <c r="T40" s="10">
        <v>-4.42E-4</v>
      </c>
      <c r="U40" s="10">
        <v>-3.16E-4</v>
      </c>
      <c r="V40" s="10">
        <v>-2.77E-4</v>
      </c>
      <c r="W40" s="10">
        <v>-2.39E-4</v>
      </c>
      <c r="X40" s="10">
        <v>-3.1E-5</v>
      </c>
      <c r="Y40" s="10">
        <v>0.0</v>
      </c>
      <c r="Z40" s="10">
        <v>4.5E-5</v>
      </c>
      <c r="AA40" s="10">
        <v>-4.0E-5</v>
      </c>
      <c r="AB40" s="10">
        <v>-8.0E-5</v>
      </c>
      <c r="AC40" s="10">
        <v>-1.29E-4</v>
      </c>
      <c r="AD40" s="10">
        <v>-4.28E-4</v>
      </c>
      <c r="AE40" s="10">
        <v>-8.1E-4</v>
      </c>
      <c r="AF40" s="10">
        <v>-0.001012</v>
      </c>
      <c r="AG40" s="10">
        <v>-0.001103</v>
      </c>
      <c r="AH40" s="10">
        <v>-9.79E-4</v>
      </c>
      <c r="AI40" s="10">
        <v>-9.03E-4</v>
      </c>
      <c r="AJ40" s="10">
        <v>-9.15E-4</v>
      </c>
      <c r="AK40" s="10">
        <v>-8.42E-4</v>
      </c>
      <c r="AL40" s="10">
        <v>-0.001088</v>
      </c>
    </row>
    <row r="41" ht="12.75" customHeight="1">
      <c r="A41" s="10">
        <v>0.002663</v>
      </c>
      <c r="B41" s="10">
        <v>0.002271</v>
      </c>
      <c r="C41" s="10">
        <v>0.001917</v>
      </c>
      <c r="D41" s="10">
        <v>0.001942</v>
      </c>
      <c r="E41" s="10">
        <v>0.001985</v>
      </c>
      <c r="F41" s="10">
        <v>0.001978</v>
      </c>
      <c r="G41" s="10">
        <v>0.001873</v>
      </c>
      <c r="H41" s="10">
        <v>0.001731</v>
      </c>
      <c r="I41" s="10">
        <v>0.001463</v>
      </c>
      <c r="J41" s="10">
        <v>0.001158</v>
      </c>
      <c r="K41" s="10">
        <v>6.92E-4</v>
      </c>
      <c r="L41" s="10">
        <v>2.21E-4</v>
      </c>
      <c r="M41" s="10">
        <v>5.3E-5</v>
      </c>
      <c r="N41" s="10">
        <v>-1.91E-4</v>
      </c>
      <c r="O41" s="10">
        <v>-3.11E-4</v>
      </c>
      <c r="P41" s="10">
        <v>-3.66E-4</v>
      </c>
      <c r="Q41" s="10">
        <v>-4.68E-4</v>
      </c>
      <c r="R41" s="10">
        <v>-4.84E-4</v>
      </c>
      <c r="S41" s="10">
        <v>-5.67E-4</v>
      </c>
      <c r="T41" s="10">
        <v>-4.94E-4</v>
      </c>
      <c r="U41" s="10">
        <v>-4.4E-4</v>
      </c>
      <c r="V41" s="10">
        <v>-4.05E-4</v>
      </c>
      <c r="W41" s="10">
        <v>-2.59E-4</v>
      </c>
      <c r="X41" s="10">
        <v>-6.4E-5</v>
      </c>
      <c r="Y41" s="10">
        <v>0.0</v>
      </c>
      <c r="Z41" s="10">
        <v>2.0E-5</v>
      </c>
      <c r="AA41" s="10">
        <v>-9.9E-5</v>
      </c>
      <c r="AB41" s="10">
        <v>-6.4E-5</v>
      </c>
      <c r="AC41" s="10">
        <v>-1.29E-4</v>
      </c>
      <c r="AD41" s="10">
        <v>-3.92E-4</v>
      </c>
      <c r="AE41" s="10">
        <v>-6.95E-4</v>
      </c>
      <c r="AF41" s="10">
        <v>-9.38E-4</v>
      </c>
      <c r="AG41" s="10">
        <v>-0.001009</v>
      </c>
      <c r="AH41" s="10">
        <v>-9.18E-4</v>
      </c>
      <c r="AI41" s="10">
        <v>-7.36E-4</v>
      </c>
      <c r="AJ41" s="10">
        <v>-7.92E-4</v>
      </c>
      <c r="AK41" s="10">
        <v>-7.37E-4</v>
      </c>
      <c r="AL41" s="10">
        <v>-9.1E-4</v>
      </c>
    </row>
    <row r="42" ht="12.75" customHeight="1">
      <c r="A42" s="10">
        <v>-2.98E-4</v>
      </c>
      <c r="B42" s="10">
        <v>-6.06E-4</v>
      </c>
      <c r="C42" s="10">
        <v>-9.19E-4</v>
      </c>
      <c r="D42" s="10">
        <v>-8.61E-4</v>
      </c>
      <c r="E42" s="10">
        <v>-7.46E-4</v>
      </c>
      <c r="F42" s="10">
        <v>-6.96E-4</v>
      </c>
      <c r="G42" s="10">
        <v>-6.83E-4</v>
      </c>
      <c r="H42" s="10">
        <v>-6.14E-4</v>
      </c>
      <c r="I42" s="10">
        <v>-6.95E-4</v>
      </c>
      <c r="J42" s="10">
        <v>-9.4E-4</v>
      </c>
      <c r="K42" s="10">
        <v>-0.001305</v>
      </c>
      <c r="L42" s="10">
        <v>-0.001732</v>
      </c>
      <c r="M42" s="10">
        <v>-0.001797</v>
      </c>
      <c r="N42" s="10">
        <v>-0.002028</v>
      </c>
      <c r="O42" s="10">
        <v>-0.001991</v>
      </c>
      <c r="P42" s="10">
        <v>-0.001876</v>
      </c>
      <c r="Q42" s="10">
        <v>-0.001867</v>
      </c>
      <c r="R42" s="10">
        <v>-0.001823</v>
      </c>
      <c r="S42" s="10">
        <v>-0.001799</v>
      </c>
      <c r="T42" s="10">
        <v>-0.001535</v>
      </c>
      <c r="U42" s="10">
        <v>-0.001327</v>
      </c>
      <c r="V42" s="10">
        <v>-0.001036</v>
      </c>
      <c r="W42" s="10">
        <v>-7.21E-4</v>
      </c>
      <c r="X42" s="10">
        <v>-2.85E-4</v>
      </c>
      <c r="Y42" s="10">
        <v>0.0</v>
      </c>
      <c r="Z42" s="10">
        <v>3.21E-4</v>
      </c>
      <c r="AA42" s="10">
        <v>5.93E-4</v>
      </c>
      <c r="AB42" s="10">
        <v>0.001004</v>
      </c>
      <c r="AC42" s="10">
        <v>0.00131</v>
      </c>
      <c r="AD42" s="10">
        <v>0.001466</v>
      </c>
      <c r="AE42" s="10">
        <v>0.001524</v>
      </c>
      <c r="AF42" s="10">
        <v>0.001636</v>
      </c>
      <c r="AG42" s="10">
        <v>0.001729</v>
      </c>
      <c r="AH42" s="10">
        <v>0.001901</v>
      </c>
      <c r="AI42" s="10">
        <v>0.002085</v>
      </c>
      <c r="AJ42" s="10">
        <v>0.002137</v>
      </c>
      <c r="AK42" s="10">
        <v>0.002331</v>
      </c>
      <c r="AL42" s="10">
        <v>0.002223</v>
      </c>
    </row>
    <row r="43" ht="12.75" customHeight="1">
      <c r="A43" s="10">
        <v>-3.4E-5</v>
      </c>
      <c r="B43" s="10">
        <v>-5.72E-4</v>
      </c>
      <c r="C43" s="10">
        <v>-9.6E-4</v>
      </c>
      <c r="D43" s="10">
        <v>-9.23E-4</v>
      </c>
      <c r="E43" s="10">
        <v>-7.49E-4</v>
      </c>
      <c r="F43" s="10">
        <v>-5.86E-4</v>
      </c>
      <c r="G43" s="10">
        <v>-5.85E-4</v>
      </c>
      <c r="H43" s="10">
        <v>-6.08E-4</v>
      </c>
      <c r="I43" s="10">
        <v>-7.42E-4</v>
      </c>
      <c r="J43" s="10">
        <v>-0.001026</v>
      </c>
      <c r="K43" s="10">
        <v>-0.001467</v>
      </c>
      <c r="L43" s="10">
        <v>-0.001988</v>
      </c>
      <c r="M43" s="10">
        <v>-0.002029</v>
      </c>
      <c r="N43" s="10">
        <v>-0.002119</v>
      </c>
      <c r="O43" s="10">
        <v>-0.001987</v>
      </c>
      <c r="P43" s="10">
        <v>-0.001811</v>
      </c>
      <c r="Q43" s="10">
        <v>-0.001783</v>
      </c>
      <c r="R43" s="10">
        <v>-0.001742</v>
      </c>
      <c r="S43" s="10">
        <v>-0.001704</v>
      </c>
      <c r="T43" s="10">
        <v>-0.001489</v>
      </c>
      <c r="U43" s="10">
        <v>-0.001238</v>
      </c>
      <c r="V43" s="10">
        <v>-0.001047</v>
      </c>
      <c r="W43" s="10">
        <v>-7.2E-4</v>
      </c>
      <c r="X43" s="10">
        <v>-2.82E-4</v>
      </c>
      <c r="Y43" s="10">
        <v>0.0</v>
      </c>
      <c r="Z43" s="10">
        <v>2.53E-4</v>
      </c>
      <c r="AA43" s="10">
        <v>4.58E-4</v>
      </c>
      <c r="AB43" s="10">
        <v>8.67E-4</v>
      </c>
      <c r="AC43" s="10">
        <v>0.00116</v>
      </c>
      <c r="AD43" s="10">
        <v>0.00125</v>
      </c>
      <c r="AE43" s="10">
        <v>0.001271</v>
      </c>
      <c r="AF43" s="10">
        <v>0.001334</v>
      </c>
      <c r="AG43" s="10">
        <v>0.001483</v>
      </c>
      <c r="AH43" s="10">
        <v>0.001682</v>
      </c>
      <c r="AI43" s="10">
        <v>0.001902</v>
      </c>
      <c r="AJ43" s="10">
        <v>0.001945</v>
      </c>
      <c r="AK43" s="10">
        <v>0.002142</v>
      </c>
      <c r="AL43" s="10">
        <v>0.002017</v>
      </c>
    </row>
    <row r="44" ht="12.75" customHeight="1">
      <c r="A44" s="10">
        <v>2.91E-4</v>
      </c>
      <c r="B44" s="10">
        <v>-8.4E-5</v>
      </c>
      <c r="C44" s="10">
        <v>-4.35E-4</v>
      </c>
      <c r="D44" s="10">
        <v>-3.93E-4</v>
      </c>
      <c r="E44" s="10">
        <v>-2.42E-4</v>
      </c>
      <c r="F44" s="10">
        <v>-1.7E-4</v>
      </c>
      <c r="G44" s="10">
        <v>-2.66E-4</v>
      </c>
      <c r="H44" s="10">
        <v>-3.23E-4</v>
      </c>
      <c r="I44" s="10">
        <v>-4.52E-4</v>
      </c>
      <c r="J44" s="10">
        <v>-6.75E-4</v>
      </c>
      <c r="K44" s="10">
        <v>-0.001102</v>
      </c>
      <c r="L44" s="10">
        <v>-0.001482</v>
      </c>
      <c r="M44" s="10">
        <v>-0.001542</v>
      </c>
      <c r="N44" s="10">
        <v>-0.00167</v>
      </c>
      <c r="O44" s="10">
        <v>-0.001677</v>
      </c>
      <c r="P44" s="10">
        <v>-0.001605</v>
      </c>
      <c r="Q44" s="10">
        <v>-0.001578</v>
      </c>
      <c r="R44" s="10">
        <v>-0.001592</v>
      </c>
      <c r="S44" s="10">
        <v>-0.001574</v>
      </c>
      <c r="T44" s="10">
        <v>-0.0014</v>
      </c>
      <c r="U44" s="10">
        <v>-0.00115</v>
      </c>
      <c r="V44" s="10">
        <v>-9.2E-4</v>
      </c>
      <c r="W44" s="10">
        <v>-6.41E-4</v>
      </c>
      <c r="X44" s="10">
        <v>-2.49E-4</v>
      </c>
      <c r="Y44" s="10">
        <v>0.0</v>
      </c>
      <c r="Z44" s="10">
        <v>2.72E-4</v>
      </c>
      <c r="AA44" s="10">
        <v>4.95E-4</v>
      </c>
      <c r="AB44" s="10">
        <v>8.32E-4</v>
      </c>
      <c r="AC44" s="10">
        <v>0.001146</v>
      </c>
      <c r="AD44" s="10">
        <v>0.001197</v>
      </c>
      <c r="AE44" s="10">
        <v>0.001208</v>
      </c>
      <c r="AF44" s="10">
        <v>0.001277</v>
      </c>
      <c r="AG44" s="10">
        <v>0.00137</v>
      </c>
      <c r="AH44" s="10">
        <v>0.001564</v>
      </c>
      <c r="AI44" s="10">
        <v>0.001749</v>
      </c>
      <c r="AJ44" s="10">
        <v>0.001785</v>
      </c>
      <c r="AK44" s="10">
        <v>0.001992</v>
      </c>
      <c r="AL44" s="10">
        <v>0.001876</v>
      </c>
    </row>
    <row r="45" ht="12.75" customHeight="1">
      <c r="A45" s="10">
        <v>4.37E-4</v>
      </c>
      <c r="B45" s="10">
        <v>1.5E-5</v>
      </c>
      <c r="C45" s="10">
        <v>-3.42E-4</v>
      </c>
      <c r="D45" s="10">
        <v>-3.48E-4</v>
      </c>
      <c r="E45" s="10">
        <v>-2.49E-4</v>
      </c>
      <c r="F45" s="10">
        <v>-1.48E-4</v>
      </c>
      <c r="G45" s="10">
        <v>-9.9E-5</v>
      </c>
      <c r="H45" s="10">
        <v>-1.04E-4</v>
      </c>
      <c r="I45" s="10">
        <v>-1.78E-4</v>
      </c>
      <c r="J45" s="10">
        <v>-4.66E-4</v>
      </c>
      <c r="K45" s="10">
        <v>-8.79E-4</v>
      </c>
      <c r="L45" s="10">
        <v>-0.001405</v>
      </c>
      <c r="M45" s="10">
        <v>-0.001518</v>
      </c>
      <c r="N45" s="10">
        <v>-0.001724</v>
      </c>
      <c r="O45" s="10">
        <v>-0.00167</v>
      </c>
      <c r="P45" s="10">
        <v>-0.001588</v>
      </c>
      <c r="Q45" s="10">
        <v>-0.001571</v>
      </c>
      <c r="R45" s="10">
        <v>-0.001575</v>
      </c>
      <c r="S45" s="10">
        <v>-0.001515</v>
      </c>
      <c r="T45" s="10">
        <v>-0.001296</v>
      </c>
      <c r="U45" s="10">
        <v>-0.001111</v>
      </c>
      <c r="V45" s="10">
        <v>-8.84E-4</v>
      </c>
      <c r="W45" s="10">
        <v>-5.9E-4</v>
      </c>
      <c r="X45" s="10">
        <v>-2.04E-4</v>
      </c>
      <c r="Y45" s="10">
        <v>0.0</v>
      </c>
      <c r="Z45" s="10">
        <v>2.39E-4</v>
      </c>
      <c r="AA45" s="10">
        <v>4.17E-4</v>
      </c>
      <c r="AB45" s="10">
        <v>7.18E-4</v>
      </c>
      <c r="AC45" s="10">
        <v>9.57E-4</v>
      </c>
      <c r="AD45" s="10">
        <v>0.001037</v>
      </c>
      <c r="AE45" s="10">
        <v>0.001007</v>
      </c>
      <c r="AF45" s="10">
        <v>0.001046</v>
      </c>
      <c r="AG45" s="10">
        <v>0.001109</v>
      </c>
      <c r="AH45" s="10">
        <v>0.001353</v>
      </c>
      <c r="AI45" s="10">
        <v>0.001531</v>
      </c>
      <c r="AJ45" s="10">
        <v>0.00159</v>
      </c>
      <c r="AK45" s="10">
        <v>0.001837</v>
      </c>
      <c r="AL45" s="10">
        <v>0.001756</v>
      </c>
    </row>
    <row r="46" ht="12.75" customHeight="1">
      <c r="A46" s="10">
        <v>9.42E-4</v>
      </c>
      <c r="B46" s="10">
        <v>4.01E-4</v>
      </c>
      <c r="C46" s="10">
        <v>-2.2E-5</v>
      </c>
      <c r="D46" s="10">
        <v>1.7E-5</v>
      </c>
      <c r="E46" s="10">
        <v>1.88E-4</v>
      </c>
      <c r="F46" s="10">
        <v>2.84E-4</v>
      </c>
      <c r="G46" s="10">
        <v>2.03E-4</v>
      </c>
      <c r="H46" s="10">
        <v>1.34E-4</v>
      </c>
      <c r="I46" s="10">
        <v>-1.4E-5</v>
      </c>
      <c r="J46" s="10">
        <v>-3.3E-4</v>
      </c>
      <c r="K46" s="10">
        <v>-7.99E-4</v>
      </c>
      <c r="L46" s="10">
        <v>-0.001324</v>
      </c>
      <c r="M46" s="10">
        <v>-0.001395</v>
      </c>
      <c r="N46" s="10">
        <v>-0.001512</v>
      </c>
      <c r="O46" s="10">
        <v>-0.001452</v>
      </c>
      <c r="P46" s="10">
        <v>-0.001324</v>
      </c>
      <c r="Q46" s="10">
        <v>-0.001256</v>
      </c>
      <c r="R46" s="10">
        <v>-0.001295</v>
      </c>
      <c r="S46" s="10">
        <v>-0.001293</v>
      </c>
      <c r="T46" s="10">
        <v>-0.001156</v>
      </c>
      <c r="U46" s="10">
        <v>-9.57E-4</v>
      </c>
      <c r="V46" s="10">
        <v>-8.05E-4</v>
      </c>
      <c r="W46" s="10">
        <v>-5.52E-4</v>
      </c>
      <c r="X46" s="10">
        <v>-2.14E-4</v>
      </c>
      <c r="Y46" s="10">
        <v>0.0</v>
      </c>
      <c r="Z46" s="10">
        <v>1.84E-4</v>
      </c>
      <c r="AA46" s="10">
        <v>3.3E-4</v>
      </c>
      <c r="AB46" s="10">
        <v>6.17E-4</v>
      </c>
      <c r="AC46" s="10">
        <v>8.36E-4</v>
      </c>
      <c r="AD46" s="10">
        <v>8.54E-4</v>
      </c>
      <c r="AE46" s="10">
        <v>8.09E-4</v>
      </c>
      <c r="AF46" s="10">
        <v>8.13E-4</v>
      </c>
      <c r="AG46" s="10">
        <v>9.5E-4</v>
      </c>
      <c r="AH46" s="10">
        <v>0.001212</v>
      </c>
      <c r="AI46" s="10">
        <v>0.001425</v>
      </c>
      <c r="AJ46" s="10">
        <v>0.001473</v>
      </c>
      <c r="AK46" s="10">
        <v>0.001695</v>
      </c>
      <c r="AL46" s="10">
        <v>0.001639</v>
      </c>
    </row>
    <row r="47" ht="12.75" customHeight="1">
      <c r="A47" s="10">
        <v>0.001106</v>
      </c>
      <c r="B47" s="10">
        <v>7.7E-4</v>
      </c>
      <c r="C47" s="10">
        <v>4.44E-4</v>
      </c>
      <c r="D47" s="10">
        <v>4.51E-4</v>
      </c>
      <c r="E47" s="10">
        <v>5.27E-4</v>
      </c>
      <c r="F47" s="10">
        <v>5.59E-4</v>
      </c>
      <c r="G47" s="10">
        <v>4.66E-4</v>
      </c>
      <c r="H47" s="10">
        <v>4.16E-4</v>
      </c>
      <c r="I47" s="10">
        <v>2.86E-4</v>
      </c>
      <c r="J47" s="10">
        <v>3.2E-5</v>
      </c>
      <c r="K47" s="10">
        <v>-4.23E-4</v>
      </c>
      <c r="L47" s="10">
        <v>-9.15E-4</v>
      </c>
      <c r="M47" s="10">
        <v>-9.93E-4</v>
      </c>
      <c r="N47" s="10">
        <v>-0.001244</v>
      </c>
      <c r="O47" s="10">
        <v>-0.001231</v>
      </c>
      <c r="P47" s="10">
        <v>-0.0012</v>
      </c>
      <c r="Q47" s="10">
        <v>-0.001228</v>
      </c>
      <c r="R47" s="10">
        <v>-0.001284</v>
      </c>
      <c r="S47" s="10">
        <v>-0.001266</v>
      </c>
      <c r="T47" s="10">
        <v>-0.00112</v>
      </c>
      <c r="U47" s="10">
        <v>-9.27E-4</v>
      </c>
      <c r="V47" s="10">
        <v>-7.59E-4</v>
      </c>
      <c r="W47" s="10">
        <v>-5.49E-4</v>
      </c>
      <c r="X47" s="10">
        <v>-1.86E-4</v>
      </c>
      <c r="Y47" s="10">
        <v>0.0</v>
      </c>
      <c r="Z47" s="10">
        <v>1.81E-4</v>
      </c>
      <c r="AA47" s="10">
        <v>3.33E-4</v>
      </c>
      <c r="AB47" s="10">
        <v>6.08E-4</v>
      </c>
      <c r="AC47" s="10">
        <v>8.37E-4</v>
      </c>
      <c r="AD47" s="10">
        <v>8.57E-4</v>
      </c>
      <c r="AE47" s="10">
        <v>7.86E-4</v>
      </c>
      <c r="AF47" s="10">
        <v>8.56E-4</v>
      </c>
      <c r="AG47" s="10">
        <v>9.57E-4</v>
      </c>
      <c r="AH47" s="10">
        <v>0.001207</v>
      </c>
      <c r="AI47" s="10">
        <v>0.001408</v>
      </c>
      <c r="AJ47" s="10">
        <v>0.001469</v>
      </c>
      <c r="AK47" s="10">
        <v>0.001733</v>
      </c>
      <c r="AL47" s="10">
        <v>0.001668</v>
      </c>
    </row>
    <row r="48" ht="12.75" customHeight="1">
      <c r="A48" s="10">
        <v>0.001692</v>
      </c>
      <c r="B48" s="10">
        <v>0.001099</v>
      </c>
      <c r="C48" s="10">
        <v>5.05E-4</v>
      </c>
      <c r="D48" s="10">
        <v>4.3E-4</v>
      </c>
      <c r="E48" s="10">
        <v>4.83E-4</v>
      </c>
      <c r="F48" s="10">
        <v>5.54E-4</v>
      </c>
      <c r="G48" s="10">
        <v>4.95E-4</v>
      </c>
      <c r="H48" s="10">
        <v>4.34E-4</v>
      </c>
      <c r="I48" s="10">
        <v>2.91E-4</v>
      </c>
      <c r="J48" s="10">
        <v>-4.1E-5</v>
      </c>
      <c r="K48" s="10">
        <v>-5.48E-4</v>
      </c>
      <c r="L48" s="10">
        <v>-0.00112</v>
      </c>
      <c r="M48" s="10">
        <v>-0.00122</v>
      </c>
      <c r="N48" s="10">
        <v>-0.001419</v>
      </c>
      <c r="O48" s="10">
        <v>-0.001348</v>
      </c>
      <c r="P48" s="10">
        <v>-0.001207</v>
      </c>
      <c r="Q48" s="10">
        <v>-0.001158</v>
      </c>
      <c r="R48" s="10">
        <v>-0.001143</v>
      </c>
      <c r="S48" s="10">
        <v>-0.001144</v>
      </c>
      <c r="T48" s="10">
        <v>-9.47E-4</v>
      </c>
      <c r="U48" s="10">
        <v>-7.96E-4</v>
      </c>
      <c r="V48" s="10">
        <v>-6.79E-4</v>
      </c>
      <c r="W48" s="10">
        <v>-4.88E-4</v>
      </c>
      <c r="X48" s="10">
        <v>-1.85E-4</v>
      </c>
      <c r="Y48" s="10">
        <v>0.0</v>
      </c>
      <c r="Z48" s="10">
        <v>1.48E-4</v>
      </c>
      <c r="AA48" s="10">
        <v>2.57E-4</v>
      </c>
      <c r="AB48" s="10">
        <v>5.09E-4</v>
      </c>
      <c r="AC48" s="10">
        <v>7.15E-4</v>
      </c>
      <c r="AD48" s="10">
        <v>7.4E-4</v>
      </c>
      <c r="AE48" s="10">
        <v>6.87E-4</v>
      </c>
      <c r="AF48" s="10">
        <v>7.31E-4</v>
      </c>
      <c r="AG48" s="10">
        <v>8.86E-4</v>
      </c>
      <c r="AH48" s="10">
        <v>0.001175</v>
      </c>
      <c r="AI48" s="10">
        <v>0.001422</v>
      </c>
      <c r="AJ48" s="10">
        <v>0.001468</v>
      </c>
      <c r="AK48" s="10">
        <v>0.001745</v>
      </c>
      <c r="AL48" s="10">
        <v>0.00171</v>
      </c>
    </row>
    <row r="49" ht="12.75" customHeight="1">
      <c r="A49" s="10">
        <v>0.002181</v>
      </c>
      <c r="B49" s="10">
        <v>0.001649</v>
      </c>
      <c r="C49" s="10">
        <v>0.001134</v>
      </c>
      <c r="D49" s="10">
        <v>0.001101</v>
      </c>
      <c r="E49" s="10">
        <v>0.001221</v>
      </c>
      <c r="F49" s="10">
        <v>0.001257</v>
      </c>
      <c r="G49" s="10">
        <v>0.001135</v>
      </c>
      <c r="H49" s="10">
        <v>0.001064</v>
      </c>
      <c r="I49" s="10">
        <v>8.84E-4</v>
      </c>
      <c r="J49" s="10">
        <v>6.18E-4</v>
      </c>
      <c r="K49" s="10">
        <v>7.8E-5</v>
      </c>
      <c r="L49" s="10">
        <v>-4.69E-4</v>
      </c>
      <c r="M49" s="10">
        <v>-6.41E-4</v>
      </c>
      <c r="N49" s="10">
        <v>-8.8E-4</v>
      </c>
      <c r="O49" s="10">
        <v>-9.13E-4</v>
      </c>
      <c r="P49" s="10">
        <v>-8.43E-4</v>
      </c>
      <c r="Q49" s="10">
        <v>-8.51E-4</v>
      </c>
      <c r="R49" s="10">
        <v>-9.51E-4</v>
      </c>
      <c r="S49" s="10">
        <v>-0.001002</v>
      </c>
      <c r="T49" s="10">
        <v>-9.0E-4</v>
      </c>
      <c r="U49" s="10">
        <v>-7.42E-4</v>
      </c>
      <c r="V49" s="10">
        <v>-6.43E-4</v>
      </c>
      <c r="W49" s="10">
        <v>-4.66E-4</v>
      </c>
      <c r="X49" s="10">
        <v>-1.86E-4</v>
      </c>
      <c r="Y49" s="10">
        <v>0.0</v>
      </c>
      <c r="Z49" s="10">
        <v>1.19E-4</v>
      </c>
      <c r="AA49" s="10">
        <v>2.0E-4</v>
      </c>
      <c r="AB49" s="10">
        <v>4.34E-4</v>
      </c>
      <c r="AC49" s="10">
        <v>6.32E-4</v>
      </c>
      <c r="AD49" s="10">
        <v>6.54E-4</v>
      </c>
      <c r="AE49" s="10">
        <v>6.11E-4</v>
      </c>
      <c r="AF49" s="10">
        <v>7.06E-4</v>
      </c>
      <c r="AG49" s="10">
        <v>9.3E-4</v>
      </c>
      <c r="AH49" s="10">
        <v>0.001271</v>
      </c>
      <c r="AI49" s="10">
        <v>0.001533</v>
      </c>
      <c r="AJ49" s="10">
        <v>0.001613</v>
      </c>
      <c r="AK49" s="10">
        <v>0.0019</v>
      </c>
      <c r="AL49" s="10">
        <v>0.001831</v>
      </c>
    </row>
    <row r="50" ht="12.75" customHeight="1">
      <c r="A50" s="10">
        <v>0.002126</v>
      </c>
      <c r="B50" s="10">
        <v>0.001633</v>
      </c>
      <c r="C50" s="10">
        <v>0.001147</v>
      </c>
      <c r="D50" s="10">
        <v>0.001068</v>
      </c>
      <c r="E50" s="10">
        <v>0.001084</v>
      </c>
      <c r="F50" s="10">
        <v>0.001078</v>
      </c>
      <c r="G50" s="10">
        <v>0.001005</v>
      </c>
      <c r="H50" s="10">
        <v>9.15E-4</v>
      </c>
      <c r="I50" s="10">
        <v>7.91E-4</v>
      </c>
      <c r="J50" s="10">
        <v>4.76E-4</v>
      </c>
      <c r="K50" s="10">
        <v>-2.9E-5</v>
      </c>
      <c r="L50" s="10">
        <v>-6.02E-4</v>
      </c>
      <c r="M50" s="10">
        <v>-7.46E-4</v>
      </c>
      <c r="N50" s="10">
        <v>-0.001028</v>
      </c>
      <c r="O50" s="10">
        <v>-0.001052</v>
      </c>
      <c r="P50" s="10">
        <v>-9.85E-4</v>
      </c>
      <c r="Q50" s="10">
        <v>-9.81E-4</v>
      </c>
      <c r="R50" s="10">
        <v>-0.001036</v>
      </c>
      <c r="S50" s="10">
        <v>-0.001058</v>
      </c>
      <c r="T50" s="10">
        <v>-9.08E-4</v>
      </c>
      <c r="U50" s="10">
        <v>-7.75E-4</v>
      </c>
      <c r="V50" s="10">
        <v>-6.54E-4</v>
      </c>
      <c r="W50" s="10">
        <v>-4.6E-4</v>
      </c>
      <c r="X50" s="10">
        <v>-1.47E-4</v>
      </c>
      <c r="Y50" s="10">
        <v>0.0</v>
      </c>
      <c r="Z50" s="10">
        <v>1.36E-4</v>
      </c>
      <c r="AA50" s="10">
        <v>2.41E-4</v>
      </c>
      <c r="AB50" s="10">
        <v>4.95E-4</v>
      </c>
      <c r="AC50" s="10">
        <v>7.18E-4</v>
      </c>
      <c r="AD50" s="10">
        <v>7.78E-4</v>
      </c>
      <c r="AE50" s="10">
        <v>7.88E-4</v>
      </c>
      <c r="AF50" s="10">
        <v>9.67E-4</v>
      </c>
      <c r="AG50" s="10">
        <v>0.001188</v>
      </c>
      <c r="AH50" s="10">
        <v>0.001547</v>
      </c>
      <c r="AI50" s="10">
        <v>0.00183</v>
      </c>
      <c r="AJ50" s="10">
        <v>0.001922</v>
      </c>
      <c r="AK50" s="10">
        <v>0.002232</v>
      </c>
      <c r="AL50" s="10">
        <v>0.002207</v>
      </c>
    </row>
    <row r="51" ht="12.75" customHeight="1">
      <c r="A51" s="10">
        <v>0.002121</v>
      </c>
      <c r="B51" s="10">
        <v>0.001507</v>
      </c>
      <c r="C51" s="10">
        <v>9.52E-4</v>
      </c>
      <c r="D51" s="10">
        <v>8.59E-4</v>
      </c>
      <c r="E51" s="10">
        <v>9.47E-4</v>
      </c>
      <c r="F51" s="10">
        <v>0.001023</v>
      </c>
      <c r="G51" s="10">
        <v>9.66E-4</v>
      </c>
      <c r="H51" s="10">
        <v>8.83E-4</v>
      </c>
      <c r="I51" s="10">
        <v>6.88E-4</v>
      </c>
      <c r="J51" s="10">
        <v>3.91E-4</v>
      </c>
      <c r="K51" s="10">
        <v>-1.59E-4</v>
      </c>
      <c r="L51" s="10">
        <v>-7.36E-4</v>
      </c>
      <c r="M51" s="10">
        <v>-8.46E-4</v>
      </c>
      <c r="N51" s="10">
        <v>-0.001093</v>
      </c>
      <c r="O51" s="10">
        <v>-0.001048</v>
      </c>
      <c r="P51" s="10">
        <v>-9.26E-4</v>
      </c>
      <c r="Q51" s="10">
        <v>-8.89E-4</v>
      </c>
      <c r="R51" s="10">
        <v>-9.71E-4</v>
      </c>
      <c r="S51" s="10">
        <v>-9.84E-4</v>
      </c>
      <c r="T51" s="10">
        <v>-8.66E-4</v>
      </c>
      <c r="U51" s="10">
        <v>-7.24E-4</v>
      </c>
      <c r="V51" s="10">
        <v>-6.33E-4</v>
      </c>
      <c r="W51" s="10">
        <v>-4.57E-4</v>
      </c>
      <c r="X51" s="10">
        <v>-1.8E-4</v>
      </c>
      <c r="Y51" s="10">
        <v>0.0</v>
      </c>
      <c r="Z51" s="10">
        <v>1.28E-4</v>
      </c>
      <c r="AA51" s="10">
        <v>2.27E-4</v>
      </c>
      <c r="AB51" s="10">
        <v>4.68E-4</v>
      </c>
      <c r="AC51" s="10">
        <v>7.12E-4</v>
      </c>
      <c r="AD51" s="10">
        <v>7.82E-4</v>
      </c>
      <c r="AE51" s="10">
        <v>8.5E-4</v>
      </c>
      <c r="AF51" s="10">
        <v>0.00104</v>
      </c>
      <c r="AG51" s="10">
        <v>0.001337</v>
      </c>
      <c r="AH51" s="10">
        <v>0.001793</v>
      </c>
      <c r="AI51" s="10">
        <v>0.002126</v>
      </c>
      <c r="AJ51" s="10">
        <v>0.002254</v>
      </c>
      <c r="AK51" s="10">
        <v>0.002585</v>
      </c>
      <c r="AL51" s="10">
        <v>0.002538</v>
      </c>
    </row>
    <row r="52" ht="12.75" customHeight="1">
      <c r="A52" s="10">
        <v>0.002151</v>
      </c>
      <c r="B52" s="10">
        <v>0.001607</v>
      </c>
      <c r="C52" s="10">
        <v>0.001154</v>
      </c>
      <c r="D52" s="10">
        <v>0.001052</v>
      </c>
      <c r="E52" s="10">
        <v>0.001008</v>
      </c>
      <c r="F52" s="10">
        <v>9.61E-4</v>
      </c>
      <c r="G52" s="10">
        <v>8.25E-4</v>
      </c>
      <c r="H52" s="10">
        <v>7.56E-4</v>
      </c>
      <c r="I52" s="10">
        <v>5.83E-4</v>
      </c>
      <c r="J52" s="10">
        <v>2.76E-4</v>
      </c>
      <c r="K52" s="10">
        <v>-2.91E-4</v>
      </c>
      <c r="L52" s="10">
        <v>-8.53E-4</v>
      </c>
      <c r="M52" s="10">
        <v>-9.31E-4</v>
      </c>
      <c r="N52" s="10">
        <v>-0.00114</v>
      </c>
      <c r="O52" s="10">
        <v>-0.001091</v>
      </c>
      <c r="P52" s="10">
        <v>-0.00101</v>
      </c>
      <c r="Q52" s="10">
        <v>-0.001023</v>
      </c>
      <c r="R52" s="10">
        <v>-0.001089</v>
      </c>
      <c r="S52" s="10">
        <v>-0.001111</v>
      </c>
      <c r="T52" s="10">
        <v>-9.63E-4</v>
      </c>
      <c r="U52" s="10">
        <v>-8.07E-4</v>
      </c>
      <c r="V52" s="10">
        <v>-6.72E-4</v>
      </c>
      <c r="W52" s="10">
        <v>-4.71E-4</v>
      </c>
      <c r="X52" s="10">
        <v>-1.81E-4</v>
      </c>
      <c r="Y52" s="10">
        <v>0.0</v>
      </c>
      <c r="Z52" s="10">
        <v>1.01E-4</v>
      </c>
      <c r="AA52" s="10">
        <v>2.16E-4</v>
      </c>
      <c r="AB52" s="10">
        <v>4.92E-4</v>
      </c>
      <c r="AC52" s="10">
        <v>7.48E-4</v>
      </c>
      <c r="AD52" s="10">
        <v>8.69E-4</v>
      </c>
      <c r="AE52" s="10">
        <v>9.92E-4</v>
      </c>
      <c r="AF52" s="10">
        <v>0.001266</v>
      </c>
      <c r="AG52" s="10">
        <v>0.001626</v>
      </c>
      <c r="AH52" s="10">
        <v>0.00211</v>
      </c>
      <c r="AI52" s="10">
        <v>0.002465</v>
      </c>
      <c r="AJ52" s="10">
        <v>0.002594</v>
      </c>
      <c r="AK52" s="10">
        <v>0.00295</v>
      </c>
      <c r="AL52" s="10">
        <v>0.002925</v>
      </c>
    </row>
    <row r="53" ht="12.75" customHeight="1">
      <c r="A53" s="10">
        <v>0.002132</v>
      </c>
      <c r="B53" s="10">
        <v>0.001542</v>
      </c>
      <c r="C53" s="10">
        <v>9.84E-4</v>
      </c>
      <c r="D53" s="10">
        <v>8.91E-4</v>
      </c>
      <c r="E53" s="10">
        <v>8.93E-4</v>
      </c>
      <c r="F53" s="10">
        <v>9.44E-4</v>
      </c>
      <c r="G53" s="10">
        <v>8.96E-4</v>
      </c>
      <c r="H53" s="10">
        <v>8.42E-4</v>
      </c>
      <c r="I53" s="10">
        <v>6.96E-4</v>
      </c>
      <c r="J53" s="10">
        <v>3.97E-4</v>
      </c>
      <c r="K53" s="10">
        <v>-1.2E-4</v>
      </c>
      <c r="L53" s="10">
        <v>-7.16E-4</v>
      </c>
      <c r="M53" s="10">
        <v>-8.77E-4</v>
      </c>
      <c r="N53" s="10">
        <v>-0.001161</v>
      </c>
      <c r="O53" s="10">
        <v>-0.001178</v>
      </c>
      <c r="P53" s="10">
        <v>-0.001081</v>
      </c>
      <c r="Q53" s="10">
        <v>-0.001103</v>
      </c>
      <c r="R53" s="10">
        <v>-0.001168</v>
      </c>
      <c r="S53" s="10">
        <v>-0.001146</v>
      </c>
      <c r="T53" s="10">
        <v>-9.77E-4</v>
      </c>
      <c r="U53" s="10">
        <v>-8.29E-4</v>
      </c>
      <c r="V53" s="10">
        <v>-7.0E-4</v>
      </c>
      <c r="W53" s="10">
        <v>-5.09E-4</v>
      </c>
      <c r="X53" s="10">
        <v>-1.74E-4</v>
      </c>
      <c r="Y53" s="10">
        <v>0.0</v>
      </c>
      <c r="Z53" s="10">
        <v>1.17E-4</v>
      </c>
      <c r="AA53" s="10">
        <v>2.35E-4</v>
      </c>
      <c r="AB53" s="10">
        <v>5.07E-4</v>
      </c>
      <c r="AC53" s="10">
        <v>7.76E-4</v>
      </c>
      <c r="AD53" s="10">
        <v>9.37E-4</v>
      </c>
      <c r="AE53" s="10">
        <v>0.001075</v>
      </c>
      <c r="AF53" s="10">
        <v>0.001406</v>
      </c>
      <c r="AG53" s="10">
        <v>0.00182</v>
      </c>
      <c r="AH53" s="10">
        <v>0.002329</v>
      </c>
      <c r="AI53" s="10">
        <v>0.002729</v>
      </c>
      <c r="AJ53" s="10">
        <v>0.002903</v>
      </c>
      <c r="AK53" s="10">
        <v>0.003269</v>
      </c>
      <c r="AL53" s="10">
        <v>0.003254</v>
      </c>
    </row>
    <row r="54" ht="12.75" customHeight="1">
      <c r="A54" s="10">
        <v>0.002043</v>
      </c>
      <c r="B54" s="10">
        <v>0.00149</v>
      </c>
      <c r="C54" s="10">
        <v>9.31E-4</v>
      </c>
      <c r="D54" s="10">
        <v>8.55E-4</v>
      </c>
      <c r="E54" s="10">
        <v>9.09E-4</v>
      </c>
      <c r="F54" s="10">
        <v>8.91E-4</v>
      </c>
      <c r="G54" s="10">
        <v>7.6E-4</v>
      </c>
      <c r="H54" s="10">
        <v>7.1E-4</v>
      </c>
      <c r="I54" s="10">
        <v>5.54E-4</v>
      </c>
      <c r="J54" s="10">
        <v>2.46E-4</v>
      </c>
      <c r="K54" s="10">
        <v>-2.57E-4</v>
      </c>
      <c r="L54" s="10">
        <v>-7.68E-4</v>
      </c>
      <c r="M54" s="10">
        <v>-8.97E-4</v>
      </c>
      <c r="N54" s="10">
        <v>-0.00112</v>
      </c>
      <c r="O54" s="10">
        <v>-0.001056</v>
      </c>
      <c r="P54" s="10">
        <v>-9.45E-4</v>
      </c>
      <c r="Q54" s="10">
        <v>-8.97E-4</v>
      </c>
      <c r="R54" s="10">
        <v>-9.35E-4</v>
      </c>
      <c r="S54" s="10">
        <v>-9.69E-4</v>
      </c>
      <c r="T54" s="10">
        <v>-8.57E-4</v>
      </c>
      <c r="U54" s="10">
        <v>-7.26E-4</v>
      </c>
      <c r="V54" s="10">
        <v>-6.29E-4</v>
      </c>
      <c r="W54" s="10">
        <v>-4.57E-4</v>
      </c>
      <c r="X54" s="10">
        <v>-1.82E-4</v>
      </c>
      <c r="Y54" s="10">
        <v>0.0</v>
      </c>
      <c r="Z54" s="10">
        <v>1.3E-4</v>
      </c>
      <c r="AA54" s="10">
        <v>2.94E-4</v>
      </c>
      <c r="AB54" s="10">
        <v>5.67E-4</v>
      </c>
      <c r="AC54" s="10">
        <v>8.46E-4</v>
      </c>
      <c r="AD54" s="10">
        <v>9.93E-4</v>
      </c>
      <c r="AE54" s="10">
        <v>0.001169</v>
      </c>
      <c r="AF54" s="10">
        <v>0.001527</v>
      </c>
      <c r="AG54" s="10">
        <v>0.001975</v>
      </c>
      <c r="AH54" s="10">
        <v>0.002531</v>
      </c>
      <c r="AI54" s="10">
        <v>0.002988</v>
      </c>
      <c r="AJ54" s="10">
        <v>0.003182</v>
      </c>
      <c r="AK54" s="10">
        <v>0.003561</v>
      </c>
      <c r="AL54" s="10">
        <v>0.003542</v>
      </c>
    </row>
    <row r="55" ht="12.75" customHeight="1">
      <c r="A55" s="10">
        <v>0.00178</v>
      </c>
      <c r="B55" s="10">
        <v>0.001061</v>
      </c>
      <c r="C55" s="10">
        <v>5.0E-4</v>
      </c>
      <c r="D55" s="10">
        <v>4.27E-4</v>
      </c>
      <c r="E55" s="10">
        <v>4.13E-4</v>
      </c>
      <c r="F55" s="10">
        <v>4.03E-4</v>
      </c>
      <c r="G55" s="10">
        <v>3.64E-4</v>
      </c>
      <c r="H55" s="10">
        <v>3.43E-4</v>
      </c>
      <c r="I55" s="10">
        <v>2.15E-4</v>
      </c>
      <c r="J55" s="10">
        <v>-4.6E-5</v>
      </c>
      <c r="K55" s="10">
        <v>-5.93E-4</v>
      </c>
      <c r="L55" s="10">
        <v>-0.001176</v>
      </c>
      <c r="M55" s="10">
        <v>-0.001238</v>
      </c>
      <c r="N55" s="10">
        <v>-0.001472</v>
      </c>
      <c r="O55" s="10">
        <v>-0.001413</v>
      </c>
      <c r="P55" s="10">
        <v>-0.001267</v>
      </c>
      <c r="Q55" s="10">
        <v>-0.001255</v>
      </c>
      <c r="R55" s="10">
        <v>-0.001272</v>
      </c>
      <c r="S55" s="10">
        <v>-0.001281</v>
      </c>
      <c r="T55" s="10">
        <v>-0.00106</v>
      </c>
      <c r="U55" s="10">
        <v>-8.91E-4</v>
      </c>
      <c r="V55" s="10">
        <v>-7.33E-4</v>
      </c>
      <c r="W55" s="10">
        <v>-5.3E-4</v>
      </c>
      <c r="X55" s="10">
        <v>-1.81E-4</v>
      </c>
      <c r="Y55" s="10">
        <v>0.0</v>
      </c>
      <c r="Z55" s="10">
        <v>6.6E-5</v>
      </c>
      <c r="AA55" s="10">
        <v>1.67E-4</v>
      </c>
      <c r="AB55" s="10">
        <v>3.66E-4</v>
      </c>
      <c r="AC55" s="10">
        <v>6.57E-4</v>
      </c>
      <c r="AD55" s="10">
        <v>8.06E-4</v>
      </c>
      <c r="AE55" s="10">
        <v>0.001005</v>
      </c>
      <c r="AF55" s="10">
        <v>0.001406</v>
      </c>
      <c r="AG55" s="10">
        <v>0.001874</v>
      </c>
      <c r="AH55" s="10">
        <v>0.002468</v>
      </c>
      <c r="AI55" s="10">
        <v>0.002934</v>
      </c>
      <c r="AJ55" s="10">
        <v>0.003147</v>
      </c>
      <c r="AK55" s="10">
        <v>0.003543</v>
      </c>
      <c r="AL55" s="10">
        <v>0.003524</v>
      </c>
    </row>
    <row r="56" ht="12.75" customHeight="1">
      <c r="A56" s="10">
        <v>0.002009</v>
      </c>
      <c r="B56" s="10">
        <v>0.001438</v>
      </c>
      <c r="C56" s="10">
        <v>6.28E-4</v>
      </c>
      <c r="D56" s="10">
        <v>4.9E-4</v>
      </c>
      <c r="E56" s="10">
        <v>5.55E-4</v>
      </c>
      <c r="F56" s="10">
        <v>5.37E-4</v>
      </c>
      <c r="G56" s="10">
        <v>4.42E-4</v>
      </c>
      <c r="H56" s="10">
        <v>4.38E-4</v>
      </c>
      <c r="I56" s="10">
        <v>3.06E-4</v>
      </c>
      <c r="J56" s="10">
        <v>-2.9E-5</v>
      </c>
      <c r="K56" s="10">
        <v>-5.09E-4</v>
      </c>
      <c r="L56" s="10">
        <v>-0.001011</v>
      </c>
      <c r="M56" s="10">
        <v>-0.00122</v>
      </c>
      <c r="N56" s="10">
        <v>-0.001448</v>
      </c>
      <c r="O56" s="10">
        <v>-0.001355</v>
      </c>
      <c r="P56" s="10">
        <v>-0.001235</v>
      </c>
      <c r="Q56" s="10">
        <v>-0.001159</v>
      </c>
      <c r="R56" s="10">
        <v>-0.001173</v>
      </c>
      <c r="S56" s="10">
        <v>-0.001159</v>
      </c>
      <c r="T56" s="10">
        <v>-0.001059</v>
      </c>
      <c r="U56" s="10">
        <v>-8.42E-4</v>
      </c>
      <c r="V56" s="10">
        <v>-6.97E-4</v>
      </c>
      <c r="W56" s="10">
        <v>-4.76E-4</v>
      </c>
      <c r="X56" s="10">
        <v>-1.61E-4</v>
      </c>
      <c r="Y56" s="10">
        <v>0.0</v>
      </c>
      <c r="Z56" s="10">
        <v>1.5E-4</v>
      </c>
      <c r="AA56" s="10">
        <v>3.15E-4</v>
      </c>
      <c r="AB56" s="10">
        <v>5.53E-4</v>
      </c>
      <c r="AC56" s="10">
        <v>6.38E-4</v>
      </c>
      <c r="AD56" s="10">
        <v>7.79E-4</v>
      </c>
      <c r="AE56" s="10">
        <v>9.95E-4</v>
      </c>
      <c r="AF56" s="10">
        <v>0.00139</v>
      </c>
      <c r="AG56" s="10">
        <v>0.001914</v>
      </c>
      <c r="AH56" s="10">
        <v>0.002537</v>
      </c>
      <c r="AI56" s="10">
        <v>0.00297</v>
      </c>
      <c r="AJ56" s="10">
        <v>0.003181</v>
      </c>
      <c r="AK56" s="10">
        <v>0.003603</v>
      </c>
      <c r="AL56" s="10">
        <v>0.003634</v>
      </c>
    </row>
    <row r="57" ht="12.75" customHeight="1">
      <c r="A57" s="10">
        <v>0.002063</v>
      </c>
      <c r="B57" s="10">
        <v>0.001271</v>
      </c>
      <c r="C57" s="10">
        <v>6.21E-4</v>
      </c>
      <c r="D57" s="10">
        <v>4.93E-4</v>
      </c>
      <c r="E57" s="10">
        <v>4.41E-4</v>
      </c>
      <c r="F57" s="10">
        <v>4.47E-4</v>
      </c>
      <c r="G57" s="10">
        <v>4.05E-4</v>
      </c>
      <c r="H57" s="10">
        <v>3.88E-4</v>
      </c>
      <c r="I57" s="10">
        <v>3.01E-4</v>
      </c>
      <c r="J57" s="10">
        <v>-1.0E-6</v>
      </c>
      <c r="K57" s="10">
        <v>-5.44E-4</v>
      </c>
      <c r="L57" s="10">
        <v>-0.001136</v>
      </c>
      <c r="M57" s="10">
        <v>-0.001208</v>
      </c>
      <c r="N57" s="10">
        <v>-0.001415</v>
      </c>
      <c r="O57" s="10">
        <v>-0.001358</v>
      </c>
      <c r="P57" s="10">
        <v>-0.001228</v>
      </c>
      <c r="Q57" s="10">
        <v>-0.001196</v>
      </c>
      <c r="R57" s="10">
        <v>-0.001269</v>
      </c>
      <c r="S57" s="10">
        <v>-0.001209</v>
      </c>
      <c r="T57" s="10">
        <v>-0.00104</v>
      </c>
      <c r="U57" s="10">
        <v>-8.47E-4</v>
      </c>
      <c r="V57" s="10">
        <v>-6.8E-4</v>
      </c>
      <c r="W57" s="10">
        <v>-4.64E-4</v>
      </c>
      <c r="X57" s="10">
        <v>-1.38E-4</v>
      </c>
      <c r="Y57" s="10">
        <v>0.0</v>
      </c>
      <c r="Z57" s="10">
        <v>8.9E-5</v>
      </c>
      <c r="AA57" s="10">
        <v>1.21E-4</v>
      </c>
      <c r="AB57" s="10">
        <v>3.36E-4</v>
      </c>
      <c r="AC57" s="10">
        <v>6.44E-4</v>
      </c>
      <c r="AD57" s="10">
        <v>8.08E-4</v>
      </c>
      <c r="AE57" s="10">
        <v>0.001013</v>
      </c>
      <c r="AF57" s="10">
        <v>0.001409</v>
      </c>
      <c r="AG57" s="10">
        <v>0.001895</v>
      </c>
      <c r="AH57" s="10">
        <v>0.002541</v>
      </c>
      <c r="AI57" s="10">
        <v>0.003017</v>
      </c>
      <c r="AJ57" s="10">
        <v>0.003221</v>
      </c>
      <c r="AK57" s="10">
        <v>0.003654</v>
      </c>
      <c r="AL57" s="10">
        <v>0.003668</v>
      </c>
    </row>
    <row r="58" ht="12.75" customHeight="1">
      <c r="A58" s="10">
        <v>0.00207</v>
      </c>
      <c r="B58" s="10">
        <v>0.001418</v>
      </c>
      <c r="C58" s="10">
        <v>7.88E-4</v>
      </c>
      <c r="D58" s="10">
        <v>6.58E-4</v>
      </c>
      <c r="E58" s="10">
        <v>6.48E-4</v>
      </c>
      <c r="F58" s="10">
        <v>6.69E-4</v>
      </c>
      <c r="G58" s="10">
        <v>6.08E-4</v>
      </c>
      <c r="H58" s="10">
        <v>5.58E-4</v>
      </c>
      <c r="I58" s="10">
        <v>4.23E-4</v>
      </c>
      <c r="J58" s="10">
        <v>1.56E-4</v>
      </c>
      <c r="K58" s="10">
        <v>-3.91E-4</v>
      </c>
      <c r="L58" s="10">
        <v>-9.58E-4</v>
      </c>
      <c r="M58" s="10">
        <v>-0.001027</v>
      </c>
      <c r="N58" s="10">
        <v>-0.001262</v>
      </c>
      <c r="O58" s="10">
        <v>-0.001192</v>
      </c>
      <c r="P58" s="10">
        <v>-0.00103</v>
      </c>
      <c r="Q58" s="10">
        <v>-0.001007</v>
      </c>
      <c r="R58" s="10">
        <v>-0.00109</v>
      </c>
      <c r="S58" s="10">
        <v>-0.001058</v>
      </c>
      <c r="T58" s="10">
        <v>-9.35E-4</v>
      </c>
      <c r="U58" s="10">
        <v>-7.91E-4</v>
      </c>
      <c r="V58" s="10">
        <v>-6.63E-4</v>
      </c>
      <c r="W58" s="10">
        <v>-5.08E-4</v>
      </c>
      <c r="X58" s="10">
        <v>-2.26E-4</v>
      </c>
      <c r="Y58" s="10">
        <v>0.0</v>
      </c>
      <c r="Z58" s="10">
        <v>1.04E-4</v>
      </c>
      <c r="AA58" s="10">
        <v>2.32E-4</v>
      </c>
      <c r="AB58" s="10">
        <v>4.78E-4</v>
      </c>
      <c r="AC58" s="10">
        <v>7.7E-4</v>
      </c>
      <c r="AD58" s="10">
        <v>8.91E-4</v>
      </c>
      <c r="AE58" s="10">
        <v>0.001082</v>
      </c>
      <c r="AF58" s="10">
        <v>0.001467</v>
      </c>
      <c r="AG58" s="10">
        <v>0.001931</v>
      </c>
      <c r="AH58" s="10">
        <v>0.002556</v>
      </c>
      <c r="AI58" s="10">
        <v>0.003035</v>
      </c>
      <c r="AJ58" s="10">
        <v>0.003264</v>
      </c>
      <c r="AK58" s="10">
        <v>0.003723</v>
      </c>
      <c r="AL58" s="10">
        <v>0.00372</v>
      </c>
    </row>
    <row r="59" ht="12.75" customHeight="1">
      <c r="A59" s="10">
        <v>0.002061</v>
      </c>
      <c r="B59" s="10">
        <v>0.001444</v>
      </c>
      <c r="C59" s="10">
        <v>8.18E-4</v>
      </c>
      <c r="D59" s="10">
        <v>6.02E-4</v>
      </c>
      <c r="E59" s="10">
        <v>6.55E-4</v>
      </c>
      <c r="F59" s="10">
        <v>6.88E-4</v>
      </c>
      <c r="G59" s="10">
        <v>6.4E-4</v>
      </c>
      <c r="H59" s="10">
        <v>6.06E-4</v>
      </c>
      <c r="I59" s="10">
        <v>4.71E-4</v>
      </c>
      <c r="J59" s="10">
        <v>1.61E-4</v>
      </c>
      <c r="K59" s="10">
        <v>-3.86E-4</v>
      </c>
      <c r="L59" s="10">
        <v>-9.45E-4</v>
      </c>
      <c r="M59" s="10">
        <v>-0.001043</v>
      </c>
      <c r="N59" s="10">
        <v>-0.00128</v>
      </c>
      <c r="O59" s="10">
        <v>-0.001289</v>
      </c>
      <c r="P59" s="10">
        <v>-0.001233</v>
      </c>
      <c r="Q59" s="10">
        <v>-0.001192</v>
      </c>
      <c r="R59" s="10">
        <v>-0.001235</v>
      </c>
      <c r="S59" s="10">
        <v>-0.001218</v>
      </c>
      <c r="T59" s="10">
        <v>-0.001058</v>
      </c>
      <c r="U59" s="10">
        <v>-8.51E-4</v>
      </c>
      <c r="V59" s="10">
        <v>-7.13E-4</v>
      </c>
      <c r="W59" s="10">
        <v>-5.19E-4</v>
      </c>
      <c r="X59" s="10">
        <v>-1.6E-4</v>
      </c>
      <c r="Y59" s="10">
        <v>0.0</v>
      </c>
      <c r="Z59" s="10">
        <v>1.0E-4</v>
      </c>
      <c r="AA59" s="10">
        <v>1.94E-4</v>
      </c>
      <c r="AB59" s="10">
        <v>4.76E-4</v>
      </c>
      <c r="AC59" s="10">
        <v>7.39E-4</v>
      </c>
      <c r="AD59" s="10">
        <v>8.69E-4</v>
      </c>
      <c r="AE59" s="10">
        <v>0.001035</v>
      </c>
      <c r="AF59" s="10">
        <v>0.001383</v>
      </c>
      <c r="AG59" s="10">
        <v>0.001874</v>
      </c>
      <c r="AH59" s="10">
        <v>0.002495</v>
      </c>
      <c r="AI59" s="10">
        <v>0.002963</v>
      </c>
      <c r="AJ59" s="10">
        <v>0.003198</v>
      </c>
      <c r="AK59" s="10">
        <v>0.003648</v>
      </c>
      <c r="AL59" s="10">
        <v>0.003669</v>
      </c>
    </row>
    <row r="60" ht="12.75" customHeight="1">
      <c r="A60" s="10">
        <v>0.002203</v>
      </c>
      <c r="B60" s="10">
        <v>0.001609</v>
      </c>
      <c r="C60" s="10">
        <v>9.16E-4</v>
      </c>
      <c r="D60" s="10">
        <v>7.17E-4</v>
      </c>
      <c r="E60" s="10">
        <v>6.21E-4</v>
      </c>
      <c r="F60" s="10">
        <v>5.95E-4</v>
      </c>
      <c r="G60" s="10">
        <v>5.25E-4</v>
      </c>
      <c r="H60" s="10">
        <v>4.8E-4</v>
      </c>
      <c r="I60" s="10">
        <v>3.8E-4</v>
      </c>
      <c r="J60" s="10">
        <v>1.22E-4</v>
      </c>
      <c r="K60" s="10">
        <v>-3.78E-4</v>
      </c>
      <c r="L60" s="10">
        <v>-9.33E-4</v>
      </c>
      <c r="M60" s="10">
        <v>-0.001057</v>
      </c>
      <c r="N60" s="10">
        <v>-0.001321</v>
      </c>
      <c r="O60" s="10">
        <v>-0.001288</v>
      </c>
      <c r="P60" s="10">
        <v>-0.001134</v>
      </c>
      <c r="Q60" s="10">
        <v>-0.001137</v>
      </c>
      <c r="R60" s="10">
        <v>-0.001179</v>
      </c>
      <c r="S60" s="10">
        <v>-0.001119</v>
      </c>
      <c r="T60" s="10">
        <v>-9.74E-4</v>
      </c>
      <c r="U60" s="10">
        <v>-8.0E-4</v>
      </c>
      <c r="V60" s="10">
        <v>-6.7E-4</v>
      </c>
      <c r="W60" s="10">
        <v>-4.95E-4</v>
      </c>
      <c r="X60" s="10">
        <v>-1.67E-4</v>
      </c>
      <c r="Y60" s="10">
        <v>0.0</v>
      </c>
      <c r="Z60" s="10">
        <v>8.3E-5</v>
      </c>
      <c r="AA60" s="10">
        <v>2.14E-4</v>
      </c>
      <c r="AB60" s="10">
        <v>4.39E-4</v>
      </c>
      <c r="AC60" s="10">
        <v>6.72E-4</v>
      </c>
      <c r="AD60" s="10">
        <v>7.69E-4</v>
      </c>
      <c r="AE60" s="10">
        <v>8.91E-4</v>
      </c>
      <c r="AF60" s="10">
        <v>0.00125</v>
      </c>
      <c r="AG60" s="10">
        <v>0.001658</v>
      </c>
      <c r="AH60" s="10">
        <v>0.002256</v>
      </c>
      <c r="AI60" s="10">
        <v>0.002714</v>
      </c>
      <c r="AJ60" s="10">
        <v>0.002932</v>
      </c>
      <c r="AK60" s="10">
        <v>0.003412</v>
      </c>
      <c r="AL60" s="10">
        <v>0.003446</v>
      </c>
    </row>
    <row r="61" ht="12.75" customHeight="1">
      <c r="A61" s="10">
        <v>0.002161</v>
      </c>
      <c r="B61" s="10">
        <v>0.001435</v>
      </c>
      <c r="C61" s="10">
        <v>8.2E-4</v>
      </c>
      <c r="D61" s="10">
        <v>6.73E-4</v>
      </c>
      <c r="E61" s="10">
        <v>7.03E-4</v>
      </c>
      <c r="F61" s="10">
        <v>7.71E-4</v>
      </c>
      <c r="G61" s="10">
        <v>7.54E-4</v>
      </c>
      <c r="H61" s="10">
        <v>6.89E-4</v>
      </c>
      <c r="I61" s="10">
        <v>5.84E-4</v>
      </c>
      <c r="J61" s="10">
        <v>2.81E-4</v>
      </c>
      <c r="K61" s="10">
        <v>-2.75E-4</v>
      </c>
      <c r="L61" s="10">
        <v>-8.75E-4</v>
      </c>
      <c r="M61" s="10">
        <v>-9.12E-4</v>
      </c>
      <c r="N61" s="10">
        <v>-0.001155</v>
      </c>
      <c r="O61" s="10">
        <v>-0.001098</v>
      </c>
      <c r="P61" s="10">
        <v>-9.64E-4</v>
      </c>
      <c r="Q61" s="10">
        <v>-9.32E-4</v>
      </c>
      <c r="R61" s="10">
        <v>-0.00101</v>
      </c>
      <c r="S61" s="10">
        <v>-0.001017</v>
      </c>
      <c r="T61" s="10">
        <v>-8.57E-4</v>
      </c>
      <c r="U61" s="10">
        <v>-7.0E-4</v>
      </c>
      <c r="V61" s="10">
        <v>-5.79E-4</v>
      </c>
      <c r="W61" s="10">
        <v>-4.29E-4</v>
      </c>
      <c r="X61" s="10">
        <v>-1.57E-4</v>
      </c>
      <c r="Y61" s="10">
        <v>0.0</v>
      </c>
      <c r="Z61" s="10">
        <v>1.09E-4</v>
      </c>
      <c r="AA61" s="10">
        <v>1.84E-4</v>
      </c>
      <c r="AB61" s="10">
        <v>3.66E-4</v>
      </c>
      <c r="AC61" s="10">
        <v>6.07E-4</v>
      </c>
      <c r="AD61" s="10">
        <v>6.92E-4</v>
      </c>
      <c r="AE61" s="10">
        <v>8.4E-4</v>
      </c>
      <c r="AF61" s="10">
        <v>0.001128</v>
      </c>
      <c r="AG61" s="10">
        <v>0.001559</v>
      </c>
      <c r="AH61" s="10">
        <v>0.002152</v>
      </c>
      <c r="AI61" s="10">
        <v>0.002617</v>
      </c>
      <c r="AJ61" s="10">
        <v>0.00284</v>
      </c>
      <c r="AK61" s="10">
        <v>0.003292</v>
      </c>
      <c r="AL61" s="10">
        <v>0.003355</v>
      </c>
    </row>
    <row r="62" ht="12.75" customHeight="1">
      <c r="A62" s="10">
        <v>0.002182</v>
      </c>
      <c r="B62" s="10">
        <v>0.001599</v>
      </c>
      <c r="C62" s="10">
        <v>9.61E-4</v>
      </c>
      <c r="D62" s="10">
        <v>8.19E-4</v>
      </c>
      <c r="E62" s="10">
        <v>8.07E-4</v>
      </c>
      <c r="F62" s="10">
        <v>8.2E-4</v>
      </c>
      <c r="G62" s="10">
        <v>7.35E-4</v>
      </c>
      <c r="H62" s="10">
        <v>6.78E-4</v>
      </c>
      <c r="I62" s="10">
        <v>5.71E-4</v>
      </c>
      <c r="J62" s="10">
        <v>3.21E-4</v>
      </c>
      <c r="K62" s="10">
        <v>-2.24E-4</v>
      </c>
      <c r="L62" s="10">
        <v>-7.69E-4</v>
      </c>
      <c r="M62" s="10">
        <v>-8.72E-4</v>
      </c>
      <c r="N62" s="10">
        <v>-0.001109</v>
      </c>
      <c r="O62" s="10">
        <v>-0.001087</v>
      </c>
      <c r="P62" s="10">
        <v>-9.91E-4</v>
      </c>
      <c r="Q62" s="10">
        <v>-9.83E-4</v>
      </c>
      <c r="R62" s="10">
        <v>-0.001063</v>
      </c>
      <c r="S62" s="10">
        <v>-0.001072</v>
      </c>
      <c r="T62" s="10">
        <v>-9.07E-4</v>
      </c>
      <c r="U62" s="10">
        <v>-7.43E-4</v>
      </c>
      <c r="V62" s="10">
        <v>-6.22E-4</v>
      </c>
      <c r="W62" s="10">
        <v>-4.29E-4</v>
      </c>
      <c r="X62" s="10">
        <v>-1.61E-4</v>
      </c>
      <c r="Y62" s="10">
        <v>0.0</v>
      </c>
      <c r="Z62" s="10">
        <v>5.8E-5</v>
      </c>
      <c r="AA62" s="10">
        <v>1.34E-4</v>
      </c>
      <c r="AB62" s="10">
        <v>3.28E-4</v>
      </c>
      <c r="AC62" s="10">
        <v>5.47E-4</v>
      </c>
      <c r="AD62" s="10">
        <v>5.99E-4</v>
      </c>
      <c r="AE62" s="10">
        <v>6.81E-4</v>
      </c>
      <c r="AF62" s="10">
        <v>9.53E-4</v>
      </c>
      <c r="AG62" s="10">
        <v>0.001336</v>
      </c>
      <c r="AH62" s="10">
        <v>0.001888</v>
      </c>
      <c r="AI62" s="10">
        <v>0.00231</v>
      </c>
      <c r="AJ62" s="10">
        <v>0.00251</v>
      </c>
      <c r="AK62" s="10">
        <v>0.002996</v>
      </c>
      <c r="AL62" s="10">
        <v>0.003046</v>
      </c>
    </row>
    <row r="63" ht="12.75" customHeight="1">
      <c r="A63" s="10">
        <v>0.002548</v>
      </c>
      <c r="B63" s="10">
        <v>0.001894</v>
      </c>
      <c r="C63" s="10">
        <v>0.001322</v>
      </c>
      <c r="D63" s="10">
        <v>0.001228</v>
      </c>
      <c r="E63" s="10">
        <v>0.001226</v>
      </c>
      <c r="F63" s="10">
        <v>0.001323</v>
      </c>
      <c r="G63" s="10">
        <v>0.001337</v>
      </c>
      <c r="H63" s="10">
        <v>0.001384</v>
      </c>
      <c r="I63" s="10">
        <v>0.001264</v>
      </c>
      <c r="J63" s="10">
        <v>9.42E-4</v>
      </c>
      <c r="K63" s="10">
        <v>3.52E-4</v>
      </c>
      <c r="L63" s="10">
        <v>-3.16E-4</v>
      </c>
      <c r="M63" s="10">
        <v>-4.72E-4</v>
      </c>
      <c r="N63" s="10">
        <v>-7.65E-4</v>
      </c>
      <c r="O63" s="10">
        <v>-7.32E-4</v>
      </c>
      <c r="P63" s="10">
        <v>-6.61E-4</v>
      </c>
      <c r="Q63" s="10">
        <v>-6.88E-4</v>
      </c>
      <c r="R63" s="10">
        <v>-7.77E-4</v>
      </c>
      <c r="S63" s="10">
        <v>-8.08E-4</v>
      </c>
      <c r="T63" s="10">
        <v>-6.97E-4</v>
      </c>
      <c r="U63" s="10">
        <v>-5.9E-4</v>
      </c>
      <c r="V63" s="10">
        <v>-5.03E-4</v>
      </c>
      <c r="W63" s="10">
        <v>-3.96E-4</v>
      </c>
      <c r="X63" s="10">
        <v>-1.41E-4</v>
      </c>
      <c r="Y63" s="10">
        <v>0.0</v>
      </c>
      <c r="Z63" s="10">
        <v>2.9E-5</v>
      </c>
      <c r="AA63" s="10">
        <v>5.8E-5</v>
      </c>
      <c r="AB63" s="10">
        <v>1.74E-4</v>
      </c>
      <c r="AC63" s="10">
        <v>3.4E-4</v>
      </c>
      <c r="AD63" s="10">
        <v>3.53E-4</v>
      </c>
      <c r="AE63" s="10">
        <v>4.23E-4</v>
      </c>
      <c r="AF63" s="10">
        <v>6.79E-4</v>
      </c>
      <c r="AG63" s="10">
        <v>0.001034</v>
      </c>
      <c r="AH63" s="10">
        <v>0.001591</v>
      </c>
      <c r="AI63" s="10">
        <v>0.002007</v>
      </c>
      <c r="AJ63" s="10">
        <v>0.002193</v>
      </c>
      <c r="AK63" s="10">
        <v>0.002666</v>
      </c>
      <c r="AL63" s="10">
        <v>0.002739</v>
      </c>
    </row>
    <row r="64" ht="12.75" customHeight="1">
      <c r="A64" s="10">
        <v>0.002828</v>
      </c>
      <c r="B64" s="10">
        <v>0.002144</v>
      </c>
      <c r="C64" s="10">
        <v>0.001431</v>
      </c>
      <c r="D64" s="10">
        <v>0.001188</v>
      </c>
      <c r="E64" s="10">
        <v>0.001211</v>
      </c>
      <c r="F64" s="10">
        <v>0.001163</v>
      </c>
      <c r="G64" s="10">
        <v>0.001043</v>
      </c>
      <c r="H64" s="10">
        <v>9.56E-4</v>
      </c>
      <c r="I64" s="10">
        <v>8.13E-4</v>
      </c>
      <c r="J64" s="10">
        <v>5.06E-4</v>
      </c>
      <c r="K64" s="10">
        <v>-6.5E-5</v>
      </c>
      <c r="L64" s="10">
        <v>-6.09E-4</v>
      </c>
      <c r="M64" s="10">
        <v>-6.79E-4</v>
      </c>
      <c r="N64" s="10">
        <v>-8.72E-4</v>
      </c>
      <c r="O64" s="10">
        <v>-8.01E-4</v>
      </c>
      <c r="P64" s="10">
        <v>-6.85E-4</v>
      </c>
      <c r="Q64" s="10">
        <v>-6.84E-4</v>
      </c>
      <c r="R64" s="10">
        <v>-7.95E-4</v>
      </c>
      <c r="S64" s="10">
        <v>-8.16E-4</v>
      </c>
      <c r="T64" s="10">
        <v>-6.92E-4</v>
      </c>
      <c r="U64" s="10">
        <v>-5.81E-4</v>
      </c>
      <c r="V64" s="10">
        <v>-5.04E-4</v>
      </c>
      <c r="W64" s="10">
        <v>-3.93E-4</v>
      </c>
      <c r="X64" s="10">
        <v>-1.21E-4</v>
      </c>
      <c r="Y64" s="10">
        <v>0.0</v>
      </c>
      <c r="Z64" s="10">
        <v>4.6E-5</v>
      </c>
      <c r="AA64" s="10">
        <v>3.9E-5</v>
      </c>
      <c r="AB64" s="10">
        <v>1.56E-4</v>
      </c>
      <c r="AC64" s="10">
        <v>3.29E-4</v>
      </c>
      <c r="AD64" s="10">
        <v>3.44E-4</v>
      </c>
      <c r="AE64" s="10">
        <v>3.75E-4</v>
      </c>
      <c r="AF64" s="10">
        <v>5.6E-4</v>
      </c>
      <c r="AG64" s="10">
        <v>9.11E-4</v>
      </c>
      <c r="AH64" s="10">
        <v>0.001422</v>
      </c>
      <c r="AI64" s="10">
        <v>0.001819</v>
      </c>
      <c r="AJ64" s="10">
        <v>0.002021</v>
      </c>
      <c r="AK64" s="10">
        <v>0.002504</v>
      </c>
      <c r="AL64" s="10">
        <v>0.002553</v>
      </c>
    </row>
    <row r="65" ht="12.75" customHeight="1">
      <c r="A65" s="10">
        <v>0.002457</v>
      </c>
      <c r="B65" s="10">
        <v>0.001944</v>
      </c>
      <c r="C65" s="10">
        <v>0.001355</v>
      </c>
      <c r="D65" s="10">
        <v>0.001238</v>
      </c>
      <c r="E65" s="10">
        <v>0.001198</v>
      </c>
      <c r="F65" s="10">
        <v>0.001202</v>
      </c>
      <c r="G65" s="10">
        <v>0.001176</v>
      </c>
      <c r="H65" s="10">
        <v>0.001178</v>
      </c>
      <c r="I65" s="10">
        <v>0.001063</v>
      </c>
      <c r="J65" s="10">
        <v>7.75E-4</v>
      </c>
      <c r="K65" s="10">
        <v>2.79E-4</v>
      </c>
      <c r="L65" s="10">
        <v>-3.02E-4</v>
      </c>
      <c r="M65" s="10">
        <v>-4.11E-4</v>
      </c>
      <c r="N65" s="10">
        <v>-6.79E-4</v>
      </c>
      <c r="O65" s="10">
        <v>-6.8E-4</v>
      </c>
      <c r="P65" s="10">
        <v>-5.99E-4</v>
      </c>
      <c r="Q65" s="10">
        <v>-6.52E-4</v>
      </c>
      <c r="R65" s="10">
        <v>-7.65E-4</v>
      </c>
      <c r="S65" s="10">
        <v>-7.82E-4</v>
      </c>
      <c r="T65" s="10">
        <v>-6.74E-4</v>
      </c>
      <c r="U65" s="10">
        <v>-5.62E-4</v>
      </c>
      <c r="V65" s="10">
        <v>-4.44E-4</v>
      </c>
      <c r="W65" s="10">
        <v>-3.17E-4</v>
      </c>
      <c r="X65" s="10">
        <v>-9.4E-5</v>
      </c>
      <c r="Y65" s="10">
        <v>0.0</v>
      </c>
      <c r="Z65" s="10">
        <v>1.0E-6</v>
      </c>
      <c r="AA65" s="10">
        <v>2.0E-5</v>
      </c>
      <c r="AB65" s="10">
        <v>1.27E-4</v>
      </c>
      <c r="AC65" s="10">
        <v>2.39E-4</v>
      </c>
      <c r="AD65" s="10">
        <v>2.29E-4</v>
      </c>
      <c r="AE65" s="10">
        <v>2.24E-4</v>
      </c>
      <c r="AF65" s="10">
        <v>4.33E-4</v>
      </c>
      <c r="AG65" s="10">
        <v>6.99E-4</v>
      </c>
      <c r="AH65" s="10">
        <v>0.001182</v>
      </c>
      <c r="AI65" s="10">
        <v>0.001542</v>
      </c>
      <c r="AJ65" s="10">
        <v>0.001718</v>
      </c>
      <c r="AK65" s="10">
        <v>0.002176</v>
      </c>
      <c r="AL65" s="10">
        <v>0.002234</v>
      </c>
    </row>
    <row r="66" ht="12.75" customHeight="1">
      <c r="A66" s="10">
        <v>0.002987</v>
      </c>
      <c r="B66" s="10">
        <v>0.002272</v>
      </c>
      <c r="C66" s="10">
        <v>0.001634</v>
      </c>
      <c r="D66" s="10">
        <v>0.001495</v>
      </c>
      <c r="E66" s="10">
        <v>0.00154</v>
      </c>
      <c r="F66" s="10">
        <v>0.001621</v>
      </c>
      <c r="G66" s="10">
        <v>0.001624</v>
      </c>
      <c r="H66" s="10">
        <v>0.00162</v>
      </c>
      <c r="I66" s="10">
        <v>0.001472</v>
      </c>
      <c r="J66" s="10">
        <v>0.001105</v>
      </c>
      <c r="K66" s="10">
        <v>5.58E-4</v>
      </c>
      <c r="L66" s="10">
        <v>-1.16E-4</v>
      </c>
      <c r="M66" s="10">
        <v>-2.46E-4</v>
      </c>
      <c r="N66" s="10">
        <v>-5.3E-4</v>
      </c>
      <c r="O66" s="10">
        <v>-4.47E-4</v>
      </c>
      <c r="P66" s="10">
        <v>-3.35E-4</v>
      </c>
      <c r="Q66" s="10">
        <v>-3.81E-4</v>
      </c>
      <c r="R66" s="10">
        <v>-4.84E-4</v>
      </c>
      <c r="S66" s="10">
        <v>-5.26E-4</v>
      </c>
      <c r="T66" s="10">
        <v>-4.48E-4</v>
      </c>
      <c r="U66" s="10">
        <v>-3.71E-4</v>
      </c>
      <c r="V66" s="10">
        <v>-3.3E-4</v>
      </c>
      <c r="W66" s="10">
        <v>-3.02E-4</v>
      </c>
      <c r="X66" s="10">
        <v>-1.5E-5</v>
      </c>
      <c r="Y66" s="10">
        <v>0.0</v>
      </c>
      <c r="Z66" s="10">
        <v>-1.3E-5</v>
      </c>
      <c r="AA66" s="10">
        <v>-3.9E-5</v>
      </c>
      <c r="AB66" s="10">
        <v>-1.7E-5</v>
      </c>
      <c r="AC66" s="10">
        <v>1.05E-4</v>
      </c>
      <c r="AD66" s="10">
        <v>6.1E-5</v>
      </c>
      <c r="AE66" s="10">
        <v>4.1E-5</v>
      </c>
      <c r="AF66" s="10">
        <v>1.62E-4</v>
      </c>
      <c r="AG66" s="10">
        <v>4.0E-4</v>
      </c>
      <c r="AH66" s="10">
        <v>8.57E-4</v>
      </c>
      <c r="AI66" s="10">
        <v>0.001208</v>
      </c>
      <c r="AJ66" s="10">
        <v>0.001349</v>
      </c>
      <c r="AK66" s="10">
        <v>0.001852</v>
      </c>
      <c r="AL66" s="10">
        <v>0.001901</v>
      </c>
    </row>
    <row r="67" ht="12.75" customHeight="1">
      <c r="A67" s="10">
        <v>0.002743</v>
      </c>
      <c r="B67" s="10">
        <v>0.002209</v>
      </c>
      <c r="C67" s="10">
        <v>0.00166</v>
      </c>
      <c r="D67" s="10">
        <v>0.001522</v>
      </c>
      <c r="E67" s="10">
        <v>0.001617</v>
      </c>
      <c r="F67" s="10">
        <v>0.001626</v>
      </c>
      <c r="G67" s="10">
        <v>0.001513</v>
      </c>
      <c r="H67" s="10">
        <v>0.001448</v>
      </c>
      <c r="I67" s="10">
        <v>0.00135</v>
      </c>
      <c r="J67" s="10">
        <v>0.001133</v>
      </c>
      <c r="K67" s="10">
        <v>5.09E-4</v>
      </c>
      <c r="L67" s="10">
        <v>-2.1E-5</v>
      </c>
      <c r="M67" s="10">
        <v>-6.2E-5</v>
      </c>
      <c r="N67" s="10">
        <v>-2.15E-4</v>
      </c>
      <c r="O67" s="10">
        <v>-2.66E-4</v>
      </c>
      <c r="P67" s="10">
        <v>-1.81E-4</v>
      </c>
      <c r="Q67" s="10">
        <v>-2.42E-4</v>
      </c>
      <c r="R67" s="10">
        <v>-4.15E-4</v>
      </c>
      <c r="S67" s="10">
        <v>-4.95E-4</v>
      </c>
      <c r="T67" s="10">
        <v>-4.36E-4</v>
      </c>
      <c r="U67" s="10">
        <v>-3.63E-4</v>
      </c>
      <c r="V67" s="10">
        <v>-3.5E-4</v>
      </c>
      <c r="W67" s="10">
        <v>-2.5E-4</v>
      </c>
      <c r="X67" s="10">
        <v>-9.9E-5</v>
      </c>
      <c r="Y67" s="10">
        <v>0.0</v>
      </c>
      <c r="Z67" s="10">
        <v>-5.5E-5</v>
      </c>
      <c r="AA67" s="10">
        <v>-1.14E-4</v>
      </c>
      <c r="AB67" s="10">
        <v>-6.2E-5</v>
      </c>
      <c r="AC67" s="10">
        <v>1.1E-5</v>
      </c>
      <c r="AD67" s="10">
        <v>-1.0E-4</v>
      </c>
      <c r="AE67" s="10">
        <v>-1.24E-4</v>
      </c>
      <c r="AF67" s="10">
        <v>-8.8E-5</v>
      </c>
      <c r="AG67" s="10">
        <v>1.35E-4</v>
      </c>
      <c r="AH67" s="10">
        <v>5.58E-4</v>
      </c>
      <c r="AI67" s="10">
        <v>8.65E-4</v>
      </c>
      <c r="AJ67" s="10">
        <v>0.001046</v>
      </c>
      <c r="AK67" s="10">
        <v>0.001504</v>
      </c>
      <c r="AL67" s="10">
        <v>0.001587</v>
      </c>
    </row>
    <row r="68" ht="12.75" customHeight="1">
      <c r="A68" s="10">
        <v>0.003269</v>
      </c>
      <c r="B68" s="10">
        <v>0.002743</v>
      </c>
      <c r="C68" s="10">
        <v>0.002136</v>
      </c>
      <c r="D68" s="10">
        <v>0.002032</v>
      </c>
      <c r="E68" s="10">
        <v>0.001953</v>
      </c>
      <c r="F68" s="10">
        <v>0.001993</v>
      </c>
      <c r="G68" s="10">
        <v>0.001986</v>
      </c>
      <c r="H68" s="10">
        <v>0.001984</v>
      </c>
      <c r="I68" s="10">
        <v>0.0019</v>
      </c>
      <c r="J68" s="10">
        <v>0.001581</v>
      </c>
      <c r="K68" s="10">
        <v>0.001075</v>
      </c>
      <c r="L68" s="10">
        <v>4.21E-4</v>
      </c>
      <c r="M68" s="10">
        <v>2.13E-4</v>
      </c>
      <c r="N68" s="10">
        <v>-1.13E-4</v>
      </c>
      <c r="O68" s="10">
        <v>-9.0E-5</v>
      </c>
      <c r="P68" s="10">
        <v>-1.7E-5</v>
      </c>
      <c r="Q68" s="10">
        <v>-1.17E-4</v>
      </c>
      <c r="R68" s="10">
        <v>-2.94E-4</v>
      </c>
      <c r="S68" s="10">
        <v>-3.44E-4</v>
      </c>
      <c r="T68" s="10">
        <v>-2.39E-4</v>
      </c>
      <c r="U68" s="10">
        <v>-2.42E-4</v>
      </c>
      <c r="V68" s="10">
        <v>-2.38E-4</v>
      </c>
      <c r="W68" s="10">
        <v>-1.81E-4</v>
      </c>
      <c r="X68" s="10">
        <v>-9.0E-6</v>
      </c>
      <c r="Y68" s="10">
        <v>0.0</v>
      </c>
      <c r="Z68" s="10">
        <v>-8.2E-5</v>
      </c>
      <c r="AA68" s="10">
        <v>-1.5E-4</v>
      </c>
      <c r="AB68" s="10">
        <v>-1.63E-4</v>
      </c>
      <c r="AC68" s="10">
        <v>-1.54E-4</v>
      </c>
      <c r="AD68" s="10">
        <v>-2.3E-4</v>
      </c>
      <c r="AE68" s="10">
        <v>-3.6E-4</v>
      </c>
      <c r="AF68" s="10">
        <v>-2.58E-4</v>
      </c>
      <c r="AG68" s="10">
        <v>-9.8E-5</v>
      </c>
      <c r="AH68" s="10">
        <v>2.19E-4</v>
      </c>
      <c r="AI68" s="10">
        <v>5.18E-4</v>
      </c>
      <c r="AJ68" s="10">
        <v>6.06E-4</v>
      </c>
      <c r="AK68" s="10">
        <v>0.001085</v>
      </c>
      <c r="AL68" s="10">
        <v>0.001201</v>
      </c>
    </row>
    <row r="69" ht="12.75" customHeight="1">
      <c r="A69" s="10">
        <v>0.003568</v>
      </c>
      <c r="B69" s="10">
        <v>0.002862</v>
      </c>
      <c r="C69" s="10">
        <v>0.002269</v>
      </c>
      <c r="D69" s="10">
        <v>0.002157</v>
      </c>
      <c r="E69" s="10">
        <v>0.00223</v>
      </c>
      <c r="F69" s="10">
        <v>0.002351</v>
      </c>
      <c r="G69" s="10">
        <v>0.002343</v>
      </c>
      <c r="H69" s="10">
        <v>0.002315</v>
      </c>
      <c r="I69" s="10">
        <v>0.002148</v>
      </c>
      <c r="J69" s="10">
        <v>0.001787</v>
      </c>
      <c r="K69" s="10">
        <v>0.001114</v>
      </c>
      <c r="L69" s="10">
        <v>4.42E-4</v>
      </c>
      <c r="M69" s="10">
        <v>4.02E-4</v>
      </c>
      <c r="N69" s="10">
        <v>1.18E-4</v>
      </c>
      <c r="O69" s="10">
        <v>1.86E-4</v>
      </c>
      <c r="P69" s="10">
        <v>2.78E-4</v>
      </c>
      <c r="Q69" s="10">
        <v>2.77E-4</v>
      </c>
      <c r="R69" s="10">
        <v>5.6E-5</v>
      </c>
      <c r="S69" s="10">
        <v>-9.8E-5</v>
      </c>
      <c r="T69" s="10">
        <v>-9.9E-5</v>
      </c>
      <c r="U69" s="10">
        <v>-8.0E-5</v>
      </c>
      <c r="V69" s="10">
        <v>-1.26E-4</v>
      </c>
      <c r="W69" s="10">
        <v>-1.6E-4</v>
      </c>
      <c r="X69" s="10">
        <v>2.0E-5</v>
      </c>
      <c r="Y69" s="10">
        <v>0.0</v>
      </c>
      <c r="Z69" s="10">
        <v>-7.7E-5</v>
      </c>
      <c r="AA69" s="10">
        <v>-2.57E-4</v>
      </c>
      <c r="AB69" s="10">
        <v>-3.15E-4</v>
      </c>
      <c r="AC69" s="10">
        <v>-2.98E-4</v>
      </c>
      <c r="AD69" s="10">
        <v>-4.11E-4</v>
      </c>
      <c r="AE69" s="10">
        <v>-5.5E-4</v>
      </c>
      <c r="AF69" s="10">
        <v>-6.12E-4</v>
      </c>
      <c r="AG69" s="10">
        <v>-5.06E-4</v>
      </c>
      <c r="AH69" s="10">
        <v>-1.58E-4</v>
      </c>
      <c r="AI69" s="10">
        <v>1.06E-4</v>
      </c>
      <c r="AJ69" s="10">
        <v>1.85E-4</v>
      </c>
      <c r="AK69" s="10">
        <v>6.97E-4</v>
      </c>
      <c r="AL69" s="10">
        <v>7.07E-4</v>
      </c>
    </row>
    <row r="70" ht="12.75" customHeight="1">
      <c r="A70" s="10">
        <v>0.003716</v>
      </c>
      <c r="B70" s="10">
        <v>0.003249</v>
      </c>
      <c r="C70" s="10">
        <v>0.002679</v>
      </c>
      <c r="D70" s="10">
        <v>0.002581</v>
      </c>
      <c r="E70" s="10">
        <v>0.002568</v>
      </c>
      <c r="F70" s="10">
        <v>0.002496</v>
      </c>
      <c r="G70" s="10">
        <v>0.002365</v>
      </c>
      <c r="H70" s="10">
        <v>0.00233</v>
      </c>
      <c r="I70" s="10">
        <v>0.002175</v>
      </c>
      <c r="J70" s="10">
        <v>0.001933</v>
      </c>
      <c r="K70" s="10">
        <v>0.001403</v>
      </c>
      <c r="L70" s="10">
        <v>8.4E-4</v>
      </c>
      <c r="M70" s="10">
        <v>7.19E-4</v>
      </c>
      <c r="N70" s="10">
        <v>5.04E-4</v>
      </c>
      <c r="O70" s="10">
        <v>4.56E-4</v>
      </c>
      <c r="P70" s="10">
        <v>4.37E-4</v>
      </c>
      <c r="Q70" s="10">
        <v>2.86E-4</v>
      </c>
      <c r="R70" s="10">
        <v>1.01E-4</v>
      </c>
      <c r="S70" s="10">
        <v>-8.1E-5</v>
      </c>
      <c r="T70" s="10">
        <v>-1.07E-4</v>
      </c>
      <c r="U70" s="10">
        <v>-1.13E-4</v>
      </c>
      <c r="V70" s="10">
        <v>-1.49E-4</v>
      </c>
      <c r="W70" s="10">
        <v>-1.17E-4</v>
      </c>
      <c r="X70" s="10">
        <v>-5.6E-5</v>
      </c>
      <c r="Y70" s="10">
        <v>0.0</v>
      </c>
      <c r="Z70" s="10">
        <v>-1.5E-4</v>
      </c>
      <c r="AA70" s="10">
        <v>-2.98E-4</v>
      </c>
      <c r="AB70" s="10">
        <v>-3.79E-4</v>
      </c>
      <c r="AC70" s="10">
        <v>-4.07E-4</v>
      </c>
      <c r="AD70" s="10">
        <v>-5.65E-4</v>
      </c>
      <c r="AE70" s="10">
        <v>-7.16E-4</v>
      </c>
      <c r="AF70" s="10">
        <v>-7.79E-4</v>
      </c>
      <c r="AG70" s="10">
        <v>-7.11E-4</v>
      </c>
      <c r="AH70" s="10">
        <v>-3.97E-4</v>
      </c>
      <c r="AI70" s="10">
        <v>-1.71E-4</v>
      </c>
      <c r="AJ70" s="10">
        <v>-8.2E-5</v>
      </c>
      <c r="AK70" s="10">
        <v>3.67E-4</v>
      </c>
      <c r="AL70" s="10">
        <v>3.93E-4</v>
      </c>
    </row>
    <row r="71" ht="12.75" customHeight="1">
      <c r="A71" s="10">
        <v>0.004323</v>
      </c>
      <c r="B71" s="10">
        <v>0.003692</v>
      </c>
      <c r="C71" s="10">
        <v>0.003043</v>
      </c>
      <c r="D71" s="10">
        <v>0.002875</v>
      </c>
      <c r="E71" s="10">
        <v>0.002836</v>
      </c>
      <c r="F71" s="10">
        <v>0.002968</v>
      </c>
      <c r="G71" s="10">
        <v>0.002943</v>
      </c>
      <c r="H71" s="10">
        <v>0.002958</v>
      </c>
      <c r="I71" s="10">
        <v>0.002868</v>
      </c>
      <c r="J71" s="10">
        <v>0.002467</v>
      </c>
      <c r="K71" s="10">
        <v>0.001828</v>
      </c>
      <c r="L71" s="10">
        <v>0.001094</v>
      </c>
      <c r="M71" s="10">
        <v>8.88E-4</v>
      </c>
      <c r="N71" s="10">
        <v>5.32E-4</v>
      </c>
      <c r="O71" s="10">
        <v>5.55E-4</v>
      </c>
      <c r="P71" s="10">
        <v>6.14E-4</v>
      </c>
      <c r="Q71" s="10">
        <v>5.31E-4</v>
      </c>
      <c r="R71" s="10">
        <v>3.19E-4</v>
      </c>
      <c r="S71" s="10">
        <v>1.79E-4</v>
      </c>
      <c r="T71" s="10">
        <v>1.77E-4</v>
      </c>
      <c r="U71" s="10">
        <v>7.3E-5</v>
      </c>
      <c r="V71" s="10">
        <v>7.0E-5</v>
      </c>
      <c r="W71" s="10">
        <v>9.0E-6</v>
      </c>
      <c r="X71" s="10">
        <v>1.3E-4</v>
      </c>
      <c r="Y71" s="10">
        <v>0.0</v>
      </c>
      <c r="Z71" s="10">
        <v>-1.56E-4</v>
      </c>
      <c r="AA71" s="10">
        <v>-3.23E-4</v>
      </c>
      <c r="AB71" s="10">
        <v>-4.24E-4</v>
      </c>
      <c r="AC71" s="10">
        <v>-4.22E-4</v>
      </c>
      <c r="AD71" s="10">
        <v>-6.4E-4</v>
      </c>
      <c r="AE71" s="10">
        <v>-8.18E-4</v>
      </c>
      <c r="AF71" s="10">
        <v>-8.74E-4</v>
      </c>
      <c r="AG71" s="10">
        <v>-8.61E-4</v>
      </c>
      <c r="AH71" s="10">
        <v>-5.95E-4</v>
      </c>
      <c r="AI71" s="10">
        <v>-4.04E-4</v>
      </c>
      <c r="AJ71" s="10">
        <v>-3.49E-4</v>
      </c>
      <c r="AK71" s="10">
        <v>8.8E-5</v>
      </c>
      <c r="AL71" s="10">
        <v>1.87E-4</v>
      </c>
    </row>
    <row r="72" ht="12.75" customHeight="1">
      <c r="A72" s="10">
        <v>0.004382</v>
      </c>
      <c r="B72" s="10">
        <v>0.003707</v>
      </c>
      <c r="C72" s="10">
        <v>0.003133</v>
      </c>
      <c r="D72" s="10">
        <v>0.002975</v>
      </c>
      <c r="E72" s="10">
        <v>0.003061</v>
      </c>
      <c r="F72" s="10">
        <v>0.003065</v>
      </c>
      <c r="G72" s="10">
        <v>0.003009</v>
      </c>
      <c r="H72" s="10">
        <v>0.002852</v>
      </c>
      <c r="I72" s="10">
        <v>0.002643</v>
      </c>
      <c r="J72" s="10">
        <v>0.002299</v>
      </c>
      <c r="K72" s="10">
        <v>0.001595</v>
      </c>
      <c r="L72" s="10">
        <v>0.001004</v>
      </c>
      <c r="M72" s="10">
        <v>9.17E-4</v>
      </c>
      <c r="N72" s="10">
        <v>6.45E-4</v>
      </c>
      <c r="O72" s="10">
        <v>7.0E-4</v>
      </c>
      <c r="P72" s="10">
        <v>7.13E-4</v>
      </c>
      <c r="Q72" s="10">
        <v>6.7E-4</v>
      </c>
      <c r="R72" s="10">
        <v>3.7E-4</v>
      </c>
      <c r="S72" s="10">
        <v>1.94E-4</v>
      </c>
      <c r="T72" s="10">
        <v>2.04E-4</v>
      </c>
      <c r="U72" s="10">
        <v>1.31E-4</v>
      </c>
      <c r="V72" s="10">
        <v>2.8E-5</v>
      </c>
      <c r="W72" s="10">
        <v>-9.7E-5</v>
      </c>
      <c r="X72" s="10">
        <v>6.0E-5</v>
      </c>
      <c r="Y72" s="10">
        <v>0.0</v>
      </c>
      <c r="Z72" s="10">
        <v>-1.4E-4</v>
      </c>
      <c r="AA72" s="10">
        <v>-3.7E-4</v>
      </c>
      <c r="AB72" s="10">
        <v>-5.02E-4</v>
      </c>
      <c r="AC72" s="10">
        <v>-5.81E-4</v>
      </c>
      <c r="AD72" s="10">
        <v>-7.48E-4</v>
      </c>
      <c r="AE72" s="10">
        <v>-9.77E-4</v>
      </c>
      <c r="AF72" s="10">
        <v>-0.001175</v>
      </c>
      <c r="AG72" s="10">
        <v>-0.00116</v>
      </c>
      <c r="AH72" s="10">
        <v>-8.6E-4</v>
      </c>
      <c r="AI72" s="10">
        <v>-6.98E-4</v>
      </c>
      <c r="AJ72" s="10">
        <v>-6.59E-4</v>
      </c>
      <c r="AK72" s="10">
        <v>-1.75E-4</v>
      </c>
      <c r="AL72" s="10">
        <v>-7.8E-5</v>
      </c>
    </row>
    <row r="73" ht="12.75" customHeight="1">
      <c r="A73" s="10">
        <v>0.004276</v>
      </c>
      <c r="B73" s="10">
        <v>0.003849</v>
      </c>
      <c r="C73" s="10">
        <v>0.003254</v>
      </c>
      <c r="D73" s="10">
        <v>0.003135</v>
      </c>
      <c r="E73" s="10">
        <v>0.002982</v>
      </c>
      <c r="F73" s="10">
        <v>0.002915</v>
      </c>
      <c r="G73" s="10">
        <v>0.002815</v>
      </c>
      <c r="H73" s="10">
        <v>0.002813</v>
      </c>
      <c r="I73" s="10">
        <v>0.002677</v>
      </c>
      <c r="J73" s="10">
        <v>0.0024</v>
      </c>
      <c r="K73" s="10">
        <v>0.001855</v>
      </c>
      <c r="L73" s="10">
        <v>0.001177</v>
      </c>
      <c r="M73" s="10">
        <v>0.001022</v>
      </c>
      <c r="N73" s="10">
        <v>7.52E-4</v>
      </c>
      <c r="O73" s="10">
        <v>6.53E-4</v>
      </c>
      <c r="P73" s="10">
        <v>6.62E-4</v>
      </c>
      <c r="Q73" s="10">
        <v>5.08E-4</v>
      </c>
      <c r="R73" s="10">
        <v>2.43E-4</v>
      </c>
      <c r="S73" s="10">
        <v>1.32E-4</v>
      </c>
      <c r="T73" s="10">
        <v>7.0E-5</v>
      </c>
      <c r="U73" s="10">
        <v>7.0E-5</v>
      </c>
      <c r="V73" s="10">
        <v>3.3E-5</v>
      </c>
      <c r="W73" s="10">
        <v>-5.1E-5</v>
      </c>
      <c r="X73" s="10">
        <v>7.1E-5</v>
      </c>
      <c r="Y73" s="10">
        <v>0.0</v>
      </c>
      <c r="Z73" s="10">
        <v>-2.06E-4</v>
      </c>
      <c r="AA73" s="10">
        <v>-3.94E-4</v>
      </c>
      <c r="AB73" s="10">
        <v>-5.1E-4</v>
      </c>
      <c r="AC73" s="10">
        <v>-6.16E-4</v>
      </c>
      <c r="AD73" s="10">
        <v>-7.79E-4</v>
      </c>
      <c r="AE73" s="10">
        <v>-9.8E-4</v>
      </c>
      <c r="AF73" s="10">
        <v>-0.001101</v>
      </c>
      <c r="AG73" s="10">
        <v>-0.00112</v>
      </c>
      <c r="AH73" s="10">
        <v>-9.27E-4</v>
      </c>
      <c r="AI73" s="10">
        <v>-8.04E-4</v>
      </c>
      <c r="AJ73" s="10">
        <v>-7.27E-4</v>
      </c>
      <c r="AK73" s="10">
        <v>-3.15E-4</v>
      </c>
      <c r="AL73" s="10">
        <v>-2.26E-4</v>
      </c>
    </row>
    <row r="74" ht="12.75" customHeight="1">
      <c r="A74" s="10">
        <v>0.004645</v>
      </c>
      <c r="B74" s="10">
        <v>0.003874</v>
      </c>
      <c r="C74" s="10">
        <v>0.003176</v>
      </c>
      <c r="D74" s="10">
        <v>0.003002</v>
      </c>
      <c r="E74" s="10">
        <v>0.003015</v>
      </c>
      <c r="F74" s="10">
        <v>0.003152</v>
      </c>
      <c r="G74" s="10">
        <v>0.003137</v>
      </c>
      <c r="H74" s="10">
        <v>0.00313</v>
      </c>
      <c r="I74" s="10">
        <v>0.002976</v>
      </c>
      <c r="J74" s="10">
        <v>0.002491</v>
      </c>
      <c r="K74" s="10">
        <v>0.001826</v>
      </c>
      <c r="L74" s="10">
        <v>0.001069</v>
      </c>
      <c r="M74" s="10">
        <v>8.88E-4</v>
      </c>
      <c r="N74" s="10">
        <v>5.14E-4</v>
      </c>
      <c r="O74" s="10">
        <v>5.85E-4</v>
      </c>
      <c r="P74" s="10">
        <v>6.85E-4</v>
      </c>
      <c r="Q74" s="10">
        <v>6.54E-4</v>
      </c>
      <c r="R74" s="10">
        <v>4.31E-4</v>
      </c>
      <c r="S74" s="10">
        <v>2.81E-4</v>
      </c>
      <c r="T74" s="10">
        <v>2.06E-4</v>
      </c>
      <c r="U74" s="10">
        <v>2.01E-4</v>
      </c>
      <c r="V74" s="10">
        <v>6.5E-5</v>
      </c>
      <c r="W74" s="10">
        <v>-6.0E-6</v>
      </c>
      <c r="X74" s="10">
        <v>1.1E-4</v>
      </c>
      <c r="Y74" s="10">
        <v>0.0</v>
      </c>
      <c r="Z74" s="10">
        <v>-2.45E-4</v>
      </c>
      <c r="AA74" s="10">
        <v>-4.25E-4</v>
      </c>
      <c r="AB74" s="10">
        <v>-5.82E-4</v>
      </c>
      <c r="AC74" s="10">
        <v>-6.16E-4</v>
      </c>
      <c r="AD74" s="10">
        <v>-8.33E-4</v>
      </c>
      <c r="AE74" s="10">
        <v>-0.001139</v>
      </c>
      <c r="AF74" s="10">
        <v>-0.001213</v>
      </c>
      <c r="AG74" s="10">
        <v>-0.001282</v>
      </c>
      <c r="AH74" s="10">
        <v>-0.001077</v>
      </c>
      <c r="AI74" s="10">
        <v>-9.03E-4</v>
      </c>
      <c r="AJ74" s="10">
        <v>-9.26E-4</v>
      </c>
      <c r="AK74" s="10">
        <v>-4.55E-4</v>
      </c>
      <c r="AL74" s="10">
        <v>-4.25E-4</v>
      </c>
    </row>
    <row r="75" ht="12.75" customHeight="1">
      <c r="A75" s="10">
        <v>0.004156</v>
      </c>
      <c r="B75" s="10">
        <v>0.003613</v>
      </c>
      <c r="C75" s="10">
        <v>0.003097</v>
      </c>
      <c r="D75" s="10">
        <v>0.002955</v>
      </c>
      <c r="E75" s="10">
        <v>0.003047</v>
      </c>
      <c r="F75" s="10">
        <v>0.003035</v>
      </c>
      <c r="G75" s="10">
        <v>0.002925</v>
      </c>
      <c r="H75" s="10">
        <v>0.002762</v>
      </c>
      <c r="I75" s="10">
        <v>0.002602</v>
      </c>
      <c r="J75" s="10">
        <v>0.002298</v>
      </c>
      <c r="K75" s="10">
        <v>0.001666</v>
      </c>
      <c r="L75" s="10">
        <v>0.001096</v>
      </c>
      <c r="M75" s="10">
        <v>9.99E-4</v>
      </c>
      <c r="N75" s="10">
        <v>8.32E-4</v>
      </c>
      <c r="O75" s="10">
        <v>7.47E-4</v>
      </c>
      <c r="P75" s="10">
        <v>7.38E-4</v>
      </c>
      <c r="Q75" s="10">
        <v>6.25E-4</v>
      </c>
      <c r="R75" s="10">
        <v>4.19E-4</v>
      </c>
      <c r="S75" s="10">
        <v>1.55E-4</v>
      </c>
      <c r="T75" s="10">
        <v>1.61E-4</v>
      </c>
      <c r="U75" s="10">
        <v>1.43E-4</v>
      </c>
      <c r="V75" s="10">
        <v>5.6E-5</v>
      </c>
      <c r="W75" s="10">
        <v>-5.0E-5</v>
      </c>
      <c r="X75" s="10">
        <v>6.4E-5</v>
      </c>
      <c r="Y75" s="10">
        <v>0.0</v>
      </c>
      <c r="Z75" s="10">
        <v>-8.8E-5</v>
      </c>
      <c r="AA75" s="10">
        <v>-3.96E-4</v>
      </c>
      <c r="AB75" s="10">
        <v>-4.99E-4</v>
      </c>
      <c r="AC75" s="10">
        <v>-5.52E-4</v>
      </c>
      <c r="AD75" s="10">
        <v>-7.44E-4</v>
      </c>
      <c r="AE75" s="10">
        <v>-9.81E-4</v>
      </c>
      <c r="AF75" s="10">
        <v>-0.001223</v>
      </c>
      <c r="AG75" s="10">
        <v>-0.001245</v>
      </c>
      <c r="AH75" s="10">
        <v>-9.95E-4</v>
      </c>
      <c r="AI75" s="10">
        <v>-8.91E-4</v>
      </c>
      <c r="AJ75" s="10">
        <v>-8.6E-4</v>
      </c>
      <c r="AK75" s="10">
        <v>-3.86E-4</v>
      </c>
      <c r="AL75" s="10">
        <v>-4.1E-4</v>
      </c>
    </row>
    <row r="76" ht="12.75" customHeight="1">
      <c r="A76" s="10">
        <v>0.004436</v>
      </c>
      <c r="B76" s="10">
        <v>0.003958</v>
      </c>
      <c r="C76" s="10">
        <v>0.003337</v>
      </c>
      <c r="D76" s="10">
        <v>0.003181</v>
      </c>
      <c r="E76" s="10">
        <v>0.003064</v>
      </c>
      <c r="F76" s="10">
        <v>0.003058</v>
      </c>
      <c r="G76" s="10">
        <v>0.002937</v>
      </c>
      <c r="H76" s="10">
        <v>0.002992</v>
      </c>
      <c r="I76" s="10">
        <v>0.002866</v>
      </c>
      <c r="J76" s="10">
        <v>0.00257</v>
      </c>
      <c r="K76" s="10">
        <v>0.001965</v>
      </c>
      <c r="L76" s="10">
        <v>0.001192</v>
      </c>
      <c r="M76" s="10">
        <v>0.001031</v>
      </c>
      <c r="N76" s="10">
        <v>6.48E-4</v>
      </c>
      <c r="O76" s="10">
        <v>5.81E-4</v>
      </c>
      <c r="P76" s="10">
        <v>5.82E-4</v>
      </c>
      <c r="Q76" s="10">
        <v>4.82E-4</v>
      </c>
      <c r="R76" s="10">
        <v>2.02E-4</v>
      </c>
      <c r="S76" s="10">
        <v>1.41E-4</v>
      </c>
      <c r="T76" s="10">
        <v>7.0E-5</v>
      </c>
      <c r="U76" s="10">
        <v>9.0E-5</v>
      </c>
      <c r="V76" s="10">
        <v>-6.0E-6</v>
      </c>
      <c r="W76" s="10">
        <v>-4.4E-5</v>
      </c>
      <c r="X76" s="10">
        <v>8.5E-5</v>
      </c>
      <c r="Y76" s="10">
        <v>0.0</v>
      </c>
      <c r="Z76" s="10">
        <v>-2.43E-4</v>
      </c>
      <c r="AA76" s="10">
        <v>-3.72E-4</v>
      </c>
      <c r="AB76" s="10">
        <v>-4.95E-4</v>
      </c>
      <c r="AC76" s="10">
        <v>-5.68E-4</v>
      </c>
      <c r="AD76" s="10">
        <v>-7.35E-4</v>
      </c>
      <c r="AE76" s="10">
        <v>-0.001034</v>
      </c>
      <c r="AF76" s="10">
        <v>-0.001162</v>
      </c>
      <c r="AG76" s="10">
        <v>-0.001213</v>
      </c>
      <c r="AH76" s="10">
        <v>-0.001093</v>
      </c>
      <c r="AI76" s="10">
        <v>-9.59E-4</v>
      </c>
      <c r="AJ76" s="10">
        <v>-8.94E-4</v>
      </c>
      <c r="AK76" s="10">
        <v>-4.96E-4</v>
      </c>
      <c r="AL76" s="10">
        <v>-3.63E-4</v>
      </c>
    </row>
    <row r="77" ht="12.75" customHeight="1">
      <c r="A77" s="10">
        <v>0.004972</v>
      </c>
      <c r="B77" s="10">
        <v>0.004154</v>
      </c>
      <c r="C77" s="10">
        <v>0.003428</v>
      </c>
      <c r="D77" s="10">
        <v>0.003274</v>
      </c>
      <c r="E77" s="10">
        <v>0.003331</v>
      </c>
      <c r="F77" s="10">
        <v>0.003465</v>
      </c>
      <c r="G77" s="10">
        <v>0.003422</v>
      </c>
      <c r="H77" s="10">
        <v>0.003314</v>
      </c>
      <c r="I77" s="10">
        <v>0.003087</v>
      </c>
      <c r="J77" s="10">
        <v>0.002655</v>
      </c>
      <c r="K77" s="10">
        <v>0.001893</v>
      </c>
      <c r="L77" s="10">
        <v>0.001146</v>
      </c>
      <c r="M77" s="10">
        <v>9.65E-4</v>
      </c>
      <c r="N77" s="10">
        <v>6.78E-4</v>
      </c>
      <c r="O77" s="10">
        <v>7.06E-4</v>
      </c>
      <c r="P77" s="10">
        <v>7.45E-4</v>
      </c>
      <c r="Q77" s="10">
        <v>7.8E-4</v>
      </c>
      <c r="R77" s="10">
        <v>4.71E-4</v>
      </c>
      <c r="S77" s="10">
        <v>2.42E-4</v>
      </c>
      <c r="T77" s="10">
        <v>2.44E-4</v>
      </c>
      <c r="U77" s="10">
        <v>1.77E-4</v>
      </c>
      <c r="V77" s="10">
        <v>4.0E-5</v>
      </c>
      <c r="W77" s="10">
        <v>-5.2E-5</v>
      </c>
      <c r="X77" s="10">
        <v>5.0E-5</v>
      </c>
      <c r="Y77" s="10">
        <v>0.0</v>
      </c>
      <c r="Z77" s="10">
        <v>-1.47E-4</v>
      </c>
      <c r="AA77" s="10">
        <v>-3.52E-4</v>
      </c>
      <c r="AB77" s="10">
        <v>-4.94E-4</v>
      </c>
      <c r="AC77" s="10">
        <v>-4.89E-4</v>
      </c>
      <c r="AD77" s="10">
        <v>-6.87E-4</v>
      </c>
      <c r="AE77" s="10">
        <v>-9.48E-4</v>
      </c>
      <c r="AF77" s="10">
        <v>-0.001167</v>
      </c>
      <c r="AG77" s="10">
        <v>-0.001223</v>
      </c>
      <c r="AH77" s="10">
        <v>-0.001034</v>
      </c>
      <c r="AI77" s="10">
        <v>-8.82E-4</v>
      </c>
      <c r="AJ77" s="10">
        <v>-8.91E-4</v>
      </c>
      <c r="AK77" s="10">
        <v>-3.72E-4</v>
      </c>
      <c r="AL77" s="10">
        <v>-3.21E-4</v>
      </c>
    </row>
    <row r="78" ht="12.75" customHeight="1">
      <c r="A78" s="10">
        <v>0.004159</v>
      </c>
      <c r="B78" s="10">
        <v>0.00369</v>
      </c>
      <c r="C78" s="10">
        <v>0.003205</v>
      </c>
      <c r="D78" s="10">
        <v>0.003039</v>
      </c>
      <c r="E78" s="10">
        <v>0.003047</v>
      </c>
      <c r="F78" s="10">
        <v>0.002981</v>
      </c>
      <c r="G78" s="10">
        <v>0.002825</v>
      </c>
      <c r="H78" s="10">
        <v>0.002825</v>
      </c>
      <c r="I78" s="10">
        <v>0.002629</v>
      </c>
      <c r="J78" s="10">
        <v>0.002327</v>
      </c>
      <c r="K78" s="10">
        <v>0.001752</v>
      </c>
      <c r="L78" s="10">
        <v>0.001179</v>
      </c>
      <c r="M78" s="10">
        <v>0.001106</v>
      </c>
      <c r="N78" s="10">
        <v>8.56E-4</v>
      </c>
      <c r="O78" s="10">
        <v>7.63E-4</v>
      </c>
      <c r="P78" s="10">
        <v>7.36E-4</v>
      </c>
      <c r="Q78" s="10">
        <v>5.74E-4</v>
      </c>
      <c r="R78" s="10">
        <v>3.12E-4</v>
      </c>
      <c r="S78" s="10">
        <v>7.6E-5</v>
      </c>
      <c r="T78" s="10">
        <v>1.17E-4</v>
      </c>
      <c r="U78" s="10">
        <v>5.1E-5</v>
      </c>
      <c r="V78" s="10">
        <v>-3.6E-5</v>
      </c>
      <c r="W78" s="10">
        <v>-3.1E-5</v>
      </c>
      <c r="X78" s="10">
        <v>1.23E-4</v>
      </c>
      <c r="Y78" s="10">
        <v>0.0</v>
      </c>
      <c r="Z78" s="10">
        <v>-8.1E-5</v>
      </c>
      <c r="AA78" s="10">
        <v>-2.5E-4</v>
      </c>
      <c r="AB78" s="10">
        <v>-3.1E-4</v>
      </c>
      <c r="AC78" s="10">
        <v>-3.64E-4</v>
      </c>
      <c r="AD78" s="10">
        <v>-5.24E-4</v>
      </c>
      <c r="AE78" s="10">
        <v>-7.83E-4</v>
      </c>
      <c r="AF78" s="10">
        <v>-9.99E-4</v>
      </c>
      <c r="AG78" s="10">
        <v>-0.001001</v>
      </c>
      <c r="AH78" s="10">
        <v>-8.16E-4</v>
      </c>
      <c r="AI78" s="10">
        <v>-7.14E-4</v>
      </c>
      <c r="AJ78" s="10">
        <v>-6.18E-4</v>
      </c>
      <c r="AK78" s="10">
        <v>-1.96E-4</v>
      </c>
      <c r="AL78" s="10">
        <v>-1.58E-4</v>
      </c>
    </row>
    <row r="79" ht="12.75" customHeight="1">
      <c r="A79" s="10">
        <v>0.004453</v>
      </c>
      <c r="B79" s="10">
        <v>0.003832</v>
      </c>
      <c r="C79" s="10">
        <v>0.003153</v>
      </c>
      <c r="D79" s="10">
        <v>0.002997</v>
      </c>
      <c r="E79" s="10">
        <v>0.002908</v>
      </c>
      <c r="F79" s="10">
        <v>0.002936</v>
      </c>
      <c r="G79" s="10">
        <v>0.00293</v>
      </c>
      <c r="H79" s="10">
        <v>0.002986</v>
      </c>
      <c r="I79" s="10">
        <v>0.002894</v>
      </c>
      <c r="J79" s="10">
        <v>0.002442</v>
      </c>
      <c r="K79" s="10">
        <v>0.001825</v>
      </c>
      <c r="L79" s="10">
        <v>0.001021</v>
      </c>
      <c r="M79" s="10">
        <v>7.64E-4</v>
      </c>
      <c r="N79" s="10">
        <v>4.06E-4</v>
      </c>
      <c r="O79" s="10">
        <v>3.91E-4</v>
      </c>
      <c r="P79" s="10">
        <v>4.64E-4</v>
      </c>
      <c r="Q79" s="10">
        <v>3.49E-4</v>
      </c>
      <c r="R79" s="10">
        <v>1.4E-4</v>
      </c>
      <c r="S79" s="10">
        <v>4.4E-5</v>
      </c>
      <c r="T79" s="10">
        <v>6.0E-6</v>
      </c>
      <c r="U79" s="10">
        <v>2.1E-5</v>
      </c>
      <c r="V79" s="10">
        <v>-1.3E-5</v>
      </c>
      <c r="W79" s="10">
        <v>-9.2E-5</v>
      </c>
      <c r="X79" s="10">
        <v>1.07E-4</v>
      </c>
      <c r="Y79" s="10">
        <v>0.0</v>
      </c>
      <c r="Z79" s="10">
        <v>-1.67E-4</v>
      </c>
      <c r="AA79" s="10">
        <v>-3.08E-4</v>
      </c>
      <c r="AB79" s="10">
        <v>-3.16E-4</v>
      </c>
      <c r="AC79" s="10">
        <v>-3.19E-4</v>
      </c>
      <c r="AD79" s="10">
        <v>-5.38E-4</v>
      </c>
      <c r="AE79" s="10">
        <v>-7.55E-4</v>
      </c>
      <c r="AF79" s="10">
        <v>-8.78E-4</v>
      </c>
      <c r="AG79" s="10">
        <v>-9.51E-4</v>
      </c>
      <c r="AH79" s="10">
        <v>-7.9E-4</v>
      </c>
      <c r="AI79" s="10">
        <v>-6.79E-4</v>
      </c>
      <c r="AJ79" s="10">
        <v>-6.11E-4</v>
      </c>
      <c r="AK79" s="10">
        <v>-1.84E-4</v>
      </c>
      <c r="AL79" s="10">
        <v>-8.7E-5</v>
      </c>
    </row>
    <row r="80" ht="12.75" customHeight="1">
      <c r="A80" s="10">
        <v>0.00407</v>
      </c>
      <c r="B80" s="10">
        <v>0.003394</v>
      </c>
      <c r="C80" s="10">
        <v>0.00284</v>
      </c>
      <c r="D80" s="10">
        <v>0.002761</v>
      </c>
      <c r="E80" s="10">
        <v>0.002883</v>
      </c>
      <c r="F80" s="10">
        <v>0.003026</v>
      </c>
      <c r="G80" s="10">
        <v>0.002959</v>
      </c>
      <c r="H80" s="10">
        <v>0.002762</v>
      </c>
      <c r="I80" s="10">
        <v>0.00253</v>
      </c>
      <c r="J80" s="10">
        <v>0.002143</v>
      </c>
      <c r="K80" s="10">
        <v>0.001448</v>
      </c>
      <c r="L80" s="10">
        <v>8.41E-4</v>
      </c>
      <c r="M80" s="10">
        <v>7.65E-4</v>
      </c>
      <c r="N80" s="10">
        <v>4.93E-4</v>
      </c>
      <c r="O80" s="10">
        <v>5.59E-4</v>
      </c>
      <c r="P80" s="10">
        <v>5.7E-4</v>
      </c>
      <c r="Q80" s="10">
        <v>6.07E-4</v>
      </c>
      <c r="R80" s="10">
        <v>3.51E-4</v>
      </c>
      <c r="S80" s="10">
        <v>6.3E-5</v>
      </c>
      <c r="T80" s="10">
        <v>9.4E-5</v>
      </c>
      <c r="U80" s="10">
        <v>7.9E-5</v>
      </c>
      <c r="V80" s="10">
        <v>-6.3E-5</v>
      </c>
      <c r="W80" s="10">
        <v>-1.01E-4</v>
      </c>
      <c r="X80" s="10">
        <v>6.2E-5</v>
      </c>
      <c r="Y80" s="10">
        <v>0.0</v>
      </c>
      <c r="Z80" s="10">
        <v>-8.3E-5</v>
      </c>
      <c r="AA80" s="10">
        <v>-3.01E-4</v>
      </c>
      <c r="AB80" s="10">
        <v>-3.92E-4</v>
      </c>
      <c r="AC80" s="10">
        <v>-3.46E-4</v>
      </c>
      <c r="AD80" s="10">
        <v>-4.84E-4</v>
      </c>
      <c r="AE80" s="10">
        <v>-7.64E-4</v>
      </c>
      <c r="AF80" s="10">
        <v>-9.23E-4</v>
      </c>
      <c r="AG80" s="10">
        <v>-9.85E-4</v>
      </c>
      <c r="AH80" s="10">
        <v>-7.04E-4</v>
      </c>
      <c r="AI80" s="10">
        <v>-6.6E-4</v>
      </c>
      <c r="AJ80" s="10">
        <v>-6.13E-4</v>
      </c>
      <c r="AK80" s="10">
        <v>-1.18E-4</v>
      </c>
      <c r="AL80" s="10">
        <v>-7.1E-5</v>
      </c>
    </row>
    <row r="81" ht="12.75" customHeight="1">
      <c r="A81" s="10">
        <v>0.003386</v>
      </c>
      <c r="B81" s="10">
        <v>0.003029</v>
      </c>
      <c r="C81" s="10">
        <v>0.00257</v>
      </c>
      <c r="D81" s="10">
        <v>0.002518</v>
      </c>
      <c r="E81" s="10">
        <v>0.002495</v>
      </c>
      <c r="F81" s="10">
        <v>0.002438</v>
      </c>
      <c r="G81" s="10">
        <v>0.002291</v>
      </c>
      <c r="H81" s="10">
        <v>0.002335</v>
      </c>
      <c r="I81" s="10">
        <v>0.002201</v>
      </c>
      <c r="J81" s="10">
        <v>0.001965</v>
      </c>
      <c r="K81" s="10">
        <v>0.001428</v>
      </c>
      <c r="L81" s="10">
        <v>7.64E-4</v>
      </c>
      <c r="M81" s="10">
        <v>7.12E-4</v>
      </c>
      <c r="N81" s="10">
        <v>3.88E-4</v>
      </c>
      <c r="O81" s="10">
        <v>3.36E-4</v>
      </c>
      <c r="P81" s="10">
        <v>3.41E-4</v>
      </c>
      <c r="Q81" s="10">
        <v>1.67E-4</v>
      </c>
      <c r="R81" s="10">
        <v>-1.43E-4</v>
      </c>
      <c r="S81" s="10">
        <v>-1.36E-4</v>
      </c>
      <c r="T81" s="10">
        <v>-1.74E-4</v>
      </c>
      <c r="U81" s="10">
        <v>-1.77E-4</v>
      </c>
      <c r="V81" s="10">
        <v>-1.75E-4</v>
      </c>
      <c r="W81" s="10">
        <v>-1.43E-4</v>
      </c>
      <c r="X81" s="10">
        <v>-1.3E-5</v>
      </c>
      <c r="Y81" s="10">
        <v>0.0</v>
      </c>
      <c r="Z81" s="10">
        <v>-1.21E-4</v>
      </c>
      <c r="AA81" s="10">
        <v>-2.91E-4</v>
      </c>
      <c r="AB81" s="10">
        <v>-2.89E-4</v>
      </c>
      <c r="AC81" s="10">
        <v>-3.11E-4</v>
      </c>
      <c r="AD81" s="10">
        <v>-4.21E-4</v>
      </c>
      <c r="AE81" s="10">
        <v>-7.08E-4</v>
      </c>
      <c r="AF81" s="10">
        <v>-7.61E-4</v>
      </c>
      <c r="AG81" s="10">
        <v>-8.48E-4</v>
      </c>
      <c r="AH81" s="10">
        <v>-6.9E-4</v>
      </c>
      <c r="AI81" s="10">
        <v>-5.73E-4</v>
      </c>
      <c r="AJ81" s="10">
        <v>-4.99E-4</v>
      </c>
      <c r="AK81" s="10">
        <v>-2.9E-5</v>
      </c>
      <c r="AL81" s="10">
        <v>3.7E-5</v>
      </c>
    </row>
    <row r="82" ht="12.75" customHeight="1">
      <c r="A82" s="10">
        <v>0.003809</v>
      </c>
      <c r="B82" s="10">
        <v>0.003156</v>
      </c>
      <c r="C82" s="10">
        <v>0.002555</v>
      </c>
      <c r="D82" s="10">
        <v>0.002486</v>
      </c>
      <c r="E82" s="10">
        <v>0.002491</v>
      </c>
      <c r="F82" s="10">
        <v>0.002637</v>
      </c>
      <c r="G82" s="10">
        <v>0.002668</v>
      </c>
      <c r="H82" s="10">
        <v>0.002714</v>
      </c>
      <c r="I82" s="10">
        <v>0.002611</v>
      </c>
      <c r="J82" s="10">
        <v>0.002069</v>
      </c>
      <c r="K82" s="10">
        <v>0.001418</v>
      </c>
      <c r="L82" s="10">
        <v>6.63E-4</v>
      </c>
      <c r="M82" s="10">
        <v>4.42E-4</v>
      </c>
      <c r="N82" s="10">
        <v>1.66E-4</v>
      </c>
      <c r="O82" s="10">
        <v>3.0E-4</v>
      </c>
      <c r="P82" s="10">
        <v>4.09E-4</v>
      </c>
      <c r="Q82" s="10">
        <v>3.09E-4</v>
      </c>
      <c r="R82" s="10">
        <v>1.27E-4</v>
      </c>
      <c r="S82" s="10">
        <v>1.9E-5</v>
      </c>
      <c r="T82" s="10">
        <v>4.7E-5</v>
      </c>
      <c r="U82" s="10">
        <v>1.2E-5</v>
      </c>
      <c r="V82" s="10">
        <v>-6.3E-5</v>
      </c>
      <c r="W82" s="10">
        <v>-1.01E-4</v>
      </c>
      <c r="X82" s="10">
        <v>6.9E-5</v>
      </c>
      <c r="Y82" s="10">
        <v>0.0</v>
      </c>
      <c r="Z82" s="10">
        <v>-1.01E-4</v>
      </c>
      <c r="AA82" s="10">
        <v>-2.06E-4</v>
      </c>
      <c r="AB82" s="10">
        <v>-2.4E-4</v>
      </c>
      <c r="AC82" s="10">
        <v>-2.13E-4</v>
      </c>
      <c r="AD82" s="10">
        <v>-3.98E-4</v>
      </c>
      <c r="AE82" s="10">
        <v>-5.99E-4</v>
      </c>
      <c r="AF82" s="10">
        <v>-7.41E-4</v>
      </c>
      <c r="AG82" s="10">
        <v>-7.53E-4</v>
      </c>
      <c r="AH82" s="10">
        <v>-6.36E-4</v>
      </c>
      <c r="AI82" s="10">
        <v>-5.14E-4</v>
      </c>
      <c r="AJ82" s="10">
        <v>-4.8E-4</v>
      </c>
      <c r="AK82" s="10">
        <v>7.0E-6</v>
      </c>
      <c r="AL82" s="10">
        <v>9.8E-5</v>
      </c>
    </row>
    <row r="83" ht="12.75" customHeight="1">
      <c r="A83" s="10">
        <v>0.002949</v>
      </c>
      <c r="B83" s="10">
        <v>0.002514</v>
      </c>
      <c r="C83" s="10">
        <v>0.002112</v>
      </c>
      <c r="D83" s="10">
        <v>0.002162</v>
      </c>
      <c r="E83" s="10">
        <v>0.002346</v>
      </c>
      <c r="F83" s="10">
        <v>0.002455</v>
      </c>
      <c r="G83" s="10">
        <v>0.002391</v>
      </c>
      <c r="H83" s="10">
        <v>0.002237</v>
      </c>
      <c r="I83" s="10">
        <v>0.002038</v>
      </c>
      <c r="J83" s="10">
        <v>0.001736</v>
      </c>
      <c r="K83" s="10">
        <v>0.001171</v>
      </c>
      <c r="L83" s="10">
        <v>6.19E-4</v>
      </c>
      <c r="M83" s="10">
        <v>5.47E-4</v>
      </c>
      <c r="N83" s="10">
        <v>3.85E-4</v>
      </c>
      <c r="O83" s="10">
        <v>2.92E-4</v>
      </c>
      <c r="P83" s="10">
        <v>3.67E-4</v>
      </c>
      <c r="Q83" s="10">
        <v>3.61E-4</v>
      </c>
      <c r="R83" s="10">
        <v>9.6E-5</v>
      </c>
      <c r="S83" s="10">
        <v>-1.98E-4</v>
      </c>
      <c r="T83" s="10">
        <v>-9.6E-5</v>
      </c>
      <c r="U83" s="10">
        <v>-1.24E-4</v>
      </c>
      <c r="V83" s="10">
        <v>-1.92E-4</v>
      </c>
      <c r="W83" s="10">
        <v>-2.41E-4</v>
      </c>
      <c r="X83" s="10">
        <v>-1.0E-6</v>
      </c>
      <c r="Y83" s="10">
        <v>0.0</v>
      </c>
      <c r="Z83" s="10">
        <v>-7.2E-5</v>
      </c>
      <c r="AA83" s="10">
        <v>-2.19E-4</v>
      </c>
      <c r="AB83" s="10">
        <v>-2.49E-4</v>
      </c>
      <c r="AC83" s="10">
        <v>-1.91E-4</v>
      </c>
      <c r="AD83" s="10">
        <v>-3.24E-4</v>
      </c>
      <c r="AE83" s="10">
        <v>-5.53E-4</v>
      </c>
      <c r="AF83" s="10">
        <v>-7.07E-4</v>
      </c>
      <c r="AG83" s="10">
        <v>-7.71E-4</v>
      </c>
      <c r="AH83" s="10">
        <v>-5.25E-4</v>
      </c>
      <c r="AI83" s="10">
        <v>-3.8E-4</v>
      </c>
      <c r="AJ83" s="10">
        <v>-3.84E-4</v>
      </c>
      <c r="AK83" s="10">
        <v>5.5E-5</v>
      </c>
      <c r="AL83" s="10">
        <v>2.04E-4</v>
      </c>
    </row>
    <row r="84" ht="12.75" customHeight="1">
      <c r="A84" s="10">
        <v>0.002781</v>
      </c>
      <c r="B84" s="10">
        <v>0.002499</v>
      </c>
      <c r="C84" s="10">
        <v>0.00202</v>
      </c>
      <c r="D84" s="10">
        <v>0.00198</v>
      </c>
      <c r="E84" s="10">
        <v>0.001939</v>
      </c>
      <c r="F84" s="10">
        <v>0.001968</v>
      </c>
      <c r="G84" s="10">
        <v>0.001932</v>
      </c>
      <c r="H84" s="10">
        <v>0.002015</v>
      </c>
      <c r="I84" s="10">
        <v>0.001908</v>
      </c>
      <c r="J84" s="10">
        <v>0.001707</v>
      </c>
      <c r="K84" s="10">
        <v>0.001097</v>
      </c>
      <c r="L84" s="10">
        <v>4.39E-4</v>
      </c>
      <c r="M84" s="10">
        <v>2.85E-4</v>
      </c>
      <c r="N84" s="10">
        <v>-8.0E-6</v>
      </c>
      <c r="O84" s="10">
        <v>3.0E-6</v>
      </c>
      <c r="P84" s="10">
        <v>-1.3E-5</v>
      </c>
      <c r="Q84" s="10">
        <v>-1.03E-4</v>
      </c>
      <c r="R84" s="10">
        <v>-2.3E-4</v>
      </c>
      <c r="S84" s="10">
        <v>-3.66E-4</v>
      </c>
      <c r="T84" s="10">
        <v>-3.35E-4</v>
      </c>
      <c r="U84" s="10">
        <v>-2.84E-4</v>
      </c>
      <c r="V84" s="10">
        <v>-2.89E-4</v>
      </c>
      <c r="W84" s="10">
        <v>-2.53E-4</v>
      </c>
      <c r="X84" s="10">
        <v>1.0E-5</v>
      </c>
      <c r="Y84" s="10">
        <v>0.0</v>
      </c>
      <c r="Z84" s="10">
        <v>-1.75E-4</v>
      </c>
      <c r="AA84" s="10">
        <v>-2.88E-4</v>
      </c>
      <c r="AB84" s="10">
        <v>-2.42E-4</v>
      </c>
      <c r="AC84" s="10">
        <v>-2.61E-4</v>
      </c>
      <c r="AD84" s="10">
        <v>-3.42E-4</v>
      </c>
      <c r="AE84" s="10">
        <v>-5.82E-4</v>
      </c>
      <c r="AF84" s="10">
        <v>-6.57E-4</v>
      </c>
      <c r="AG84" s="10">
        <v>-7.26E-4</v>
      </c>
      <c r="AH84" s="10">
        <v>-5.0E-4</v>
      </c>
      <c r="AI84" s="10">
        <v>-4.74E-4</v>
      </c>
      <c r="AJ84" s="10">
        <v>-3.33E-4</v>
      </c>
      <c r="AK84" s="10">
        <v>8.7E-5</v>
      </c>
      <c r="AL84" s="10">
        <v>2.08E-4</v>
      </c>
    </row>
    <row r="85" ht="12.75" customHeight="1">
      <c r="A85" s="10">
        <v>5.1E-4</v>
      </c>
      <c r="B85" s="10">
        <v>6.2E-5</v>
      </c>
      <c r="C85" s="10">
        <v>-4.7E-5</v>
      </c>
      <c r="D85" s="10">
        <v>1.68E-4</v>
      </c>
      <c r="E85" s="10">
        <v>5.56E-4</v>
      </c>
      <c r="F85" s="10">
        <v>9.49E-4</v>
      </c>
      <c r="G85" s="10">
        <v>0.001177</v>
      </c>
      <c r="H85" s="10">
        <v>0.00113</v>
      </c>
      <c r="I85" s="10">
        <v>9.33E-4</v>
      </c>
      <c r="J85" s="10">
        <v>3.88E-4</v>
      </c>
      <c r="K85" s="10">
        <v>-3.29E-4</v>
      </c>
      <c r="L85" s="10">
        <v>-0.001018</v>
      </c>
      <c r="M85" s="10">
        <v>-9.28E-4</v>
      </c>
      <c r="N85" s="10">
        <v>-0.001117</v>
      </c>
      <c r="O85" s="10">
        <v>-8.01E-4</v>
      </c>
      <c r="P85" s="10">
        <v>-5.15E-4</v>
      </c>
      <c r="Q85" s="10">
        <v>-2.3E-4</v>
      </c>
      <c r="R85" s="10">
        <v>-4.21E-4</v>
      </c>
      <c r="S85" s="10">
        <v>-5.44E-4</v>
      </c>
      <c r="T85" s="10">
        <v>-3.04E-4</v>
      </c>
      <c r="U85" s="10">
        <v>-3.56E-4</v>
      </c>
      <c r="V85" s="10">
        <v>-3.09E-4</v>
      </c>
      <c r="W85" s="10">
        <v>-3.98E-4</v>
      </c>
      <c r="X85" s="10">
        <v>-1.0E-5</v>
      </c>
      <c r="Y85" s="10">
        <v>0.0</v>
      </c>
      <c r="Z85" s="10">
        <v>-1.19E-4</v>
      </c>
      <c r="AA85" s="10">
        <v>-4.0E-6</v>
      </c>
      <c r="AB85" s="10">
        <v>5.4E-5</v>
      </c>
      <c r="AC85" s="10">
        <v>2.1E-4</v>
      </c>
      <c r="AD85" s="10">
        <v>6.6E-5</v>
      </c>
      <c r="AE85" s="10">
        <v>-1.72E-4</v>
      </c>
      <c r="AF85" s="10">
        <v>-3.29E-4</v>
      </c>
      <c r="AG85" s="10">
        <v>-1.96E-4</v>
      </c>
      <c r="AH85" s="10">
        <v>-1.05E-4</v>
      </c>
      <c r="AI85" s="10">
        <v>2.2E-5</v>
      </c>
      <c r="AJ85" s="10">
        <v>-6.1E-5</v>
      </c>
      <c r="AK85" s="10">
        <v>2.41E-4</v>
      </c>
      <c r="AL85" s="10">
        <v>1.42E-4</v>
      </c>
    </row>
    <row r="86" ht="12.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7" width="10.29"/>
    <col customWidth="1" min="38" max="38" width="12.86"/>
  </cols>
  <sheetData>
    <row r="1" ht="12.75" customHeight="1">
      <c r="A1" s="10">
        <v>-0.080123</v>
      </c>
      <c r="B1" s="10">
        <v>-0.080762</v>
      </c>
      <c r="C1" s="10">
        <v>-0.081097</v>
      </c>
      <c r="D1" s="10">
        <v>-0.080083</v>
      </c>
      <c r="E1" s="10">
        <v>-0.076641</v>
      </c>
      <c r="F1" s="10">
        <v>-0.076468</v>
      </c>
      <c r="G1" s="10">
        <v>-0.071665</v>
      </c>
      <c r="H1" s="10">
        <v>-0.067922</v>
      </c>
      <c r="I1" s="10">
        <v>-0.064075</v>
      </c>
      <c r="J1" s="10">
        <v>-0.05747</v>
      </c>
      <c r="K1" s="10">
        <v>-0.056064</v>
      </c>
      <c r="L1" s="10">
        <v>-0.052475</v>
      </c>
      <c r="M1" s="10">
        <v>-0.048962</v>
      </c>
      <c r="N1" s="10">
        <v>-0.045918</v>
      </c>
      <c r="O1" s="10">
        <v>-0.043845</v>
      </c>
      <c r="P1" s="10">
        <v>-0.038283</v>
      </c>
      <c r="Q1" s="10">
        <v>-0.036712</v>
      </c>
      <c r="R1" s="10">
        <v>-0.030831</v>
      </c>
      <c r="S1" s="10">
        <v>-0.027237</v>
      </c>
      <c r="T1" s="10">
        <v>-0.025878</v>
      </c>
      <c r="U1" s="10">
        <v>-0.021826</v>
      </c>
      <c r="V1" s="10">
        <v>-0.013009</v>
      </c>
      <c r="W1" s="10">
        <v>-0.010411</v>
      </c>
      <c r="X1" s="10">
        <v>-0.002679</v>
      </c>
      <c r="Y1" s="10">
        <v>0.0</v>
      </c>
      <c r="Z1" s="10">
        <v>0.003608</v>
      </c>
      <c r="AA1" s="10">
        <v>0.008519</v>
      </c>
      <c r="AB1" s="10">
        <v>0.011572</v>
      </c>
      <c r="AC1" s="10">
        <v>0.017678</v>
      </c>
      <c r="AD1" s="10">
        <v>0.022776</v>
      </c>
      <c r="AE1" s="10">
        <v>0.024338</v>
      </c>
      <c r="AF1" s="10">
        <v>0.03298</v>
      </c>
      <c r="AG1" s="10">
        <v>0.038132</v>
      </c>
      <c r="AH1" s="10">
        <v>0.042285</v>
      </c>
      <c r="AI1" s="10">
        <v>0.049027</v>
      </c>
      <c r="AJ1" s="10">
        <v>0.056789</v>
      </c>
      <c r="AK1" s="10">
        <v>0.064454</v>
      </c>
      <c r="AL1" s="10">
        <v>0.064291</v>
      </c>
    </row>
    <row r="2" ht="12.75" customHeight="1">
      <c r="A2" s="10">
        <v>-0.074303</v>
      </c>
      <c r="B2" s="10">
        <v>-0.07268</v>
      </c>
      <c r="C2" s="10">
        <v>-0.071558</v>
      </c>
      <c r="D2" s="10">
        <v>-0.071272</v>
      </c>
      <c r="E2" s="10">
        <v>-0.069746</v>
      </c>
      <c r="F2" s="10">
        <v>-0.068698</v>
      </c>
      <c r="G2" s="10">
        <v>-0.065141</v>
      </c>
      <c r="H2" s="10">
        <v>-0.059643</v>
      </c>
      <c r="I2" s="10">
        <v>-0.055625</v>
      </c>
      <c r="J2" s="10">
        <v>-0.052324</v>
      </c>
      <c r="K2" s="10">
        <v>-0.050347</v>
      </c>
      <c r="L2" s="10">
        <v>-0.045531</v>
      </c>
      <c r="M2" s="10">
        <v>-0.044216</v>
      </c>
      <c r="N2" s="10">
        <v>-0.042372</v>
      </c>
      <c r="O2" s="10">
        <v>-0.040521</v>
      </c>
      <c r="P2" s="10">
        <v>-0.035686</v>
      </c>
      <c r="Q2" s="10">
        <v>-0.03579</v>
      </c>
      <c r="R2" s="10">
        <v>-0.029401</v>
      </c>
      <c r="S2" s="10">
        <v>-0.025051</v>
      </c>
      <c r="T2" s="10">
        <v>-0.023918</v>
      </c>
      <c r="U2" s="10">
        <v>-0.019375</v>
      </c>
      <c r="V2" s="10">
        <v>-0.012509</v>
      </c>
      <c r="W2" s="10">
        <v>-0.008336</v>
      </c>
      <c r="X2" s="10">
        <v>-0.00419</v>
      </c>
      <c r="Y2" s="10">
        <v>0.0</v>
      </c>
      <c r="Z2" s="10">
        <v>0.00259</v>
      </c>
      <c r="AA2" s="10">
        <v>0.006878</v>
      </c>
      <c r="AB2" s="10">
        <v>0.009583</v>
      </c>
      <c r="AC2" s="10">
        <v>0.014241</v>
      </c>
      <c r="AD2" s="10">
        <v>0.018762</v>
      </c>
      <c r="AE2" s="10">
        <v>0.021102</v>
      </c>
      <c r="AF2" s="10">
        <v>0.028722</v>
      </c>
      <c r="AG2" s="10">
        <v>0.033233</v>
      </c>
      <c r="AH2" s="10">
        <v>0.03764</v>
      </c>
      <c r="AI2" s="10">
        <v>0.042006</v>
      </c>
      <c r="AJ2" s="10">
        <v>0.047106</v>
      </c>
      <c r="AK2" s="10">
        <v>0.052819</v>
      </c>
      <c r="AL2" s="10">
        <v>0.053381</v>
      </c>
    </row>
    <row r="3" ht="12.75" customHeight="1">
      <c r="A3" s="10">
        <v>-0.044189</v>
      </c>
      <c r="B3" s="10">
        <v>-0.044554</v>
      </c>
      <c r="C3" s="10">
        <v>-0.043562</v>
      </c>
      <c r="D3" s="10">
        <v>-0.04343</v>
      </c>
      <c r="E3" s="10">
        <v>-0.041779</v>
      </c>
      <c r="F3" s="10">
        <v>-0.04047</v>
      </c>
      <c r="G3" s="10">
        <v>-0.038023</v>
      </c>
      <c r="H3" s="10">
        <v>-0.034367</v>
      </c>
      <c r="I3" s="10">
        <v>-0.03274</v>
      </c>
      <c r="J3" s="10">
        <v>-0.030081</v>
      </c>
      <c r="K3" s="10">
        <v>-0.030906</v>
      </c>
      <c r="L3" s="10">
        <v>-0.028662</v>
      </c>
      <c r="M3" s="10">
        <v>-0.027915</v>
      </c>
      <c r="N3" s="10">
        <v>-0.026259</v>
      </c>
      <c r="O3" s="10">
        <v>-0.024103</v>
      </c>
      <c r="P3" s="10">
        <v>-0.021759</v>
      </c>
      <c r="Q3" s="10">
        <v>-0.020995</v>
      </c>
      <c r="R3" s="10">
        <v>-0.017507</v>
      </c>
      <c r="S3" s="10">
        <v>-0.013969</v>
      </c>
      <c r="T3" s="10">
        <v>-0.013205</v>
      </c>
      <c r="U3" s="10">
        <v>-0.010666</v>
      </c>
      <c r="V3" s="10">
        <v>-0.006567</v>
      </c>
      <c r="W3" s="10">
        <v>-0.004686</v>
      </c>
      <c r="X3" s="10">
        <v>-7.14E-4</v>
      </c>
      <c r="Y3" s="10">
        <v>0.0</v>
      </c>
      <c r="Z3" s="10">
        <v>0.002837</v>
      </c>
      <c r="AA3" s="10">
        <v>0.0047</v>
      </c>
      <c r="AB3" s="10">
        <v>0.006104</v>
      </c>
      <c r="AC3" s="10">
        <v>0.009719</v>
      </c>
      <c r="AD3" s="10">
        <v>0.012619</v>
      </c>
      <c r="AE3" s="10">
        <v>0.012895</v>
      </c>
      <c r="AF3" s="10">
        <v>0.017821</v>
      </c>
      <c r="AG3" s="10">
        <v>0.01987</v>
      </c>
      <c r="AH3" s="10">
        <v>0.023029</v>
      </c>
      <c r="AI3" s="10">
        <v>0.026366</v>
      </c>
      <c r="AJ3" s="10">
        <v>0.02924</v>
      </c>
      <c r="AK3" s="10">
        <v>0.032234</v>
      </c>
      <c r="AL3" s="10">
        <v>0.032902</v>
      </c>
    </row>
    <row r="4" ht="12.75" customHeight="1">
      <c r="A4" s="10">
        <v>-0.013022</v>
      </c>
      <c r="B4" s="10">
        <v>-0.012939</v>
      </c>
      <c r="C4" s="10">
        <v>-0.012674</v>
      </c>
      <c r="D4" s="10">
        <v>-0.01298</v>
      </c>
      <c r="E4" s="10">
        <v>-0.012862</v>
      </c>
      <c r="F4" s="10">
        <v>-0.013358</v>
      </c>
      <c r="G4" s="10">
        <v>-0.012302</v>
      </c>
      <c r="H4" s="10">
        <v>-0.011618</v>
      </c>
      <c r="I4" s="10">
        <v>-0.011261</v>
      </c>
      <c r="J4" s="10">
        <v>-0.009838</v>
      </c>
      <c r="K4" s="10">
        <v>-0.010288</v>
      </c>
      <c r="L4" s="10">
        <v>-0.009496</v>
      </c>
      <c r="M4" s="10">
        <v>-0.008665</v>
      </c>
      <c r="N4" s="10">
        <v>-0.008134</v>
      </c>
      <c r="O4" s="10">
        <v>-0.008938</v>
      </c>
      <c r="P4" s="10">
        <v>-0.008071</v>
      </c>
      <c r="Q4" s="10">
        <v>-0.009127</v>
      </c>
      <c r="R4" s="10">
        <v>-0.007276</v>
      </c>
      <c r="S4" s="10">
        <v>-0.005075</v>
      </c>
      <c r="T4" s="10">
        <v>-0.005914</v>
      </c>
      <c r="U4" s="10">
        <v>-0.00433</v>
      </c>
      <c r="V4" s="10">
        <v>-0.002145</v>
      </c>
      <c r="W4" s="10">
        <v>-0.001314</v>
      </c>
      <c r="X4" s="10">
        <v>-1.3E-5</v>
      </c>
      <c r="Y4" s="10">
        <v>0.0</v>
      </c>
      <c r="Z4" s="10">
        <v>0.001529</v>
      </c>
      <c r="AA4" s="10">
        <v>0.001242</v>
      </c>
      <c r="AB4" s="10">
        <v>0.001483</v>
      </c>
      <c r="AC4" s="10">
        <v>0.002776</v>
      </c>
      <c r="AD4" s="10">
        <v>0.004112</v>
      </c>
      <c r="AE4" s="10">
        <v>0.00302</v>
      </c>
      <c r="AF4" s="10">
        <v>0.006102</v>
      </c>
      <c r="AG4" s="10">
        <v>0.007146</v>
      </c>
      <c r="AH4" s="10">
        <v>0.00779</v>
      </c>
      <c r="AI4" s="10">
        <v>0.009244</v>
      </c>
      <c r="AJ4" s="10">
        <v>0.01032</v>
      </c>
      <c r="AK4" s="10">
        <v>0.01147</v>
      </c>
      <c r="AL4" s="10">
        <v>0.011264</v>
      </c>
    </row>
    <row r="5" ht="12.75" customHeight="1">
      <c r="A5" s="10">
        <v>0.009106</v>
      </c>
      <c r="B5" s="10">
        <v>0.008931</v>
      </c>
      <c r="C5" s="10">
        <v>0.008502</v>
      </c>
      <c r="D5" s="10">
        <v>0.007634</v>
      </c>
      <c r="E5" s="10">
        <v>0.00693</v>
      </c>
      <c r="F5" s="10">
        <v>0.006317</v>
      </c>
      <c r="G5" s="10">
        <v>0.006177</v>
      </c>
      <c r="H5" s="10">
        <v>0.006505</v>
      </c>
      <c r="I5" s="10">
        <v>0.006201</v>
      </c>
      <c r="J5" s="10">
        <v>0.006155</v>
      </c>
      <c r="K5" s="10">
        <v>0.005088</v>
      </c>
      <c r="L5" s="10">
        <v>0.004398</v>
      </c>
      <c r="M5" s="10">
        <v>0.003168</v>
      </c>
      <c r="N5" s="10">
        <v>0.002309</v>
      </c>
      <c r="O5" s="10">
        <v>0.001802</v>
      </c>
      <c r="P5" s="10">
        <v>0.001868</v>
      </c>
      <c r="Q5" s="10">
        <v>7.01E-4</v>
      </c>
      <c r="R5" s="10">
        <v>0.001398</v>
      </c>
      <c r="S5" s="10">
        <v>0.001555</v>
      </c>
      <c r="T5" s="10">
        <v>6.0E-5</v>
      </c>
      <c r="U5" s="10">
        <v>8.7E-4</v>
      </c>
      <c r="V5" s="10">
        <v>0.001176</v>
      </c>
      <c r="W5" s="10">
        <v>3.5E-4</v>
      </c>
      <c r="X5" s="10">
        <v>6.99E-4</v>
      </c>
      <c r="Y5" s="10">
        <v>0.0</v>
      </c>
      <c r="Z5" s="10">
        <v>-0.001022</v>
      </c>
      <c r="AA5" s="10">
        <v>-0.00136</v>
      </c>
      <c r="AB5" s="10">
        <v>-0.002469</v>
      </c>
      <c r="AC5" s="10">
        <v>-0.002716</v>
      </c>
      <c r="AD5" s="10">
        <v>-0.002566</v>
      </c>
      <c r="AE5" s="10">
        <v>-0.00473</v>
      </c>
      <c r="AF5" s="10">
        <v>-0.00383</v>
      </c>
      <c r="AG5" s="10">
        <v>-0.003944</v>
      </c>
      <c r="AH5" s="10">
        <v>-0.004416</v>
      </c>
      <c r="AI5" s="10">
        <v>-0.005557</v>
      </c>
      <c r="AJ5" s="10">
        <v>-0.00526</v>
      </c>
      <c r="AK5" s="10">
        <v>-0.006682</v>
      </c>
      <c r="AL5" s="10">
        <v>-0.006553</v>
      </c>
    </row>
    <row r="6" ht="12.75" customHeight="1">
      <c r="A6" s="10">
        <v>0.026218</v>
      </c>
      <c r="B6" s="10">
        <v>0.025152</v>
      </c>
      <c r="C6" s="10">
        <v>0.024206</v>
      </c>
      <c r="D6" s="10">
        <v>0.022923</v>
      </c>
      <c r="E6" s="10">
        <v>0.022152</v>
      </c>
      <c r="F6" s="10">
        <v>0.021009</v>
      </c>
      <c r="G6" s="10">
        <v>0.020056</v>
      </c>
      <c r="H6" s="10">
        <v>0.019612</v>
      </c>
      <c r="I6" s="10">
        <v>0.018433</v>
      </c>
      <c r="J6" s="10">
        <v>0.01715</v>
      </c>
      <c r="K6" s="10">
        <v>0.015594</v>
      </c>
      <c r="L6" s="10">
        <v>0.014233</v>
      </c>
      <c r="M6" s="10">
        <v>0.013149</v>
      </c>
      <c r="N6" s="10">
        <v>0.012106</v>
      </c>
      <c r="O6" s="10">
        <v>0.010946000000000001</v>
      </c>
      <c r="P6" s="10">
        <v>0.010081</v>
      </c>
      <c r="Q6" s="10">
        <v>0.00764</v>
      </c>
      <c r="R6" s="10">
        <v>0.007904</v>
      </c>
      <c r="S6" s="10">
        <v>0.007062</v>
      </c>
      <c r="T6" s="10">
        <v>0.005164</v>
      </c>
      <c r="U6" s="10">
        <v>0.00396</v>
      </c>
      <c r="V6" s="10">
        <v>0.003964</v>
      </c>
      <c r="W6" s="10">
        <v>0.002198</v>
      </c>
      <c r="X6" s="10">
        <v>0.001641</v>
      </c>
      <c r="Y6" s="10">
        <v>0.0</v>
      </c>
      <c r="Z6" s="10">
        <v>-0.001243</v>
      </c>
      <c r="AA6" s="10">
        <v>-0.002891</v>
      </c>
      <c r="AB6" s="10">
        <v>-0.004016</v>
      </c>
      <c r="AC6" s="10">
        <v>-0.004686</v>
      </c>
      <c r="AD6" s="10">
        <v>-0.005879</v>
      </c>
      <c r="AE6" s="10">
        <v>-0.008374</v>
      </c>
      <c r="AF6" s="10">
        <v>-0.008716</v>
      </c>
      <c r="AG6" s="10">
        <v>-0.009874</v>
      </c>
      <c r="AH6" s="10">
        <v>-0.011192</v>
      </c>
      <c r="AI6" s="10">
        <v>-0.01261</v>
      </c>
      <c r="AJ6" s="10">
        <v>-0.013511</v>
      </c>
      <c r="AK6" s="10">
        <v>-0.016072</v>
      </c>
      <c r="AL6" s="10">
        <v>-0.016762</v>
      </c>
    </row>
    <row r="7" ht="12.75" customHeight="1">
      <c r="A7" s="10">
        <v>0.030488</v>
      </c>
      <c r="B7" s="10">
        <v>0.030289</v>
      </c>
      <c r="C7" s="10">
        <v>0.029301</v>
      </c>
      <c r="D7" s="10">
        <v>0.028036</v>
      </c>
      <c r="E7" s="10">
        <v>0.026474</v>
      </c>
      <c r="F7" s="10">
        <v>0.02511</v>
      </c>
      <c r="G7" s="10">
        <v>0.024086</v>
      </c>
      <c r="H7" s="10">
        <v>0.022927</v>
      </c>
      <c r="I7" s="10">
        <v>0.021515</v>
      </c>
      <c r="J7" s="10">
        <v>0.020551</v>
      </c>
      <c r="K7" s="10">
        <v>0.018832</v>
      </c>
      <c r="L7" s="10">
        <v>0.017907</v>
      </c>
      <c r="M7" s="10">
        <v>0.016005</v>
      </c>
      <c r="N7" s="10">
        <v>0.015257</v>
      </c>
      <c r="O7" s="10">
        <v>0.012914</v>
      </c>
      <c r="P7" s="10">
        <v>0.011631</v>
      </c>
      <c r="Q7" s="10">
        <v>0.009557</v>
      </c>
      <c r="R7" s="10">
        <v>0.009704</v>
      </c>
      <c r="S7" s="10">
        <v>0.0085</v>
      </c>
      <c r="T7" s="10">
        <v>0.006436</v>
      </c>
      <c r="U7" s="10">
        <v>0.005399</v>
      </c>
      <c r="V7" s="10">
        <v>0.004513</v>
      </c>
      <c r="W7" s="10">
        <v>0.003186</v>
      </c>
      <c r="X7" s="10">
        <v>0.00231</v>
      </c>
      <c r="Y7" s="10">
        <v>0.0</v>
      </c>
      <c r="Z7" s="10">
        <v>-0.001523</v>
      </c>
      <c r="AA7" s="10">
        <v>-0.003518</v>
      </c>
      <c r="AB7" s="10">
        <v>-0.005688</v>
      </c>
      <c r="AC7" s="10">
        <v>-0.006983</v>
      </c>
      <c r="AD7" s="10">
        <v>-0.009061</v>
      </c>
      <c r="AE7" s="10">
        <v>-0.011439</v>
      </c>
      <c r="AF7" s="10">
        <v>-0.012661</v>
      </c>
      <c r="AG7" s="10">
        <v>-0.013958</v>
      </c>
      <c r="AH7" s="10">
        <v>-0.015899</v>
      </c>
      <c r="AI7" s="10">
        <v>-0.017423</v>
      </c>
      <c r="AJ7" s="10">
        <v>-0.019281</v>
      </c>
      <c r="AK7" s="10">
        <v>-0.022036</v>
      </c>
      <c r="AL7" s="10">
        <v>-0.022853</v>
      </c>
    </row>
    <row r="8" ht="12.75" customHeight="1">
      <c r="A8" s="10">
        <v>0.033586</v>
      </c>
      <c r="B8" s="10">
        <v>0.032839</v>
      </c>
      <c r="C8" s="10">
        <v>0.031572</v>
      </c>
      <c r="D8" s="10">
        <v>0.030246</v>
      </c>
      <c r="E8" s="10">
        <v>0.028748</v>
      </c>
      <c r="F8" s="10">
        <v>0.027221</v>
      </c>
      <c r="G8" s="10">
        <v>0.026247</v>
      </c>
      <c r="H8" s="10">
        <v>0.025378</v>
      </c>
      <c r="I8" s="10">
        <v>0.023766</v>
      </c>
      <c r="J8" s="10">
        <v>0.022569</v>
      </c>
      <c r="K8" s="10">
        <v>0.020488</v>
      </c>
      <c r="L8" s="10">
        <v>0.018951</v>
      </c>
      <c r="M8" s="10">
        <v>0.017367</v>
      </c>
      <c r="N8" s="10">
        <v>0.015839</v>
      </c>
      <c r="O8" s="10">
        <v>0.014421</v>
      </c>
      <c r="P8" s="10">
        <v>0.013099</v>
      </c>
      <c r="Q8" s="10">
        <v>0.011172</v>
      </c>
      <c r="R8" s="10">
        <v>0.010193</v>
      </c>
      <c r="S8" s="10">
        <v>0.009113</v>
      </c>
      <c r="T8" s="10">
        <v>0.006997</v>
      </c>
      <c r="U8" s="10">
        <v>0.005723</v>
      </c>
      <c r="V8" s="10">
        <v>0.004801</v>
      </c>
      <c r="W8" s="10">
        <v>0.003232</v>
      </c>
      <c r="X8" s="10">
        <v>0.002373</v>
      </c>
      <c r="Y8" s="10">
        <v>0.0</v>
      </c>
      <c r="Z8" s="10">
        <v>-0.001719</v>
      </c>
      <c r="AA8" s="10">
        <v>-0.003813</v>
      </c>
      <c r="AB8" s="10">
        <v>-0.005549</v>
      </c>
      <c r="AC8" s="10">
        <v>-0.00714</v>
      </c>
      <c r="AD8" s="10">
        <v>-0.00874</v>
      </c>
      <c r="AE8" s="10">
        <v>-0.011603</v>
      </c>
      <c r="AF8" s="10">
        <v>-0.013008</v>
      </c>
      <c r="AG8" s="10">
        <v>-0.014698</v>
      </c>
      <c r="AH8" s="10">
        <v>-0.016065</v>
      </c>
      <c r="AI8" s="10">
        <v>-0.01819</v>
      </c>
      <c r="AJ8" s="10">
        <v>-0.020054</v>
      </c>
      <c r="AK8" s="10">
        <v>-0.022935</v>
      </c>
      <c r="AL8" s="10">
        <v>-0.023229</v>
      </c>
    </row>
    <row r="9" ht="12.75" customHeight="1">
      <c r="A9" s="10">
        <v>0.032203</v>
      </c>
      <c r="B9" s="10">
        <v>0.031396</v>
      </c>
      <c r="C9" s="10">
        <v>0.030305</v>
      </c>
      <c r="D9" s="10">
        <v>0.029027</v>
      </c>
      <c r="E9" s="10">
        <v>0.027926</v>
      </c>
      <c r="F9" s="10">
        <v>0.026431</v>
      </c>
      <c r="G9" s="10">
        <v>0.025322</v>
      </c>
      <c r="H9" s="10">
        <v>0.024263</v>
      </c>
      <c r="I9" s="10">
        <v>0.022498</v>
      </c>
      <c r="J9" s="10">
        <v>0.021559</v>
      </c>
      <c r="K9" s="10">
        <v>0.019703</v>
      </c>
      <c r="L9" s="10">
        <v>0.018499</v>
      </c>
      <c r="M9" s="10">
        <v>0.01693</v>
      </c>
      <c r="N9" s="10">
        <v>0.015646</v>
      </c>
      <c r="O9" s="10">
        <v>0.014189</v>
      </c>
      <c r="P9" s="10">
        <v>0.012779</v>
      </c>
      <c r="Q9" s="10">
        <v>0.010896</v>
      </c>
      <c r="R9" s="10">
        <v>0.01005</v>
      </c>
      <c r="S9" s="10">
        <v>0.008799</v>
      </c>
      <c r="T9" s="10">
        <v>0.006734</v>
      </c>
      <c r="U9" s="10">
        <v>0.0054730000000000004</v>
      </c>
      <c r="V9" s="10">
        <v>0.004857</v>
      </c>
      <c r="W9" s="10">
        <v>0.003118</v>
      </c>
      <c r="X9" s="10">
        <v>0.001919</v>
      </c>
      <c r="Y9" s="10">
        <v>0.0</v>
      </c>
      <c r="Z9" s="10">
        <v>-0.00153</v>
      </c>
      <c r="AA9" s="10">
        <v>-0.003693</v>
      </c>
      <c r="AB9" s="10">
        <v>-0.005997</v>
      </c>
      <c r="AC9" s="10">
        <v>-0.007491</v>
      </c>
      <c r="AD9" s="10">
        <v>-0.009275</v>
      </c>
      <c r="AE9" s="10">
        <v>-0.011906</v>
      </c>
      <c r="AF9" s="10">
        <v>-0.01335</v>
      </c>
      <c r="AG9" s="10">
        <v>-0.015173</v>
      </c>
      <c r="AH9" s="10">
        <v>-0.016815</v>
      </c>
      <c r="AI9" s="10">
        <v>-0.018745</v>
      </c>
      <c r="AJ9" s="10">
        <v>-0.020526</v>
      </c>
      <c r="AK9" s="10">
        <v>-0.023333</v>
      </c>
      <c r="AL9" s="10">
        <v>-0.024019</v>
      </c>
    </row>
    <row r="10" ht="12.75" customHeight="1">
      <c r="A10" s="10">
        <v>0.030162</v>
      </c>
      <c r="B10" s="10">
        <v>0.029743</v>
      </c>
      <c r="C10" s="10">
        <v>0.028944</v>
      </c>
      <c r="D10" s="10">
        <v>0.027425</v>
      </c>
      <c r="E10" s="10">
        <v>0.02612</v>
      </c>
      <c r="F10" s="10">
        <v>0.02489</v>
      </c>
      <c r="G10" s="10">
        <v>0.023757</v>
      </c>
      <c r="H10" s="10">
        <v>0.022527</v>
      </c>
      <c r="I10" s="10">
        <v>0.021294</v>
      </c>
      <c r="J10" s="10">
        <v>0.020468</v>
      </c>
      <c r="K10" s="10">
        <v>0.018874</v>
      </c>
      <c r="L10" s="10">
        <v>0.017827</v>
      </c>
      <c r="M10" s="10">
        <v>0.016226</v>
      </c>
      <c r="N10" s="10">
        <v>0.015026</v>
      </c>
      <c r="O10" s="10">
        <v>0.013434</v>
      </c>
      <c r="P10" s="10">
        <v>0.012307</v>
      </c>
      <c r="Q10" s="10">
        <v>0.010113</v>
      </c>
      <c r="R10" s="10">
        <v>0.009462</v>
      </c>
      <c r="S10" s="10">
        <v>0.008397</v>
      </c>
      <c r="T10" s="10">
        <v>0.006742</v>
      </c>
      <c r="U10" s="10">
        <v>0.005723</v>
      </c>
      <c r="V10" s="10">
        <v>0.004402</v>
      </c>
      <c r="W10" s="10">
        <v>0.00309</v>
      </c>
      <c r="X10" s="10">
        <v>0.00213</v>
      </c>
      <c r="Y10" s="10">
        <v>0.0</v>
      </c>
      <c r="Z10" s="10">
        <v>-0.001467</v>
      </c>
      <c r="AA10" s="10">
        <v>-0.003121</v>
      </c>
      <c r="AB10" s="10">
        <v>-0.005312</v>
      </c>
      <c r="AC10" s="10">
        <v>-0.006882</v>
      </c>
      <c r="AD10" s="10">
        <v>-0.008755</v>
      </c>
      <c r="AE10" s="10">
        <v>-0.011069</v>
      </c>
      <c r="AF10" s="10">
        <v>-0.012582</v>
      </c>
      <c r="AG10" s="10">
        <v>-0.014329</v>
      </c>
      <c r="AH10" s="10">
        <v>-0.015877</v>
      </c>
      <c r="AI10" s="10">
        <v>-0.017781</v>
      </c>
      <c r="AJ10" s="10">
        <v>-0.019735</v>
      </c>
      <c r="AK10" s="10">
        <v>-0.022187</v>
      </c>
      <c r="AL10" s="10">
        <v>-0.022769</v>
      </c>
    </row>
    <row r="11" ht="12.75" customHeight="1">
      <c r="A11" s="10">
        <v>0.0284</v>
      </c>
      <c r="B11" s="10">
        <v>0.0277</v>
      </c>
      <c r="C11" s="10">
        <v>0.026622</v>
      </c>
      <c r="D11" s="10">
        <v>0.02546</v>
      </c>
      <c r="E11" s="10">
        <v>0.024398</v>
      </c>
      <c r="F11" s="10">
        <v>0.023212</v>
      </c>
      <c r="G11" s="10">
        <v>0.022145</v>
      </c>
      <c r="H11" s="10">
        <v>0.021501</v>
      </c>
      <c r="I11" s="10">
        <v>0.020062</v>
      </c>
      <c r="J11" s="10">
        <v>0.01885</v>
      </c>
      <c r="K11" s="10">
        <v>0.017389</v>
      </c>
      <c r="L11" s="10">
        <v>0.016056</v>
      </c>
      <c r="M11" s="10">
        <v>0.014596</v>
      </c>
      <c r="N11" s="10">
        <v>0.013467</v>
      </c>
      <c r="O11" s="10">
        <v>0.012208</v>
      </c>
      <c r="P11" s="10">
        <v>0.011161</v>
      </c>
      <c r="Q11" s="10">
        <v>0.009491</v>
      </c>
      <c r="R11" s="10">
        <v>0.008793</v>
      </c>
      <c r="S11" s="10">
        <v>0.007674</v>
      </c>
      <c r="T11" s="10">
        <v>0.006001</v>
      </c>
      <c r="U11" s="10">
        <v>0.004953</v>
      </c>
      <c r="V11" s="10">
        <v>0.004146</v>
      </c>
      <c r="W11" s="10">
        <v>0.002798</v>
      </c>
      <c r="X11" s="10">
        <v>0.001561</v>
      </c>
      <c r="Y11" s="10">
        <v>0.0</v>
      </c>
      <c r="Z11" s="10">
        <v>-0.00168</v>
      </c>
      <c r="AA11" s="10">
        <v>-0.003194</v>
      </c>
      <c r="AB11" s="10">
        <v>-0.005294</v>
      </c>
      <c r="AC11" s="10">
        <v>-0.006826</v>
      </c>
      <c r="AD11" s="10">
        <v>-0.008395</v>
      </c>
      <c r="AE11" s="10">
        <v>-0.010742</v>
      </c>
      <c r="AF11" s="10">
        <v>-0.012106</v>
      </c>
      <c r="AG11" s="10">
        <v>-0.013766</v>
      </c>
      <c r="AH11" s="10">
        <v>-0.015478</v>
      </c>
      <c r="AI11" s="10">
        <v>-0.016916</v>
      </c>
      <c r="AJ11" s="10">
        <v>-0.018864</v>
      </c>
      <c r="AK11" s="10">
        <v>-0.021259</v>
      </c>
      <c r="AL11" s="10">
        <v>-0.021623</v>
      </c>
    </row>
    <row r="12" ht="12.75" customHeight="1">
      <c r="A12" s="10">
        <v>0.027815</v>
      </c>
      <c r="B12" s="10">
        <v>0.027136</v>
      </c>
      <c r="C12" s="10">
        <v>0.026084</v>
      </c>
      <c r="D12" s="10">
        <v>0.024939</v>
      </c>
      <c r="E12" s="10">
        <v>0.02398</v>
      </c>
      <c r="F12" s="10">
        <v>0.022756</v>
      </c>
      <c r="G12" s="10">
        <v>0.021656</v>
      </c>
      <c r="H12" s="10">
        <v>0.020639</v>
      </c>
      <c r="I12" s="10">
        <v>0.019372</v>
      </c>
      <c r="J12" s="10">
        <v>0.018302</v>
      </c>
      <c r="K12" s="10">
        <v>0.017006</v>
      </c>
      <c r="L12" s="10">
        <v>0.015872</v>
      </c>
      <c r="M12" s="10">
        <v>0.014758</v>
      </c>
      <c r="N12" s="10">
        <v>0.013589</v>
      </c>
      <c r="O12" s="10">
        <v>0.01227</v>
      </c>
      <c r="P12" s="10">
        <v>0.011098</v>
      </c>
      <c r="Q12" s="10">
        <v>0.009486</v>
      </c>
      <c r="R12" s="10">
        <v>0.008783</v>
      </c>
      <c r="S12" s="10">
        <v>0.007588</v>
      </c>
      <c r="T12" s="10">
        <v>0.006174</v>
      </c>
      <c r="U12" s="10">
        <v>0.005062</v>
      </c>
      <c r="V12" s="10">
        <v>0.004121</v>
      </c>
      <c r="W12" s="10">
        <v>0.002786</v>
      </c>
      <c r="X12" s="10">
        <v>0.001631</v>
      </c>
      <c r="Y12" s="10">
        <v>0.0</v>
      </c>
      <c r="Z12" s="10">
        <v>-0.001239</v>
      </c>
      <c r="AA12" s="10">
        <v>-0.003071</v>
      </c>
      <c r="AB12" s="10">
        <v>-0.004781</v>
      </c>
      <c r="AC12" s="10">
        <v>-0.006293</v>
      </c>
      <c r="AD12" s="10">
        <v>-0.007993</v>
      </c>
      <c r="AE12" s="10">
        <v>-0.010095</v>
      </c>
      <c r="AF12" s="10">
        <v>-0.011476</v>
      </c>
      <c r="AG12" s="10">
        <v>-0.013173</v>
      </c>
      <c r="AH12" s="10">
        <v>-0.014546</v>
      </c>
      <c r="AI12" s="10">
        <v>-0.016077</v>
      </c>
      <c r="AJ12" s="10">
        <v>-0.017823</v>
      </c>
      <c r="AK12" s="10">
        <v>-0.019975</v>
      </c>
      <c r="AL12" s="10">
        <v>-0.020197</v>
      </c>
    </row>
    <row r="13" ht="12.75" customHeight="1">
      <c r="A13" s="10">
        <v>0.025287</v>
      </c>
      <c r="B13" s="10">
        <v>0.024763</v>
      </c>
      <c r="C13" s="10">
        <v>0.02378</v>
      </c>
      <c r="D13" s="10">
        <v>0.02275</v>
      </c>
      <c r="E13" s="10">
        <v>0.02152</v>
      </c>
      <c r="F13" s="10">
        <v>0.020381</v>
      </c>
      <c r="G13" s="10">
        <v>0.019442</v>
      </c>
      <c r="H13" s="10">
        <v>0.018702</v>
      </c>
      <c r="I13" s="10">
        <v>0.017701</v>
      </c>
      <c r="J13" s="10">
        <v>0.016866</v>
      </c>
      <c r="K13" s="10">
        <v>0.015567</v>
      </c>
      <c r="L13" s="10">
        <v>0.014396</v>
      </c>
      <c r="M13" s="10">
        <v>0.013224</v>
      </c>
      <c r="N13" s="10">
        <v>0.012247</v>
      </c>
      <c r="O13" s="10">
        <v>0.011148</v>
      </c>
      <c r="P13" s="10">
        <v>0.010138</v>
      </c>
      <c r="Q13" s="10">
        <v>0.008493</v>
      </c>
      <c r="R13" s="10">
        <v>0.007872</v>
      </c>
      <c r="S13" s="10">
        <v>0.006869</v>
      </c>
      <c r="T13" s="10">
        <v>0.005451</v>
      </c>
      <c r="U13" s="10">
        <v>0.00436</v>
      </c>
      <c r="V13" s="10">
        <v>0.003812</v>
      </c>
      <c r="W13" s="10">
        <v>0.00232</v>
      </c>
      <c r="X13" s="10">
        <v>0.001292</v>
      </c>
      <c r="Y13" s="10">
        <v>0.0</v>
      </c>
      <c r="Z13" s="10">
        <v>-0.00129</v>
      </c>
      <c r="AA13" s="10">
        <v>-0.002859</v>
      </c>
      <c r="AB13" s="10">
        <v>-0.004367</v>
      </c>
      <c r="AC13" s="10">
        <v>-0.005817</v>
      </c>
      <c r="AD13" s="10">
        <v>-0.007279</v>
      </c>
      <c r="AE13" s="10">
        <v>-0.009436</v>
      </c>
      <c r="AF13" s="10">
        <v>-0.010616</v>
      </c>
      <c r="AG13" s="10">
        <v>-0.012083</v>
      </c>
      <c r="AH13" s="10">
        <v>-0.013577</v>
      </c>
      <c r="AI13" s="10">
        <v>-0.015044</v>
      </c>
      <c r="AJ13" s="10">
        <v>-0.016618</v>
      </c>
      <c r="AK13" s="10">
        <v>-0.018626</v>
      </c>
      <c r="AL13" s="10">
        <v>-0.018875</v>
      </c>
    </row>
    <row r="14" ht="12.75" customHeight="1">
      <c r="A14" s="10">
        <v>0.023221</v>
      </c>
      <c r="B14" s="10">
        <v>0.022543</v>
      </c>
      <c r="C14" s="10">
        <v>0.021626</v>
      </c>
      <c r="D14" s="10">
        <v>0.020671</v>
      </c>
      <c r="E14" s="10">
        <v>0.019756</v>
      </c>
      <c r="F14" s="10">
        <v>0.018829</v>
      </c>
      <c r="G14" s="10">
        <v>0.017942</v>
      </c>
      <c r="H14" s="10">
        <v>0.017164</v>
      </c>
      <c r="I14" s="10">
        <v>0.016182</v>
      </c>
      <c r="J14" s="10">
        <v>0.015278</v>
      </c>
      <c r="K14" s="10">
        <v>0.014031</v>
      </c>
      <c r="L14" s="10">
        <v>0.012887</v>
      </c>
      <c r="M14" s="10">
        <v>0.011781</v>
      </c>
      <c r="N14" s="10">
        <v>0.010991</v>
      </c>
      <c r="O14" s="10">
        <v>0.01003</v>
      </c>
      <c r="P14" s="10">
        <v>0.009145</v>
      </c>
      <c r="Q14" s="10">
        <v>0.007928</v>
      </c>
      <c r="R14" s="10">
        <v>0.007368</v>
      </c>
      <c r="S14" s="10">
        <v>0.00617</v>
      </c>
      <c r="T14" s="10">
        <v>0.005065</v>
      </c>
      <c r="U14" s="10">
        <v>0.004306</v>
      </c>
      <c r="V14" s="10">
        <v>0.003318</v>
      </c>
      <c r="W14" s="10">
        <v>0.002191</v>
      </c>
      <c r="X14" s="10">
        <v>0.001269</v>
      </c>
      <c r="Y14" s="10">
        <v>0.0</v>
      </c>
      <c r="Z14" s="10">
        <v>-0.001339</v>
      </c>
      <c r="AA14" s="10">
        <v>-0.002707</v>
      </c>
      <c r="AB14" s="10">
        <v>-0.00422</v>
      </c>
      <c r="AC14" s="10">
        <v>-0.005606</v>
      </c>
      <c r="AD14" s="10">
        <v>-0.006973</v>
      </c>
      <c r="AE14" s="10">
        <v>-0.008849</v>
      </c>
      <c r="AF14" s="10">
        <v>-0.010055</v>
      </c>
      <c r="AG14" s="10">
        <v>-0.011467</v>
      </c>
      <c r="AH14" s="10">
        <v>-0.012865</v>
      </c>
      <c r="AI14" s="10">
        <v>-0.014166</v>
      </c>
      <c r="AJ14" s="10">
        <v>-0.015594</v>
      </c>
      <c r="AK14" s="10">
        <v>-0.017494</v>
      </c>
      <c r="AL14" s="10">
        <v>-0.017774</v>
      </c>
    </row>
    <row r="15" ht="12.75" customHeight="1">
      <c r="A15" s="10">
        <v>0.022408</v>
      </c>
      <c r="B15" s="10">
        <v>0.021804</v>
      </c>
      <c r="C15" s="10">
        <v>0.020989</v>
      </c>
      <c r="D15" s="10">
        <v>0.019985</v>
      </c>
      <c r="E15" s="10">
        <v>0.019097</v>
      </c>
      <c r="F15" s="10">
        <v>0.017988</v>
      </c>
      <c r="G15" s="10">
        <v>0.017261</v>
      </c>
      <c r="H15" s="10">
        <v>0.016302</v>
      </c>
      <c r="I15" s="10">
        <v>0.015345</v>
      </c>
      <c r="J15" s="10">
        <v>0.014547</v>
      </c>
      <c r="K15" s="10">
        <v>0.013468</v>
      </c>
      <c r="L15" s="10">
        <v>0.012668</v>
      </c>
      <c r="M15" s="10">
        <v>0.011688</v>
      </c>
      <c r="N15" s="10">
        <v>0.010837</v>
      </c>
      <c r="O15" s="10">
        <v>0.009767</v>
      </c>
      <c r="P15" s="10">
        <v>0.00882</v>
      </c>
      <c r="Q15" s="10">
        <v>0.007625</v>
      </c>
      <c r="R15" s="10">
        <v>0.007032</v>
      </c>
      <c r="S15" s="10">
        <v>0.006088</v>
      </c>
      <c r="T15" s="10">
        <v>0.004954</v>
      </c>
      <c r="U15" s="10">
        <v>0.003942</v>
      </c>
      <c r="V15" s="10">
        <v>0.003391</v>
      </c>
      <c r="W15" s="10">
        <v>0.002217</v>
      </c>
      <c r="X15" s="10">
        <v>0.00137</v>
      </c>
      <c r="Y15" s="10">
        <v>0.0</v>
      </c>
      <c r="Z15" s="10">
        <v>-0.001092</v>
      </c>
      <c r="AA15" s="10">
        <v>-0.00251</v>
      </c>
      <c r="AB15" s="10">
        <v>-0.003978</v>
      </c>
      <c r="AC15" s="10">
        <v>-0.005385</v>
      </c>
      <c r="AD15" s="10">
        <v>-0.006729</v>
      </c>
      <c r="AE15" s="10">
        <v>-0.008571</v>
      </c>
      <c r="AF15" s="10">
        <v>-0.009612</v>
      </c>
      <c r="AG15" s="10">
        <v>-0.010999</v>
      </c>
      <c r="AH15" s="10">
        <v>-0.012291</v>
      </c>
      <c r="AI15" s="10">
        <v>-0.01357</v>
      </c>
      <c r="AJ15" s="10">
        <v>-0.014913</v>
      </c>
      <c r="AK15" s="10">
        <v>-0.016635</v>
      </c>
      <c r="AL15" s="10">
        <v>-0.016855</v>
      </c>
    </row>
    <row r="16" ht="12.75" customHeight="1">
      <c r="A16" s="10">
        <v>0.020851</v>
      </c>
      <c r="B16" s="10">
        <v>0.020167</v>
      </c>
      <c r="C16" s="10">
        <v>0.019309</v>
      </c>
      <c r="D16" s="10">
        <v>0.018391</v>
      </c>
      <c r="E16" s="10">
        <v>0.017511</v>
      </c>
      <c r="F16" s="10">
        <v>0.016587</v>
      </c>
      <c r="G16" s="10">
        <v>0.015823</v>
      </c>
      <c r="H16" s="10">
        <v>0.015078</v>
      </c>
      <c r="I16" s="10">
        <v>0.014214</v>
      </c>
      <c r="J16" s="10">
        <v>0.01337</v>
      </c>
      <c r="K16" s="10">
        <v>0.012487</v>
      </c>
      <c r="L16" s="10">
        <v>0.011493</v>
      </c>
      <c r="M16" s="10">
        <v>0.010528</v>
      </c>
      <c r="N16" s="10">
        <v>0.009724</v>
      </c>
      <c r="O16" s="10">
        <v>0.008933</v>
      </c>
      <c r="P16" s="10">
        <v>0.008073</v>
      </c>
      <c r="Q16" s="10">
        <v>0.006979</v>
      </c>
      <c r="R16" s="10">
        <v>0.006343</v>
      </c>
      <c r="S16" s="10">
        <v>0.005539</v>
      </c>
      <c r="T16" s="10">
        <v>0.004461</v>
      </c>
      <c r="U16" s="10">
        <v>0.0037</v>
      </c>
      <c r="V16" s="10">
        <v>0.002929</v>
      </c>
      <c r="W16" s="10">
        <v>0.001925</v>
      </c>
      <c r="X16" s="10">
        <v>0.001137</v>
      </c>
      <c r="Y16" s="10">
        <v>0.0</v>
      </c>
      <c r="Z16" s="10">
        <v>-0.001173</v>
      </c>
      <c r="AA16" s="10">
        <v>-0.00251</v>
      </c>
      <c r="AB16" s="10">
        <v>-0.003891</v>
      </c>
      <c r="AC16" s="10">
        <v>-0.0052</v>
      </c>
      <c r="AD16" s="10">
        <v>-0.006519</v>
      </c>
      <c r="AE16" s="10">
        <v>-0.008169</v>
      </c>
      <c r="AF16" s="10">
        <v>-0.009396</v>
      </c>
      <c r="AG16" s="10">
        <v>-0.010626</v>
      </c>
      <c r="AH16" s="10">
        <v>-0.011837</v>
      </c>
      <c r="AI16" s="10">
        <v>-0.012941</v>
      </c>
      <c r="AJ16" s="10">
        <v>-0.014264</v>
      </c>
      <c r="AK16" s="10">
        <v>-0.0159</v>
      </c>
      <c r="AL16" s="10">
        <v>-0.016021</v>
      </c>
    </row>
    <row r="17" ht="12.75" customHeight="1">
      <c r="A17" s="10">
        <v>0.020453</v>
      </c>
      <c r="B17" s="10">
        <v>0.019705</v>
      </c>
      <c r="C17" s="10">
        <v>0.018817</v>
      </c>
      <c r="D17" s="10">
        <v>0.017937</v>
      </c>
      <c r="E17" s="10">
        <v>0.017117</v>
      </c>
      <c r="F17" s="10">
        <v>0.016296</v>
      </c>
      <c r="G17" s="10">
        <v>0.015518</v>
      </c>
      <c r="H17" s="10">
        <v>0.014718</v>
      </c>
      <c r="I17" s="10">
        <v>0.013893</v>
      </c>
      <c r="J17" s="10">
        <v>0.012978</v>
      </c>
      <c r="K17" s="10">
        <v>0.012036</v>
      </c>
      <c r="L17" s="10">
        <v>0.011076</v>
      </c>
      <c r="M17" s="10">
        <v>0.010172</v>
      </c>
      <c r="N17" s="10">
        <v>0.00956</v>
      </c>
      <c r="O17" s="10">
        <v>0.008685</v>
      </c>
      <c r="P17" s="10">
        <v>0.007888</v>
      </c>
      <c r="Q17" s="10">
        <v>0.006813</v>
      </c>
      <c r="R17" s="10">
        <v>0.006348</v>
      </c>
      <c r="S17" s="10">
        <v>0.005423</v>
      </c>
      <c r="T17" s="10">
        <v>0.004526</v>
      </c>
      <c r="U17" s="10">
        <v>0.003612</v>
      </c>
      <c r="V17" s="10">
        <v>0.002997</v>
      </c>
      <c r="W17" s="10">
        <v>0.001952</v>
      </c>
      <c r="X17" s="10">
        <v>0.001195</v>
      </c>
      <c r="Y17" s="10">
        <v>0.0</v>
      </c>
      <c r="Z17" s="10">
        <v>-9.21E-4</v>
      </c>
      <c r="AA17" s="10">
        <v>-0.002095</v>
      </c>
      <c r="AB17" s="10">
        <v>-0.003508</v>
      </c>
      <c r="AC17" s="10">
        <v>-0.004811</v>
      </c>
      <c r="AD17" s="10">
        <v>-0.006068</v>
      </c>
      <c r="AE17" s="10">
        <v>-0.007644</v>
      </c>
      <c r="AF17" s="10">
        <v>-0.008699</v>
      </c>
      <c r="AG17" s="10">
        <v>-0.009933</v>
      </c>
      <c r="AH17" s="10">
        <v>-0.010988</v>
      </c>
      <c r="AI17" s="10">
        <v>-0.012066</v>
      </c>
      <c r="AJ17" s="10">
        <v>-0.013323</v>
      </c>
      <c r="AK17" s="10">
        <v>-0.014744</v>
      </c>
      <c r="AL17" s="10">
        <v>-0.014928</v>
      </c>
    </row>
    <row r="18" ht="12.75" customHeight="1">
      <c r="A18" s="10">
        <v>0.019233</v>
      </c>
      <c r="B18" s="10">
        <v>0.018659</v>
      </c>
      <c r="C18" s="10">
        <v>0.01785</v>
      </c>
      <c r="D18" s="10">
        <v>0.016921</v>
      </c>
      <c r="E18" s="10">
        <v>0.016134</v>
      </c>
      <c r="F18" s="10">
        <v>0.015225</v>
      </c>
      <c r="G18" s="10">
        <v>0.014428</v>
      </c>
      <c r="H18" s="10">
        <v>0.013765</v>
      </c>
      <c r="I18" s="10">
        <v>0.012967</v>
      </c>
      <c r="J18" s="10">
        <v>0.012259</v>
      </c>
      <c r="K18" s="10">
        <v>0.011393</v>
      </c>
      <c r="L18" s="10">
        <v>0.01054</v>
      </c>
      <c r="M18" s="10">
        <v>0.009687</v>
      </c>
      <c r="N18" s="10">
        <v>0.008893</v>
      </c>
      <c r="O18" s="10">
        <v>0.008098</v>
      </c>
      <c r="P18" s="10">
        <v>0.007287</v>
      </c>
      <c r="Q18" s="10">
        <v>0.006223</v>
      </c>
      <c r="R18" s="10">
        <v>0.005691</v>
      </c>
      <c r="S18" s="10">
        <v>0.004961</v>
      </c>
      <c r="T18" s="10">
        <v>0.004046</v>
      </c>
      <c r="U18" s="10">
        <v>0.003445</v>
      </c>
      <c r="V18" s="10">
        <v>0.00271</v>
      </c>
      <c r="W18" s="10">
        <v>0.001821</v>
      </c>
      <c r="X18" s="10">
        <v>0.001169</v>
      </c>
      <c r="Y18" s="10">
        <v>0.0</v>
      </c>
      <c r="Z18" s="10">
        <v>-8.97E-4</v>
      </c>
      <c r="AA18" s="10">
        <v>-0.00212</v>
      </c>
      <c r="AB18" s="10">
        <v>-0.0036</v>
      </c>
      <c r="AC18" s="10">
        <v>-0.004829</v>
      </c>
      <c r="AD18" s="10">
        <v>-0.006062</v>
      </c>
      <c r="AE18" s="10">
        <v>-0.007602</v>
      </c>
      <c r="AF18" s="10">
        <v>-0.008699</v>
      </c>
      <c r="AG18" s="10">
        <v>-0.009838</v>
      </c>
      <c r="AH18" s="10">
        <v>-0.010882</v>
      </c>
      <c r="AI18" s="10">
        <v>-0.012007</v>
      </c>
      <c r="AJ18" s="10">
        <v>-0.013057</v>
      </c>
      <c r="AK18" s="10">
        <v>-0.014399</v>
      </c>
      <c r="AL18" s="10">
        <v>-0.014506</v>
      </c>
    </row>
    <row r="19" ht="12.75" customHeight="1">
      <c r="A19" s="10">
        <v>0.018546</v>
      </c>
      <c r="B19" s="10">
        <v>0.017852</v>
      </c>
      <c r="C19" s="10">
        <v>0.017042</v>
      </c>
      <c r="D19" s="10">
        <v>0.016277</v>
      </c>
      <c r="E19" s="10">
        <v>0.015491</v>
      </c>
      <c r="F19" s="10">
        <v>0.01464</v>
      </c>
      <c r="G19" s="10">
        <v>0.013958</v>
      </c>
      <c r="H19" s="10">
        <v>0.013293</v>
      </c>
      <c r="I19" s="10">
        <v>0.012526</v>
      </c>
      <c r="J19" s="10">
        <v>0.011721</v>
      </c>
      <c r="K19" s="10">
        <v>0.010924</v>
      </c>
      <c r="L19" s="10">
        <v>0.009941</v>
      </c>
      <c r="M19" s="10">
        <v>0.009108</v>
      </c>
      <c r="N19" s="10">
        <v>0.008306</v>
      </c>
      <c r="O19" s="10">
        <v>0.007637</v>
      </c>
      <c r="P19" s="10">
        <v>0.006889</v>
      </c>
      <c r="Q19" s="10">
        <v>0.006023</v>
      </c>
      <c r="R19" s="10">
        <v>0.005557</v>
      </c>
      <c r="S19" s="10">
        <v>0.004853</v>
      </c>
      <c r="T19" s="10">
        <v>0.00406</v>
      </c>
      <c r="U19" s="10">
        <v>0.003389</v>
      </c>
      <c r="V19" s="10">
        <v>0.00266</v>
      </c>
      <c r="W19" s="10">
        <v>0.001819</v>
      </c>
      <c r="X19" s="10">
        <v>0.001179</v>
      </c>
      <c r="Y19" s="10">
        <v>0.0</v>
      </c>
      <c r="Z19" s="10">
        <v>-9.17E-4</v>
      </c>
      <c r="AA19" s="10">
        <v>-0.001977</v>
      </c>
      <c r="AB19" s="10">
        <v>-0.003437</v>
      </c>
      <c r="AC19" s="10">
        <v>-0.004677</v>
      </c>
      <c r="AD19" s="10">
        <v>-0.005931</v>
      </c>
      <c r="AE19" s="10">
        <v>-0.007351</v>
      </c>
      <c r="AF19" s="10">
        <v>-0.008388</v>
      </c>
      <c r="AG19" s="10">
        <v>-0.009424</v>
      </c>
      <c r="AH19" s="10">
        <v>-0.010382</v>
      </c>
      <c r="AI19" s="10">
        <v>-0.011445</v>
      </c>
      <c r="AJ19" s="10">
        <v>-0.012497</v>
      </c>
      <c r="AK19" s="10">
        <v>-0.013711</v>
      </c>
      <c r="AL19" s="10">
        <v>-0.013902</v>
      </c>
    </row>
    <row r="20" ht="12.75" customHeight="1">
      <c r="A20" s="10">
        <v>0.017895</v>
      </c>
      <c r="B20" s="10">
        <v>0.017239</v>
      </c>
      <c r="C20" s="10">
        <v>0.016437</v>
      </c>
      <c r="D20" s="10">
        <v>0.015634</v>
      </c>
      <c r="E20" s="10">
        <v>0.014913</v>
      </c>
      <c r="F20" s="10">
        <v>0.014108</v>
      </c>
      <c r="G20" s="10">
        <v>0.013354</v>
      </c>
      <c r="H20" s="10">
        <v>0.012674</v>
      </c>
      <c r="I20" s="10">
        <v>0.011989</v>
      </c>
      <c r="J20" s="10">
        <v>0.011266</v>
      </c>
      <c r="K20" s="10">
        <v>0.010434</v>
      </c>
      <c r="L20" s="10">
        <v>0.009546</v>
      </c>
      <c r="M20" s="10">
        <v>0.008679</v>
      </c>
      <c r="N20" s="10">
        <v>0.008079</v>
      </c>
      <c r="O20" s="10">
        <v>0.007384</v>
      </c>
      <c r="P20" s="10">
        <v>0.006555</v>
      </c>
      <c r="Q20" s="10">
        <v>0.005833</v>
      </c>
      <c r="R20" s="10">
        <v>0.005283</v>
      </c>
      <c r="S20" s="10">
        <v>0.004553</v>
      </c>
      <c r="T20" s="10">
        <v>0.00375</v>
      </c>
      <c r="U20" s="10">
        <v>0.003053</v>
      </c>
      <c r="V20" s="10">
        <v>0.002521</v>
      </c>
      <c r="W20" s="10">
        <v>0.001665</v>
      </c>
      <c r="X20" s="10">
        <v>0.001041</v>
      </c>
      <c r="Y20" s="10">
        <v>0.0</v>
      </c>
      <c r="Z20" s="10">
        <v>-8.47E-4</v>
      </c>
      <c r="AA20" s="10">
        <v>-0.001991</v>
      </c>
      <c r="AB20" s="10">
        <v>-0.003353</v>
      </c>
      <c r="AC20" s="10">
        <v>-0.00451</v>
      </c>
      <c r="AD20" s="10">
        <v>-0.005743</v>
      </c>
      <c r="AE20" s="10">
        <v>-0.007096</v>
      </c>
      <c r="AF20" s="10">
        <v>-0.008143</v>
      </c>
      <c r="AG20" s="10">
        <v>-0.009144</v>
      </c>
      <c r="AH20" s="10">
        <v>-0.01005</v>
      </c>
      <c r="AI20" s="10">
        <v>-0.011011</v>
      </c>
      <c r="AJ20" s="10">
        <v>-0.012017</v>
      </c>
      <c r="AK20" s="10">
        <v>-0.013081</v>
      </c>
      <c r="AL20" s="10">
        <v>-0.013287</v>
      </c>
    </row>
    <row r="21" ht="12.75" customHeight="1">
      <c r="A21" s="10">
        <v>0.016913</v>
      </c>
      <c r="B21" s="10">
        <v>0.016333</v>
      </c>
      <c r="C21" s="10">
        <v>0.015569</v>
      </c>
      <c r="D21" s="10">
        <v>0.014806</v>
      </c>
      <c r="E21" s="10">
        <v>0.014087</v>
      </c>
      <c r="F21" s="10">
        <v>0.013358</v>
      </c>
      <c r="G21" s="10">
        <v>0.012645</v>
      </c>
      <c r="H21" s="10">
        <v>0.012001</v>
      </c>
      <c r="I21" s="10">
        <v>0.011273</v>
      </c>
      <c r="J21" s="10">
        <v>0.010717</v>
      </c>
      <c r="K21" s="10">
        <v>0.00996</v>
      </c>
      <c r="L21" s="10">
        <v>0.009075</v>
      </c>
      <c r="M21" s="10">
        <v>0.008243</v>
      </c>
      <c r="N21" s="10">
        <v>0.007532</v>
      </c>
      <c r="O21" s="10">
        <v>0.006833</v>
      </c>
      <c r="P21" s="10">
        <v>0.006111</v>
      </c>
      <c r="Q21" s="10">
        <v>0.005265</v>
      </c>
      <c r="R21" s="10">
        <v>0.004821</v>
      </c>
      <c r="S21" s="10">
        <v>0.004188</v>
      </c>
      <c r="T21" s="10">
        <v>0.003507</v>
      </c>
      <c r="U21" s="10">
        <v>0.002894</v>
      </c>
      <c r="V21" s="10">
        <v>0.002271</v>
      </c>
      <c r="W21" s="10">
        <v>0.001506</v>
      </c>
      <c r="X21" s="10">
        <v>8.6E-4</v>
      </c>
      <c r="Y21" s="10">
        <v>0.0</v>
      </c>
      <c r="Z21" s="10">
        <v>-8.82E-4</v>
      </c>
      <c r="AA21" s="10">
        <v>-0.001902</v>
      </c>
      <c r="AB21" s="10">
        <v>-0.003269</v>
      </c>
      <c r="AC21" s="10">
        <v>-0.004488</v>
      </c>
      <c r="AD21" s="10">
        <v>-0.005668</v>
      </c>
      <c r="AE21" s="10">
        <v>-0.006974</v>
      </c>
      <c r="AF21" s="10">
        <v>-0.007941</v>
      </c>
      <c r="AG21" s="10">
        <v>-0.008982</v>
      </c>
      <c r="AH21" s="10">
        <v>-0.009857</v>
      </c>
      <c r="AI21" s="10">
        <v>-0.010765</v>
      </c>
      <c r="AJ21" s="10">
        <v>-0.01171</v>
      </c>
      <c r="AK21" s="10">
        <v>-0.012682</v>
      </c>
      <c r="AL21" s="10">
        <v>-0.01271</v>
      </c>
    </row>
    <row r="22" ht="12.75" customHeight="1">
      <c r="A22" s="10">
        <v>0.016519</v>
      </c>
      <c r="B22" s="10">
        <v>0.015903</v>
      </c>
      <c r="C22" s="10">
        <v>0.015147</v>
      </c>
      <c r="D22" s="10">
        <v>0.014463</v>
      </c>
      <c r="E22" s="10">
        <v>0.013853</v>
      </c>
      <c r="F22" s="10">
        <v>0.013188</v>
      </c>
      <c r="G22" s="10">
        <v>0.012521</v>
      </c>
      <c r="H22" s="10">
        <v>0.011951</v>
      </c>
      <c r="I22" s="10">
        <v>0.011218</v>
      </c>
      <c r="J22" s="10">
        <v>0.010574</v>
      </c>
      <c r="K22" s="10">
        <v>0.009803</v>
      </c>
      <c r="L22" s="10">
        <v>0.008863</v>
      </c>
      <c r="M22" s="10">
        <v>0.008081</v>
      </c>
      <c r="N22" s="10">
        <v>0.007385</v>
      </c>
      <c r="O22" s="10">
        <v>0.006735</v>
      </c>
      <c r="P22" s="10">
        <v>0.006039</v>
      </c>
      <c r="Q22" s="10">
        <v>0.005375</v>
      </c>
      <c r="R22" s="10">
        <v>0.00486</v>
      </c>
      <c r="S22" s="10">
        <v>0.004207</v>
      </c>
      <c r="T22" s="10">
        <v>0.003498</v>
      </c>
      <c r="U22" s="10">
        <v>0.002838</v>
      </c>
      <c r="V22" s="10">
        <v>0.002253</v>
      </c>
      <c r="W22" s="10">
        <v>0.001534</v>
      </c>
      <c r="X22" s="10">
        <v>9.09E-4</v>
      </c>
      <c r="Y22" s="10">
        <v>0.0</v>
      </c>
      <c r="Z22" s="10">
        <v>-7.53E-4</v>
      </c>
      <c r="AA22" s="10">
        <v>-0.001786</v>
      </c>
      <c r="AB22" s="10">
        <v>-0.003081</v>
      </c>
      <c r="AC22" s="10">
        <v>-0.004282</v>
      </c>
      <c r="AD22" s="10">
        <v>-0.005467</v>
      </c>
      <c r="AE22" s="10">
        <v>-0.006702</v>
      </c>
      <c r="AF22" s="10">
        <v>-0.007685</v>
      </c>
      <c r="AG22" s="10">
        <v>-0.008608</v>
      </c>
      <c r="AH22" s="10">
        <v>-0.00945</v>
      </c>
      <c r="AI22" s="10">
        <v>-0.010335</v>
      </c>
      <c r="AJ22" s="10">
        <v>-0.011145</v>
      </c>
      <c r="AK22" s="10">
        <v>-0.012126</v>
      </c>
      <c r="AL22" s="10">
        <v>-0.012172</v>
      </c>
    </row>
    <row r="23" ht="12.75" customHeight="1">
      <c r="A23" s="10">
        <v>0.015908</v>
      </c>
      <c r="B23" s="10">
        <v>0.015366</v>
      </c>
      <c r="C23" s="10">
        <v>0.014642</v>
      </c>
      <c r="D23" s="10">
        <v>0.01399</v>
      </c>
      <c r="E23" s="10">
        <v>0.01335</v>
      </c>
      <c r="F23" s="10">
        <v>0.012644</v>
      </c>
      <c r="G23" s="10">
        <v>0.012021</v>
      </c>
      <c r="H23" s="10">
        <v>0.011357</v>
      </c>
      <c r="I23" s="10">
        <v>0.010672</v>
      </c>
      <c r="J23" s="10">
        <v>0.010129</v>
      </c>
      <c r="K23" s="10">
        <v>0.009402</v>
      </c>
      <c r="L23" s="10">
        <v>0.008566</v>
      </c>
      <c r="M23" s="10">
        <v>0.007808</v>
      </c>
      <c r="N23" s="10">
        <v>0.00717</v>
      </c>
      <c r="O23" s="10">
        <v>0.006474</v>
      </c>
      <c r="P23" s="10">
        <v>0.005774</v>
      </c>
      <c r="Q23" s="10">
        <v>0.005008</v>
      </c>
      <c r="R23" s="10">
        <v>0.004485</v>
      </c>
      <c r="S23" s="10">
        <v>0.003903</v>
      </c>
      <c r="T23" s="10">
        <v>0.003217</v>
      </c>
      <c r="U23" s="10">
        <v>0.002612</v>
      </c>
      <c r="V23" s="10">
        <v>0.002103</v>
      </c>
      <c r="W23" s="10">
        <v>0.00131</v>
      </c>
      <c r="X23" s="10">
        <v>8.44E-4</v>
      </c>
      <c r="Y23" s="10">
        <v>0.0</v>
      </c>
      <c r="Z23" s="10">
        <v>-6.63E-4</v>
      </c>
      <c r="AA23" s="10">
        <v>-0.001677</v>
      </c>
      <c r="AB23" s="10">
        <v>-0.002989</v>
      </c>
      <c r="AC23" s="10">
        <v>-0.004111</v>
      </c>
      <c r="AD23" s="10">
        <v>-0.005259</v>
      </c>
      <c r="AE23" s="10">
        <v>-0.006543</v>
      </c>
      <c r="AF23" s="10">
        <v>-0.007402</v>
      </c>
      <c r="AG23" s="10">
        <v>-0.008356</v>
      </c>
      <c r="AH23" s="10">
        <v>-0.009148</v>
      </c>
      <c r="AI23" s="10">
        <v>-0.009935</v>
      </c>
      <c r="AJ23" s="10">
        <v>-0.010739</v>
      </c>
      <c r="AK23" s="10">
        <v>-0.011638</v>
      </c>
      <c r="AL23" s="10">
        <v>-0.011573</v>
      </c>
    </row>
    <row r="24" ht="12.75" customHeight="1">
      <c r="A24" s="10">
        <v>0.015082</v>
      </c>
      <c r="B24" s="10">
        <v>0.014556</v>
      </c>
      <c r="C24" s="10">
        <v>0.013851</v>
      </c>
      <c r="D24" s="10">
        <v>0.01325</v>
      </c>
      <c r="E24" s="10">
        <v>0.012582</v>
      </c>
      <c r="F24" s="10">
        <v>0.011976</v>
      </c>
      <c r="G24" s="10">
        <v>0.011401</v>
      </c>
      <c r="H24" s="10">
        <v>0.010854</v>
      </c>
      <c r="I24" s="10">
        <v>0.010267</v>
      </c>
      <c r="J24" s="10">
        <v>0.009686</v>
      </c>
      <c r="K24" s="10">
        <v>0.009042</v>
      </c>
      <c r="L24" s="10">
        <v>0.008149</v>
      </c>
      <c r="M24" s="10">
        <v>0.0074</v>
      </c>
      <c r="N24" s="10">
        <v>0.00673</v>
      </c>
      <c r="O24" s="10">
        <v>0.006082</v>
      </c>
      <c r="P24" s="10">
        <v>0.005432</v>
      </c>
      <c r="Q24" s="10">
        <v>0.004682</v>
      </c>
      <c r="R24" s="10">
        <v>0.004199</v>
      </c>
      <c r="S24" s="10">
        <v>0.003619</v>
      </c>
      <c r="T24" s="10">
        <v>0.003006</v>
      </c>
      <c r="U24" s="10">
        <v>0.00244</v>
      </c>
      <c r="V24" s="10">
        <v>0.00193</v>
      </c>
      <c r="W24" s="10">
        <v>0.0013</v>
      </c>
      <c r="X24" s="10">
        <v>7.15E-4</v>
      </c>
      <c r="Y24" s="10">
        <v>0.0</v>
      </c>
      <c r="Z24" s="10">
        <v>-7.38E-4</v>
      </c>
      <c r="AA24" s="10">
        <v>-0.001656</v>
      </c>
      <c r="AB24" s="10">
        <v>-0.002867</v>
      </c>
      <c r="AC24" s="10">
        <v>-0.004026</v>
      </c>
      <c r="AD24" s="10">
        <v>-0.005117</v>
      </c>
      <c r="AE24" s="10">
        <v>-0.006296</v>
      </c>
      <c r="AF24" s="10">
        <v>-0.007209</v>
      </c>
      <c r="AG24" s="10">
        <v>-0.008123</v>
      </c>
      <c r="AH24" s="10">
        <v>-0.008863</v>
      </c>
      <c r="AI24" s="10">
        <v>-0.009663</v>
      </c>
      <c r="AJ24" s="10">
        <v>-0.010371</v>
      </c>
      <c r="AK24" s="10">
        <v>-0.011156</v>
      </c>
      <c r="AL24" s="10">
        <v>-0.0112</v>
      </c>
    </row>
    <row r="25" ht="12.75" customHeight="1">
      <c r="A25" s="10">
        <v>0.014612</v>
      </c>
      <c r="B25" s="10">
        <v>0.014067</v>
      </c>
      <c r="C25" s="10">
        <v>0.013403</v>
      </c>
      <c r="D25" s="10">
        <v>0.01285</v>
      </c>
      <c r="E25" s="10">
        <v>0.012307</v>
      </c>
      <c r="F25" s="10">
        <v>0.011768</v>
      </c>
      <c r="G25" s="10">
        <v>0.011193</v>
      </c>
      <c r="H25" s="10">
        <v>0.010706</v>
      </c>
      <c r="I25" s="10">
        <v>0.010052</v>
      </c>
      <c r="J25" s="10">
        <v>0.009509</v>
      </c>
      <c r="K25" s="10">
        <v>0.008864</v>
      </c>
      <c r="L25" s="10">
        <v>0.007995</v>
      </c>
      <c r="M25" s="10">
        <v>0.007287</v>
      </c>
      <c r="N25" s="10">
        <v>0.006641</v>
      </c>
      <c r="O25" s="10">
        <v>0.006057</v>
      </c>
      <c r="P25" s="10">
        <v>0.005343</v>
      </c>
      <c r="Q25" s="10">
        <v>0.004676</v>
      </c>
      <c r="R25" s="10">
        <v>0.00419</v>
      </c>
      <c r="S25" s="10">
        <v>0.003616</v>
      </c>
      <c r="T25" s="10">
        <v>0.002973</v>
      </c>
      <c r="U25" s="10">
        <v>0.002379</v>
      </c>
      <c r="V25" s="10">
        <v>0.001858</v>
      </c>
      <c r="W25" s="10">
        <v>0.001222</v>
      </c>
      <c r="X25" s="10">
        <v>6.96E-4</v>
      </c>
      <c r="Y25" s="10">
        <v>0.0</v>
      </c>
      <c r="Z25" s="10">
        <v>-6.99E-4</v>
      </c>
      <c r="AA25" s="10">
        <v>-0.001612</v>
      </c>
      <c r="AB25" s="10">
        <v>-0.002845</v>
      </c>
      <c r="AC25" s="10">
        <v>-0.003991</v>
      </c>
      <c r="AD25" s="10">
        <v>-0.005102</v>
      </c>
      <c r="AE25" s="10">
        <v>-0.006257</v>
      </c>
      <c r="AF25" s="10">
        <v>-0.007168</v>
      </c>
      <c r="AG25" s="10">
        <v>-0.00799</v>
      </c>
      <c r="AH25" s="10">
        <v>-0.008779</v>
      </c>
      <c r="AI25" s="10">
        <v>-0.009478</v>
      </c>
      <c r="AJ25" s="10">
        <v>-0.010215</v>
      </c>
      <c r="AK25" s="10">
        <v>-0.010883</v>
      </c>
      <c r="AL25" s="10">
        <v>-0.010982</v>
      </c>
    </row>
    <row r="26" ht="12.75" customHeight="1">
      <c r="A26" s="10">
        <v>0.014023</v>
      </c>
      <c r="B26" s="10">
        <v>0.013593</v>
      </c>
      <c r="C26" s="10">
        <v>0.012996</v>
      </c>
      <c r="D26" s="10">
        <v>0.012525</v>
      </c>
      <c r="E26" s="10">
        <v>0.011986</v>
      </c>
      <c r="F26" s="10">
        <v>0.011425</v>
      </c>
      <c r="G26" s="10">
        <v>0.010864</v>
      </c>
      <c r="H26" s="10">
        <v>0.010333</v>
      </c>
      <c r="I26" s="10">
        <v>0.009768</v>
      </c>
      <c r="J26" s="10">
        <v>0.009263</v>
      </c>
      <c r="K26" s="10">
        <v>0.008661</v>
      </c>
      <c r="L26" s="10">
        <v>0.00788</v>
      </c>
      <c r="M26" s="10">
        <v>0.007173</v>
      </c>
      <c r="N26" s="10">
        <v>0.006552</v>
      </c>
      <c r="O26" s="10">
        <v>0.00587</v>
      </c>
      <c r="P26" s="10">
        <v>0.005151</v>
      </c>
      <c r="Q26" s="10">
        <v>0.004449</v>
      </c>
      <c r="R26" s="10">
        <v>0.003914</v>
      </c>
      <c r="S26" s="10">
        <v>0.003323</v>
      </c>
      <c r="T26" s="10">
        <v>0.002815</v>
      </c>
      <c r="U26" s="10">
        <v>0.00224</v>
      </c>
      <c r="V26" s="10">
        <v>0.001765</v>
      </c>
      <c r="W26" s="10">
        <v>0.001186</v>
      </c>
      <c r="X26" s="10">
        <v>6.79E-4</v>
      </c>
      <c r="Y26" s="10">
        <v>0.0</v>
      </c>
      <c r="Z26" s="10">
        <v>-6.52E-4</v>
      </c>
      <c r="AA26" s="10">
        <v>-0.001489</v>
      </c>
      <c r="AB26" s="10">
        <v>-0.002692</v>
      </c>
      <c r="AC26" s="10">
        <v>-0.003779</v>
      </c>
      <c r="AD26" s="10">
        <v>-0.004841</v>
      </c>
      <c r="AE26" s="10">
        <v>-0.006005</v>
      </c>
      <c r="AF26" s="10">
        <v>-0.00683</v>
      </c>
      <c r="AG26" s="10">
        <v>-0.007708</v>
      </c>
      <c r="AH26" s="10">
        <v>-0.008387</v>
      </c>
      <c r="AI26" s="10">
        <v>-0.009086</v>
      </c>
      <c r="AJ26" s="10">
        <v>-0.009757</v>
      </c>
      <c r="AK26" s="10">
        <v>-0.010383</v>
      </c>
      <c r="AL26" s="10">
        <v>-0.01033</v>
      </c>
    </row>
    <row r="27" ht="12.75" customHeight="1">
      <c r="A27" s="10">
        <v>0.013606</v>
      </c>
      <c r="B27" s="10">
        <v>0.013104</v>
      </c>
      <c r="C27" s="10">
        <v>0.012403</v>
      </c>
      <c r="D27" s="10">
        <v>0.011905</v>
      </c>
      <c r="E27" s="10">
        <v>0.011346</v>
      </c>
      <c r="F27" s="10">
        <v>0.010909</v>
      </c>
      <c r="G27" s="10">
        <v>0.01035</v>
      </c>
      <c r="H27" s="10">
        <v>0.009941</v>
      </c>
      <c r="I27" s="10">
        <v>0.009436</v>
      </c>
      <c r="J27" s="10">
        <v>0.0089</v>
      </c>
      <c r="K27" s="10">
        <v>0.008328</v>
      </c>
      <c r="L27" s="10">
        <v>0.007564</v>
      </c>
      <c r="M27" s="10">
        <v>0.006832</v>
      </c>
      <c r="N27" s="10">
        <v>0.006189</v>
      </c>
      <c r="O27" s="10">
        <v>0.005615</v>
      </c>
      <c r="P27" s="10">
        <v>0.004969</v>
      </c>
      <c r="Q27" s="10">
        <v>0.004285</v>
      </c>
      <c r="R27" s="10">
        <v>0.003825</v>
      </c>
      <c r="S27" s="10">
        <v>0.003271</v>
      </c>
      <c r="T27" s="10">
        <v>0.002721</v>
      </c>
      <c r="U27" s="10">
        <v>0.002171</v>
      </c>
      <c r="V27" s="10">
        <v>0.001716</v>
      </c>
      <c r="W27" s="10">
        <v>0.001171</v>
      </c>
      <c r="X27" s="10">
        <v>6.52E-4</v>
      </c>
      <c r="Y27" s="10">
        <v>0.0</v>
      </c>
      <c r="Z27" s="10">
        <v>-6.48E-4</v>
      </c>
      <c r="AA27" s="10">
        <v>-0.001422</v>
      </c>
      <c r="AB27" s="10">
        <v>-0.002561</v>
      </c>
      <c r="AC27" s="10">
        <v>-0.003638</v>
      </c>
      <c r="AD27" s="10">
        <v>-0.004705</v>
      </c>
      <c r="AE27" s="10">
        <v>-0.005797</v>
      </c>
      <c r="AF27" s="10">
        <v>-0.006648</v>
      </c>
      <c r="AG27" s="10">
        <v>-0.00745</v>
      </c>
      <c r="AH27" s="10">
        <v>-0.008108</v>
      </c>
      <c r="AI27" s="10">
        <v>-0.008787</v>
      </c>
      <c r="AJ27" s="10">
        <v>-0.009376</v>
      </c>
      <c r="AK27" s="10">
        <v>-0.010008</v>
      </c>
      <c r="AL27" s="10">
        <v>-0.010057</v>
      </c>
    </row>
    <row r="28" ht="12.75" customHeight="1">
      <c r="A28" s="10">
        <v>0.012987</v>
      </c>
      <c r="B28" s="10">
        <v>0.01252</v>
      </c>
      <c r="C28" s="10">
        <v>0.011906</v>
      </c>
      <c r="D28" s="10">
        <v>0.011478</v>
      </c>
      <c r="E28" s="10">
        <v>0.011001</v>
      </c>
      <c r="F28" s="10">
        <v>0.010577</v>
      </c>
      <c r="G28" s="10">
        <v>0.010102</v>
      </c>
      <c r="H28" s="10">
        <v>0.009616</v>
      </c>
      <c r="I28" s="10">
        <v>0.009208</v>
      </c>
      <c r="J28" s="10">
        <v>0.008624</v>
      </c>
      <c r="K28" s="10">
        <v>0.008046</v>
      </c>
      <c r="L28" s="10">
        <v>0.00739</v>
      </c>
      <c r="M28" s="10">
        <v>0.006744</v>
      </c>
      <c r="N28" s="10">
        <v>0.006172</v>
      </c>
      <c r="O28" s="10">
        <v>0.005561</v>
      </c>
      <c r="P28" s="10">
        <v>0.004894</v>
      </c>
      <c r="Q28" s="10">
        <v>0.004237</v>
      </c>
      <c r="R28" s="10">
        <v>0.003733</v>
      </c>
      <c r="S28" s="10">
        <v>0.003162</v>
      </c>
      <c r="T28" s="10">
        <v>0.002615</v>
      </c>
      <c r="U28" s="10">
        <v>0.002117</v>
      </c>
      <c r="V28" s="10">
        <v>0.00165</v>
      </c>
      <c r="W28" s="10">
        <v>0.001112</v>
      </c>
      <c r="X28" s="10">
        <v>6.53E-4</v>
      </c>
      <c r="Y28" s="10">
        <v>0.0</v>
      </c>
      <c r="Z28" s="10">
        <v>-5.96E-4</v>
      </c>
      <c r="AA28" s="10">
        <v>-0.001404</v>
      </c>
      <c r="AB28" s="10">
        <v>-0.002559</v>
      </c>
      <c r="AC28" s="10">
        <v>-0.003624</v>
      </c>
      <c r="AD28" s="10">
        <v>-0.004682</v>
      </c>
      <c r="AE28" s="10">
        <v>-0.005748</v>
      </c>
      <c r="AF28" s="10">
        <v>-0.00659</v>
      </c>
      <c r="AG28" s="10">
        <v>-0.007399</v>
      </c>
      <c r="AH28" s="10">
        <v>-0.008032</v>
      </c>
      <c r="AI28" s="10">
        <v>-0.008665</v>
      </c>
      <c r="AJ28" s="10">
        <v>-0.009259</v>
      </c>
      <c r="AK28" s="10">
        <v>-0.009823</v>
      </c>
      <c r="AL28" s="10">
        <v>-0.009813</v>
      </c>
    </row>
    <row r="29" ht="12.75" customHeight="1">
      <c r="A29" s="10">
        <v>0.012654</v>
      </c>
      <c r="B29" s="10">
        <v>0.012263</v>
      </c>
      <c r="C29" s="10">
        <v>0.011685</v>
      </c>
      <c r="D29" s="10">
        <v>0.011272</v>
      </c>
      <c r="E29" s="10">
        <v>0.010759</v>
      </c>
      <c r="F29" s="10">
        <v>0.010314</v>
      </c>
      <c r="G29" s="10">
        <v>0.009881</v>
      </c>
      <c r="H29" s="10">
        <v>0.009446</v>
      </c>
      <c r="I29" s="10">
        <v>0.009033</v>
      </c>
      <c r="J29" s="10">
        <v>0.008626</v>
      </c>
      <c r="K29" s="10">
        <v>0.008118</v>
      </c>
      <c r="L29" s="10">
        <v>0.00744</v>
      </c>
      <c r="M29" s="10">
        <v>0.006757</v>
      </c>
      <c r="N29" s="10">
        <v>0.006142</v>
      </c>
      <c r="O29" s="10">
        <v>0.005506</v>
      </c>
      <c r="P29" s="10">
        <v>0.004836</v>
      </c>
      <c r="Q29" s="10">
        <v>0.004161</v>
      </c>
      <c r="R29" s="10">
        <v>0.003612</v>
      </c>
      <c r="S29" s="10">
        <v>0.003011</v>
      </c>
      <c r="T29" s="10">
        <v>0.002546</v>
      </c>
      <c r="U29" s="10">
        <v>0.001976</v>
      </c>
      <c r="V29" s="10">
        <v>0.00157</v>
      </c>
      <c r="W29" s="10">
        <v>0.001034</v>
      </c>
      <c r="X29" s="10">
        <v>6.19E-4</v>
      </c>
      <c r="Y29" s="10">
        <v>0.0</v>
      </c>
      <c r="Z29" s="10">
        <v>-5.56E-4</v>
      </c>
      <c r="AA29" s="10">
        <v>-0.001321</v>
      </c>
      <c r="AB29" s="10">
        <v>-0.002446</v>
      </c>
      <c r="AC29" s="10">
        <v>-0.003462</v>
      </c>
      <c r="AD29" s="10">
        <v>-0.004463</v>
      </c>
      <c r="AE29" s="10">
        <v>-0.005532</v>
      </c>
      <c r="AF29" s="10">
        <v>-0.006346</v>
      </c>
      <c r="AG29" s="10">
        <v>-0.007112</v>
      </c>
      <c r="AH29" s="10">
        <v>-0.007737</v>
      </c>
      <c r="AI29" s="10">
        <v>-0.008341</v>
      </c>
      <c r="AJ29" s="10">
        <v>-0.008887</v>
      </c>
      <c r="AK29" s="10">
        <v>-0.009421</v>
      </c>
      <c r="AL29" s="10">
        <v>-0.009377</v>
      </c>
    </row>
    <row r="30" ht="12.75" customHeight="1">
      <c r="A30" s="10">
        <v>0.012517</v>
      </c>
      <c r="B30" s="10">
        <v>0.012032</v>
      </c>
      <c r="C30" s="10">
        <v>0.011419</v>
      </c>
      <c r="D30" s="10">
        <v>0.011004</v>
      </c>
      <c r="E30" s="10">
        <v>0.010501</v>
      </c>
      <c r="F30" s="10">
        <v>0.010092</v>
      </c>
      <c r="G30" s="10">
        <v>0.009635</v>
      </c>
      <c r="H30" s="10">
        <v>0.009229</v>
      </c>
      <c r="I30" s="10">
        <v>0.008791</v>
      </c>
      <c r="J30" s="10">
        <v>0.008314</v>
      </c>
      <c r="K30" s="10">
        <v>0.007798</v>
      </c>
      <c r="L30" s="10">
        <v>0.007117</v>
      </c>
      <c r="M30" s="10">
        <v>0.006467</v>
      </c>
      <c r="N30" s="10">
        <v>0.005878</v>
      </c>
      <c r="O30" s="10">
        <v>0.005327</v>
      </c>
      <c r="P30" s="10">
        <v>0.004704</v>
      </c>
      <c r="Q30" s="10">
        <v>0.004036</v>
      </c>
      <c r="R30" s="10">
        <v>0.003548</v>
      </c>
      <c r="S30" s="10">
        <v>0.002946</v>
      </c>
      <c r="T30" s="10">
        <v>0.002472</v>
      </c>
      <c r="U30" s="10">
        <v>0.001946</v>
      </c>
      <c r="V30" s="10">
        <v>0.001497</v>
      </c>
      <c r="W30" s="10">
        <v>0.001049</v>
      </c>
      <c r="X30" s="10">
        <v>5.86E-4</v>
      </c>
      <c r="Y30" s="10">
        <v>0.0</v>
      </c>
      <c r="Z30" s="10">
        <v>-5.5E-4</v>
      </c>
      <c r="AA30" s="10">
        <v>-0.001264</v>
      </c>
      <c r="AB30" s="10">
        <v>-0.002374</v>
      </c>
      <c r="AC30" s="10">
        <v>-0.003397</v>
      </c>
      <c r="AD30" s="10">
        <v>-0.004414</v>
      </c>
      <c r="AE30" s="10">
        <v>-0.00546</v>
      </c>
      <c r="AF30" s="10">
        <v>-0.006277</v>
      </c>
      <c r="AG30" s="10">
        <v>-0.007009</v>
      </c>
      <c r="AH30" s="10">
        <v>-0.007632</v>
      </c>
      <c r="AI30" s="10">
        <v>-0.008205</v>
      </c>
      <c r="AJ30" s="10">
        <v>-0.008721</v>
      </c>
      <c r="AK30" s="10">
        <v>-0.009228</v>
      </c>
      <c r="AL30" s="10">
        <v>-0.009157</v>
      </c>
    </row>
    <row r="31" ht="12.75" customHeight="1">
      <c r="A31" s="10">
        <v>0.011947</v>
      </c>
      <c r="B31" s="10">
        <v>0.011529</v>
      </c>
      <c r="C31" s="10">
        <v>0.010936</v>
      </c>
      <c r="D31" s="10">
        <v>0.010533</v>
      </c>
      <c r="E31" s="10">
        <v>0.010079</v>
      </c>
      <c r="F31" s="10">
        <v>0.009672</v>
      </c>
      <c r="G31" s="10">
        <v>0.009235</v>
      </c>
      <c r="H31" s="10">
        <v>0.008795</v>
      </c>
      <c r="I31" s="10">
        <v>0.008388</v>
      </c>
      <c r="J31" s="10">
        <v>0.007967</v>
      </c>
      <c r="K31" s="10">
        <v>0.007504</v>
      </c>
      <c r="L31" s="10">
        <v>0.006926</v>
      </c>
      <c r="M31" s="10">
        <v>0.006328</v>
      </c>
      <c r="N31" s="10">
        <v>0.005822</v>
      </c>
      <c r="O31" s="10">
        <v>0.005206</v>
      </c>
      <c r="P31" s="10">
        <v>0.004605</v>
      </c>
      <c r="Q31" s="10">
        <v>0.003906</v>
      </c>
      <c r="R31" s="10">
        <v>0.003382</v>
      </c>
      <c r="S31" s="10">
        <v>0.002811</v>
      </c>
      <c r="T31" s="10">
        <v>0.002338</v>
      </c>
      <c r="U31" s="10">
        <v>0.001866</v>
      </c>
      <c r="V31" s="10">
        <v>0.001436</v>
      </c>
      <c r="W31" s="10">
        <v>9.34E-4</v>
      </c>
      <c r="X31" s="10">
        <v>5.11E-4</v>
      </c>
      <c r="Y31" s="10">
        <v>0.0</v>
      </c>
      <c r="Z31" s="10">
        <v>-5.14E-4</v>
      </c>
      <c r="AA31" s="10">
        <v>-0.001239</v>
      </c>
      <c r="AB31" s="10">
        <v>-0.002307</v>
      </c>
      <c r="AC31" s="10">
        <v>-0.003313</v>
      </c>
      <c r="AD31" s="10">
        <v>-0.004301</v>
      </c>
      <c r="AE31" s="10">
        <v>-0.005325</v>
      </c>
      <c r="AF31" s="10">
        <v>-0.0061</v>
      </c>
      <c r="AG31" s="10">
        <v>-0.006842</v>
      </c>
      <c r="AH31" s="10">
        <v>-0.00744</v>
      </c>
      <c r="AI31" s="10">
        <v>-0.00799</v>
      </c>
      <c r="AJ31" s="10">
        <v>-0.008487</v>
      </c>
      <c r="AK31" s="10">
        <v>-0.008952</v>
      </c>
      <c r="AL31" s="10">
        <v>-0.008916</v>
      </c>
    </row>
    <row r="32" ht="12.75" customHeight="1">
      <c r="A32" s="10">
        <v>0.011655</v>
      </c>
      <c r="B32" s="10">
        <v>0.011264</v>
      </c>
      <c r="C32" s="10">
        <v>0.010693</v>
      </c>
      <c r="D32" s="10">
        <v>0.010338</v>
      </c>
      <c r="E32" s="10">
        <v>0.009844</v>
      </c>
      <c r="F32" s="10">
        <v>0.009429</v>
      </c>
      <c r="G32" s="10">
        <v>0.009049</v>
      </c>
      <c r="H32" s="10">
        <v>0.008684</v>
      </c>
      <c r="I32" s="10">
        <v>0.008291</v>
      </c>
      <c r="J32" s="10">
        <v>0.0079</v>
      </c>
      <c r="K32" s="10">
        <v>0.007455</v>
      </c>
      <c r="L32" s="10">
        <v>0.006843</v>
      </c>
      <c r="M32" s="10">
        <v>0.006225</v>
      </c>
      <c r="N32" s="10">
        <v>0.005689</v>
      </c>
      <c r="O32" s="10">
        <v>0.005103</v>
      </c>
      <c r="P32" s="10">
        <v>0.004493</v>
      </c>
      <c r="Q32" s="10">
        <v>0.003804</v>
      </c>
      <c r="R32" s="10">
        <v>0.003324</v>
      </c>
      <c r="S32" s="10">
        <v>0.002727</v>
      </c>
      <c r="T32" s="10">
        <v>0.002269</v>
      </c>
      <c r="U32" s="10">
        <v>0.001798</v>
      </c>
      <c r="V32" s="10">
        <v>0.001356</v>
      </c>
      <c r="W32" s="10">
        <v>9.25E-4</v>
      </c>
      <c r="X32" s="10">
        <v>4.93E-4</v>
      </c>
      <c r="Y32" s="10">
        <v>0.0</v>
      </c>
      <c r="Z32" s="10">
        <v>-5.47E-4</v>
      </c>
      <c r="AA32" s="10">
        <v>-0.001228</v>
      </c>
      <c r="AB32" s="10">
        <v>-0.002263</v>
      </c>
      <c r="AC32" s="10">
        <v>-0.003265</v>
      </c>
      <c r="AD32" s="10">
        <v>-0.004225</v>
      </c>
      <c r="AE32" s="10">
        <v>-0.005254</v>
      </c>
      <c r="AF32" s="10">
        <v>-0.006036</v>
      </c>
      <c r="AG32" s="10">
        <v>-0.006784</v>
      </c>
      <c r="AH32" s="10">
        <v>-0.007364</v>
      </c>
      <c r="AI32" s="10">
        <v>-0.00792</v>
      </c>
      <c r="AJ32" s="10">
        <v>-0.008448</v>
      </c>
      <c r="AK32" s="10">
        <v>-0.008874</v>
      </c>
      <c r="AL32" s="10">
        <v>-0.008842</v>
      </c>
    </row>
    <row r="33" ht="12.75" customHeight="1">
      <c r="A33" s="10">
        <v>0.011255</v>
      </c>
      <c r="B33" s="10">
        <v>0.010841</v>
      </c>
      <c r="C33" s="10">
        <v>0.010261</v>
      </c>
      <c r="D33" s="10">
        <v>0.009934</v>
      </c>
      <c r="E33" s="10">
        <v>0.009549</v>
      </c>
      <c r="F33" s="10">
        <v>0.009178</v>
      </c>
      <c r="G33" s="10">
        <v>0.008788</v>
      </c>
      <c r="H33" s="10">
        <v>0.008419</v>
      </c>
      <c r="I33" s="10">
        <v>0.008007</v>
      </c>
      <c r="J33" s="10">
        <v>0.007616</v>
      </c>
      <c r="K33" s="10">
        <v>0.00714</v>
      </c>
      <c r="L33" s="10">
        <v>0.006584</v>
      </c>
      <c r="M33" s="10">
        <v>0.006036</v>
      </c>
      <c r="N33" s="10">
        <v>0.005526</v>
      </c>
      <c r="O33" s="10">
        <v>0.005009</v>
      </c>
      <c r="P33" s="10">
        <v>0.004425</v>
      </c>
      <c r="Q33" s="10">
        <v>0.003791</v>
      </c>
      <c r="R33" s="10">
        <v>0.003307</v>
      </c>
      <c r="S33" s="10">
        <v>0.002749</v>
      </c>
      <c r="T33" s="10">
        <v>0.002269</v>
      </c>
      <c r="U33" s="10">
        <v>0.001804</v>
      </c>
      <c r="V33" s="10">
        <v>0.001369</v>
      </c>
      <c r="W33" s="10">
        <v>9.04E-4</v>
      </c>
      <c r="X33" s="10">
        <v>5.06E-4</v>
      </c>
      <c r="Y33" s="10">
        <v>0.0</v>
      </c>
      <c r="Z33" s="10">
        <v>-5.02E-4</v>
      </c>
      <c r="AA33" s="10">
        <v>-0.001199</v>
      </c>
      <c r="AB33" s="10">
        <v>-0.002224</v>
      </c>
      <c r="AC33" s="10">
        <v>-0.003191</v>
      </c>
      <c r="AD33" s="10">
        <v>-0.004178</v>
      </c>
      <c r="AE33" s="10">
        <v>-0.005193</v>
      </c>
      <c r="AF33" s="10">
        <v>-0.005992</v>
      </c>
      <c r="AG33" s="10">
        <v>-0.006656</v>
      </c>
      <c r="AH33" s="10">
        <v>-0.007239</v>
      </c>
      <c r="AI33" s="10">
        <v>-0.007794</v>
      </c>
      <c r="AJ33" s="10">
        <v>-0.008279</v>
      </c>
      <c r="AK33" s="10">
        <v>-0.008705</v>
      </c>
      <c r="AL33" s="10">
        <v>-0.00867</v>
      </c>
    </row>
    <row r="34" ht="12.75" customHeight="1">
      <c r="A34" s="10">
        <v>0.011011</v>
      </c>
      <c r="B34" s="10">
        <v>0.010623</v>
      </c>
      <c r="C34" s="10">
        <v>0.010061</v>
      </c>
      <c r="D34" s="10">
        <v>0.009729</v>
      </c>
      <c r="E34" s="10">
        <v>0.009283</v>
      </c>
      <c r="F34" s="10">
        <v>0.008847</v>
      </c>
      <c r="G34" s="10">
        <v>0.008488</v>
      </c>
      <c r="H34" s="10">
        <v>0.008058</v>
      </c>
      <c r="I34" s="10">
        <v>0.007686</v>
      </c>
      <c r="J34" s="10">
        <v>0.007334</v>
      </c>
      <c r="K34" s="10">
        <v>0.006917</v>
      </c>
      <c r="L34" s="10">
        <v>0.006416</v>
      </c>
      <c r="M34" s="10">
        <v>0.005859</v>
      </c>
      <c r="N34" s="10">
        <v>0.005362</v>
      </c>
      <c r="O34" s="10">
        <v>0.00485</v>
      </c>
      <c r="P34" s="10">
        <v>0.004268</v>
      </c>
      <c r="Q34" s="10">
        <v>0.003666</v>
      </c>
      <c r="R34" s="10">
        <v>0.003152</v>
      </c>
      <c r="S34" s="10">
        <v>0.002588</v>
      </c>
      <c r="T34" s="10">
        <v>0.002139</v>
      </c>
      <c r="U34" s="10">
        <v>0.001694</v>
      </c>
      <c r="V34" s="10">
        <v>0.001297</v>
      </c>
      <c r="W34" s="10">
        <v>8.75E-4</v>
      </c>
      <c r="X34" s="10">
        <v>4.89E-4</v>
      </c>
      <c r="Y34" s="10">
        <v>0.0</v>
      </c>
      <c r="Z34" s="10">
        <v>-4.63E-4</v>
      </c>
      <c r="AA34" s="10">
        <v>-0.001069</v>
      </c>
      <c r="AB34" s="10">
        <v>-0.002064</v>
      </c>
      <c r="AC34" s="10">
        <v>-0.003016</v>
      </c>
      <c r="AD34" s="10">
        <v>-0.003988</v>
      </c>
      <c r="AE34" s="10">
        <v>-0.004952</v>
      </c>
      <c r="AF34" s="10">
        <v>-0.005744</v>
      </c>
      <c r="AG34" s="10">
        <v>-0.006411</v>
      </c>
      <c r="AH34" s="10">
        <v>-0.006964</v>
      </c>
      <c r="AI34" s="10">
        <v>-0.007515</v>
      </c>
      <c r="AJ34" s="10">
        <v>-0.007982</v>
      </c>
      <c r="AK34" s="10">
        <v>-0.008403</v>
      </c>
      <c r="AL34" s="10">
        <v>-0.008369</v>
      </c>
    </row>
    <row r="35" ht="12.75" customHeight="1">
      <c r="A35" s="10">
        <v>0.0111</v>
      </c>
      <c r="B35" s="10">
        <v>0.010651</v>
      </c>
      <c r="C35" s="10">
        <v>0.010012</v>
      </c>
      <c r="D35" s="10">
        <v>0.009624</v>
      </c>
      <c r="E35" s="10">
        <v>0.009157</v>
      </c>
      <c r="F35" s="10">
        <v>0.008741</v>
      </c>
      <c r="G35" s="10">
        <v>0.0084</v>
      </c>
      <c r="H35" s="10">
        <v>0.008</v>
      </c>
      <c r="I35" s="10">
        <v>0.007649</v>
      </c>
      <c r="J35" s="10">
        <v>0.007256</v>
      </c>
      <c r="K35" s="10">
        <v>0.006828</v>
      </c>
      <c r="L35" s="10">
        <v>0.006249</v>
      </c>
      <c r="M35" s="10">
        <v>0.005667</v>
      </c>
      <c r="N35" s="10">
        <v>0.005172</v>
      </c>
      <c r="O35" s="10">
        <v>0.004681</v>
      </c>
      <c r="P35" s="10">
        <v>0.00409</v>
      </c>
      <c r="Q35" s="10">
        <v>0.003533</v>
      </c>
      <c r="R35" s="10">
        <v>0.003031</v>
      </c>
      <c r="S35" s="10">
        <v>0.002523</v>
      </c>
      <c r="T35" s="10">
        <v>0.002032</v>
      </c>
      <c r="U35" s="10">
        <v>0.00162</v>
      </c>
      <c r="V35" s="10">
        <v>0.001237</v>
      </c>
      <c r="W35" s="10">
        <v>8.27E-4</v>
      </c>
      <c r="X35" s="10">
        <v>4.55E-4</v>
      </c>
      <c r="Y35" s="10">
        <v>0.0</v>
      </c>
      <c r="Z35" s="10">
        <v>-4.75E-4</v>
      </c>
      <c r="AA35" s="10">
        <v>-0.001091</v>
      </c>
      <c r="AB35" s="10">
        <v>-0.002084</v>
      </c>
      <c r="AC35" s="10">
        <v>-0.003059</v>
      </c>
      <c r="AD35" s="10">
        <v>-0.003983</v>
      </c>
      <c r="AE35" s="10">
        <v>-0.004952</v>
      </c>
      <c r="AF35" s="10">
        <v>-0.005766</v>
      </c>
      <c r="AG35" s="10">
        <v>-0.006427</v>
      </c>
      <c r="AH35" s="10">
        <v>-0.006955</v>
      </c>
      <c r="AI35" s="10">
        <v>-0.00751</v>
      </c>
      <c r="AJ35" s="10">
        <v>-0.007999</v>
      </c>
      <c r="AK35" s="10">
        <v>-0.008389</v>
      </c>
      <c r="AL35" s="10">
        <v>-0.008326</v>
      </c>
    </row>
    <row r="36" ht="12.75" customHeight="1">
      <c r="A36" s="10">
        <v>0.01103</v>
      </c>
      <c r="B36" s="10">
        <v>0.010553</v>
      </c>
      <c r="C36" s="10">
        <v>0.009911</v>
      </c>
      <c r="D36" s="10">
        <v>0.009503</v>
      </c>
      <c r="E36" s="10">
        <v>0.009072</v>
      </c>
      <c r="F36" s="10">
        <v>0.008647</v>
      </c>
      <c r="G36" s="10">
        <v>0.00827</v>
      </c>
      <c r="H36" s="10">
        <v>0.007824</v>
      </c>
      <c r="I36" s="10">
        <v>0.007444</v>
      </c>
      <c r="J36" s="10">
        <v>0.007048</v>
      </c>
      <c r="K36" s="10">
        <v>0.006614</v>
      </c>
      <c r="L36" s="10">
        <v>0.006042</v>
      </c>
      <c r="M36" s="10">
        <v>0.005546</v>
      </c>
      <c r="N36" s="10">
        <v>0.005038</v>
      </c>
      <c r="O36" s="10">
        <v>0.004576</v>
      </c>
      <c r="P36" s="10">
        <v>0.003997</v>
      </c>
      <c r="Q36" s="10">
        <v>0.003473</v>
      </c>
      <c r="R36" s="10">
        <v>0.002972</v>
      </c>
      <c r="S36" s="10">
        <v>0.002447</v>
      </c>
      <c r="T36" s="10">
        <v>0.00198</v>
      </c>
      <c r="U36" s="10">
        <v>0.001596</v>
      </c>
      <c r="V36" s="10">
        <v>0.001206</v>
      </c>
      <c r="W36" s="10">
        <v>7.91E-4</v>
      </c>
      <c r="X36" s="10">
        <v>4.39E-4</v>
      </c>
      <c r="Y36" s="10">
        <v>0.0</v>
      </c>
      <c r="Z36" s="10">
        <v>-4.38E-4</v>
      </c>
      <c r="AA36" s="10">
        <v>-0.001058</v>
      </c>
      <c r="AB36" s="10">
        <v>-0.002031</v>
      </c>
      <c r="AC36" s="10">
        <v>-0.002944</v>
      </c>
      <c r="AD36" s="10">
        <v>-0.003908</v>
      </c>
      <c r="AE36" s="10">
        <v>-0.004856</v>
      </c>
      <c r="AF36" s="10">
        <v>-0.005683</v>
      </c>
      <c r="AG36" s="10">
        <v>-0.006318</v>
      </c>
      <c r="AH36" s="10">
        <v>-0.006836</v>
      </c>
      <c r="AI36" s="10">
        <v>-0.007373</v>
      </c>
      <c r="AJ36" s="10">
        <v>-0.00785</v>
      </c>
      <c r="AK36" s="10">
        <v>-0.00824</v>
      </c>
      <c r="AL36" s="10">
        <v>-0.008148</v>
      </c>
    </row>
    <row r="37" ht="12.75" customHeight="1">
      <c r="A37" s="10">
        <v>0.010408</v>
      </c>
      <c r="B37" s="10">
        <v>0.009994</v>
      </c>
      <c r="C37" s="10">
        <v>0.009423</v>
      </c>
      <c r="D37" s="10">
        <v>0.009046</v>
      </c>
      <c r="E37" s="10">
        <v>0.008628</v>
      </c>
      <c r="F37" s="10">
        <v>0.008201</v>
      </c>
      <c r="G37" s="10">
        <v>0.007837</v>
      </c>
      <c r="H37" s="10">
        <v>0.007436</v>
      </c>
      <c r="I37" s="10">
        <v>0.007076</v>
      </c>
      <c r="J37" s="10">
        <v>0.006752</v>
      </c>
      <c r="K37" s="10">
        <v>0.006353</v>
      </c>
      <c r="L37" s="10">
        <v>0.005811</v>
      </c>
      <c r="M37" s="10">
        <v>0.005307</v>
      </c>
      <c r="N37" s="10">
        <v>0.004804</v>
      </c>
      <c r="O37" s="10">
        <v>0.004331</v>
      </c>
      <c r="P37" s="10">
        <v>0.003774</v>
      </c>
      <c r="Q37" s="10">
        <v>0.003266</v>
      </c>
      <c r="R37" s="10">
        <v>0.002774</v>
      </c>
      <c r="S37" s="10">
        <v>0.00228</v>
      </c>
      <c r="T37" s="10">
        <v>0.001875</v>
      </c>
      <c r="U37" s="10">
        <v>0.001475</v>
      </c>
      <c r="V37" s="10">
        <v>0.001153</v>
      </c>
      <c r="W37" s="10">
        <v>7.38E-4</v>
      </c>
      <c r="X37" s="10">
        <v>4.08E-4</v>
      </c>
      <c r="Y37" s="10">
        <v>0.0</v>
      </c>
      <c r="Z37" s="10">
        <v>-4.62E-4</v>
      </c>
      <c r="AA37" s="10">
        <v>-0.001014</v>
      </c>
      <c r="AB37" s="10">
        <v>-0.001966</v>
      </c>
      <c r="AC37" s="10">
        <v>-0.002852</v>
      </c>
      <c r="AD37" s="10">
        <v>-0.003782</v>
      </c>
      <c r="AE37" s="10">
        <v>-0.0047</v>
      </c>
      <c r="AF37" s="10">
        <v>-0.005493</v>
      </c>
      <c r="AG37" s="10">
        <v>-0.006125</v>
      </c>
      <c r="AH37" s="10">
        <v>-0.00665</v>
      </c>
      <c r="AI37" s="10">
        <v>-0.007155</v>
      </c>
      <c r="AJ37" s="10">
        <v>-0.007599</v>
      </c>
      <c r="AK37" s="10">
        <v>-0.007993</v>
      </c>
      <c r="AL37" s="10">
        <v>-0.007899</v>
      </c>
    </row>
    <row r="38" ht="12.75" customHeight="1">
      <c r="A38" s="10">
        <v>0.00995</v>
      </c>
      <c r="B38" s="10">
        <v>0.009485</v>
      </c>
      <c r="C38" s="10">
        <v>0.008881</v>
      </c>
      <c r="D38" s="10">
        <v>0.00852</v>
      </c>
      <c r="E38" s="10">
        <v>0.008126</v>
      </c>
      <c r="F38" s="10">
        <v>0.007749</v>
      </c>
      <c r="G38" s="10">
        <v>0.007408</v>
      </c>
      <c r="H38" s="10">
        <v>0.007028</v>
      </c>
      <c r="I38" s="10">
        <v>0.006671</v>
      </c>
      <c r="J38" s="10">
        <v>0.006345</v>
      </c>
      <c r="K38" s="10">
        <v>0.005945</v>
      </c>
      <c r="L38" s="10">
        <v>0.005374</v>
      </c>
      <c r="M38" s="10">
        <v>0.004886</v>
      </c>
      <c r="N38" s="10">
        <v>0.004388</v>
      </c>
      <c r="O38" s="10">
        <v>0.003993</v>
      </c>
      <c r="P38" s="10">
        <v>0.003502</v>
      </c>
      <c r="Q38" s="10">
        <v>0.003032</v>
      </c>
      <c r="R38" s="10">
        <v>0.002614</v>
      </c>
      <c r="S38" s="10">
        <v>0.002128</v>
      </c>
      <c r="T38" s="10">
        <v>0.001796</v>
      </c>
      <c r="U38" s="10">
        <v>0.001403</v>
      </c>
      <c r="V38" s="10">
        <v>0.001046</v>
      </c>
      <c r="W38" s="10">
        <v>6.89E-4</v>
      </c>
      <c r="X38" s="10">
        <v>3.97E-4</v>
      </c>
      <c r="Y38" s="10">
        <v>0.0</v>
      </c>
      <c r="Z38" s="10">
        <v>-4.19E-4</v>
      </c>
      <c r="AA38" s="10">
        <v>-9.34E-4</v>
      </c>
      <c r="AB38" s="10">
        <v>-0.001823</v>
      </c>
      <c r="AC38" s="10">
        <v>-0.002669</v>
      </c>
      <c r="AD38" s="10">
        <v>-0.003522</v>
      </c>
      <c r="AE38" s="10">
        <v>-0.004411</v>
      </c>
      <c r="AF38" s="10">
        <v>-0.005145</v>
      </c>
      <c r="AG38" s="10">
        <v>-0.005761</v>
      </c>
      <c r="AH38" s="10">
        <v>-0.006257</v>
      </c>
      <c r="AI38" s="10">
        <v>-0.006748</v>
      </c>
      <c r="AJ38" s="10">
        <v>-0.007209</v>
      </c>
      <c r="AK38" s="10">
        <v>-0.007569</v>
      </c>
      <c r="AL38" s="10">
        <v>-0.007473</v>
      </c>
    </row>
    <row r="39" ht="12.75" customHeight="1">
      <c r="A39" s="10">
        <v>0.009227</v>
      </c>
      <c r="B39" s="10">
        <v>0.008793</v>
      </c>
      <c r="C39" s="10">
        <v>0.008252</v>
      </c>
      <c r="D39" s="10">
        <v>0.007954</v>
      </c>
      <c r="E39" s="10">
        <v>0.007638</v>
      </c>
      <c r="F39" s="10">
        <v>0.007239</v>
      </c>
      <c r="G39" s="10">
        <v>0.006934</v>
      </c>
      <c r="H39" s="10">
        <v>0.006522</v>
      </c>
      <c r="I39" s="10">
        <v>0.006189</v>
      </c>
      <c r="J39" s="10">
        <v>0.005864</v>
      </c>
      <c r="K39" s="10">
        <v>0.005499</v>
      </c>
      <c r="L39" s="10">
        <v>0.004977</v>
      </c>
      <c r="M39" s="10">
        <v>0.004564</v>
      </c>
      <c r="N39" s="10">
        <v>0.00413</v>
      </c>
      <c r="O39" s="10">
        <v>0.003737</v>
      </c>
      <c r="P39" s="10">
        <v>0.003273</v>
      </c>
      <c r="Q39" s="10">
        <v>0.002836</v>
      </c>
      <c r="R39" s="10">
        <v>0.00242</v>
      </c>
      <c r="S39" s="10">
        <v>0.00199</v>
      </c>
      <c r="T39" s="10">
        <v>0.001638</v>
      </c>
      <c r="U39" s="10">
        <v>0.001283</v>
      </c>
      <c r="V39" s="10">
        <v>0.001001</v>
      </c>
      <c r="W39" s="10">
        <v>6.49E-4</v>
      </c>
      <c r="X39" s="10">
        <v>3.46E-4</v>
      </c>
      <c r="Y39" s="10">
        <v>0.0</v>
      </c>
      <c r="Z39" s="10">
        <v>-3.81E-4</v>
      </c>
      <c r="AA39" s="10">
        <v>-8.54E-4</v>
      </c>
      <c r="AB39" s="10">
        <v>-0.001718</v>
      </c>
      <c r="AC39" s="10">
        <v>-0.002491</v>
      </c>
      <c r="AD39" s="10">
        <v>-0.003314</v>
      </c>
      <c r="AE39" s="10">
        <v>-0.004129</v>
      </c>
      <c r="AF39" s="10">
        <v>-0.004825</v>
      </c>
      <c r="AG39" s="10">
        <v>-0.00541</v>
      </c>
      <c r="AH39" s="10">
        <v>-0.005892</v>
      </c>
      <c r="AI39" s="10">
        <v>-0.006336</v>
      </c>
      <c r="AJ39" s="10">
        <v>-0.00677</v>
      </c>
      <c r="AK39" s="10">
        <v>-0.007118</v>
      </c>
      <c r="AL39" s="10">
        <v>-0.007052</v>
      </c>
    </row>
    <row r="40" ht="12.75" customHeight="1">
      <c r="A40" s="10">
        <v>0.008541</v>
      </c>
      <c r="B40" s="10">
        <v>0.008173</v>
      </c>
      <c r="C40" s="10">
        <v>0.007652</v>
      </c>
      <c r="D40" s="10">
        <v>0.007381</v>
      </c>
      <c r="E40" s="10">
        <v>0.007038</v>
      </c>
      <c r="F40" s="10">
        <v>0.006634</v>
      </c>
      <c r="G40" s="10">
        <v>0.00636</v>
      </c>
      <c r="H40" s="10">
        <v>0.006031</v>
      </c>
      <c r="I40" s="10">
        <v>0.005706</v>
      </c>
      <c r="J40" s="10">
        <v>0.005447</v>
      </c>
      <c r="K40" s="10">
        <v>0.00512</v>
      </c>
      <c r="L40" s="10">
        <v>0.004628</v>
      </c>
      <c r="M40" s="10">
        <v>0.004202</v>
      </c>
      <c r="N40" s="10">
        <v>0.003776</v>
      </c>
      <c r="O40" s="10">
        <v>0.003416</v>
      </c>
      <c r="P40" s="10">
        <v>0.002985</v>
      </c>
      <c r="Q40" s="10">
        <v>0.002549</v>
      </c>
      <c r="R40" s="10">
        <v>0.002194</v>
      </c>
      <c r="S40" s="10">
        <v>0.001788</v>
      </c>
      <c r="T40" s="10">
        <v>0.001488</v>
      </c>
      <c r="U40" s="10">
        <v>0.001156</v>
      </c>
      <c r="V40" s="10">
        <v>8.94E-4</v>
      </c>
      <c r="W40" s="10">
        <v>5.95E-4</v>
      </c>
      <c r="X40" s="10">
        <v>3.42E-4</v>
      </c>
      <c r="Y40" s="10">
        <v>0.0</v>
      </c>
      <c r="Z40" s="10">
        <v>-3.57E-4</v>
      </c>
      <c r="AA40" s="10">
        <v>-7.8E-4</v>
      </c>
      <c r="AB40" s="10">
        <v>-0.001615</v>
      </c>
      <c r="AC40" s="10">
        <v>-0.00233</v>
      </c>
      <c r="AD40" s="10">
        <v>-0.003047</v>
      </c>
      <c r="AE40" s="10">
        <v>-0.003836</v>
      </c>
      <c r="AF40" s="10">
        <v>-0.00445</v>
      </c>
      <c r="AG40" s="10">
        <v>-0.005</v>
      </c>
      <c r="AH40" s="10">
        <v>-0.005469</v>
      </c>
      <c r="AI40" s="10">
        <v>-0.005909</v>
      </c>
      <c r="AJ40" s="10">
        <v>-0.006305</v>
      </c>
      <c r="AK40" s="10">
        <v>-0.006642</v>
      </c>
      <c r="AL40" s="10">
        <v>-0.006519</v>
      </c>
    </row>
    <row r="41" ht="12.75" customHeight="1">
      <c r="A41" s="10">
        <v>0.008094</v>
      </c>
      <c r="B41" s="10">
        <v>0.00769</v>
      </c>
      <c r="C41" s="10">
        <v>0.007172</v>
      </c>
      <c r="D41" s="10">
        <v>0.006913</v>
      </c>
      <c r="E41" s="10">
        <v>0.006671</v>
      </c>
      <c r="F41" s="10">
        <v>0.006324</v>
      </c>
      <c r="G41" s="10">
        <v>0.006066</v>
      </c>
      <c r="H41" s="10">
        <v>0.005736</v>
      </c>
      <c r="I41" s="10">
        <v>0.005458</v>
      </c>
      <c r="J41" s="10">
        <v>0.005167</v>
      </c>
      <c r="K41" s="10">
        <v>0.004844</v>
      </c>
      <c r="L41" s="10">
        <v>0.004359</v>
      </c>
      <c r="M41" s="10">
        <v>0.003966</v>
      </c>
      <c r="N41" s="10">
        <v>0.003562</v>
      </c>
      <c r="O41" s="10">
        <v>0.003267</v>
      </c>
      <c r="P41" s="10">
        <v>0.0028770000000000002</v>
      </c>
      <c r="Q41" s="10">
        <v>0.002502</v>
      </c>
      <c r="R41" s="10">
        <v>0.002171</v>
      </c>
      <c r="S41" s="10">
        <v>0.001786</v>
      </c>
      <c r="T41" s="10">
        <v>0.001484</v>
      </c>
      <c r="U41" s="10">
        <v>0.00118</v>
      </c>
      <c r="V41" s="10">
        <v>8.77E-4</v>
      </c>
      <c r="W41" s="10">
        <v>5.77E-4</v>
      </c>
      <c r="X41" s="10">
        <v>3.23E-4</v>
      </c>
      <c r="Y41" s="10">
        <v>0.0</v>
      </c>
      <c r="Z41" s="10">
        <v>-3.52E-4</v>
      </c>
      <c r="AA41" s="10">
        <v>-7.66E-4</v>
      </c>
      <c r="AB41" s="10">
        <v>-0.001519</v>
      </c>
      <c r="AC41" s="10">
        <v>-0.002202</v>
      </c>
      <c r="AD41" s="10">
        <v>-0.002884</v>
      </c>
      <c r="AE41" s="10">
        <v>-0.003629</v>
      </c>
      <c r="AF41" s="10">
        <v>-0.004243</v>
      </c>
      <c r="AG41" s="10">
        <v>-0.004763</v>
      </c>
      <c r="AH41" s="10">
        <v>-0.005175</v>
      </c>
      <c r="AI41" s="10">
        <v>-0.005588</v>
      </c>
      <c r="AJ41" s="10">
        <v>-0.00598</v>
      </c>
      <c r="AK41" s="10">
        <v>-0.006287</v>
      </c>
      <c r="AL41" s="10">
        <v>-0.006197</v>
      </c>
    </row>
    <row r="42" ht="12.75" customHeight="1">
      <c r="A42" s="10">
        <v>0.00657</v>
      </c>
      <c r="B42" s="10">
        <v>0.006101</v>
      </c>
      <c r="C42" s="10">
        <v>0.005553</v>
      </c>
      <c r="D42" s="10">
        <v>0.00526</v>
      </c>
      <c r="E42" s="10">
        <v>0.004973</v>
      </c>
      <c r="F42" s="10">
        <v>0.004605</v>
      </c>
      <c r="G42" s="10">
        <v>0.00437</v>
      </c>
      <c r="H42" s="10">
        <v>0.004099</v>
      </c>
      <c r="I42" s="10">
        <v>0.003877</v>
      </c>
      <c r="J42" s="10">
        <v>0.003697</v>
      </c>
      <c r="K42" s="10">
        <v>0.003477</v>
      </c>
      <c r="L42" s="10">
        <v>0.003117</v>
      </c>
      <c r="M42" s="10">
        <v>0.0029</v>
      </c>
      <c r="N42" s="10">
        <v>0.00266</v>
      </c>
      <c r="O42" s="10">
        <v>0.002494</v>
      </c>
      <c r="P42" s="10">
        <v>0.002208</v>
      </c>
      <c r="Q42" s="10">
        <v>0.001916</v>
      </c>
      <c r="R42" s="10">
        <v>0.001662</v>
      </c>
      <c r="S42" s="10">
        <v>0.001402</v>
      </c>
      <c r="T42" s="10">
        <v>0.001222</v>
      </c>
      <c r="U42" s="10">
        <v>9.98E-4</v>
      </c>
      <c r="V42" s="10">
        <v>7.75E-4</v>
      </c>
      <c r="W42" s="10">
        <v>5.09E-4</v>
      </c>
      <c r="X42" s="10">
        <v>2.89E-4</v>
      </c>
      <c r="Y42" s="10">
        <v>0.0</v>
      </c>
      <c r="Z42" s="10">
        <v>-2.86E-4</v>
      </c>
      <c r="AA42" s="10">
        <v>-6.79E-4</v>
      </c>
      <c r="AB42" s="10">
        <v>-0.001533</v>
      </c>
      <c r="AC42" s="10">
        <v>-0.00239</v>
      </c>
      <c r="AD42" s="10">
        <v>-0.003347</v>
      </c>
      <c r="AE42" s="10">
        <v>-0.004341</v>
      </c>
      <c r="AF42" s="10">
        <v>-0.005172</v>
      </c>
      <c r="AG42" s="10">
        <v>-0.005904</v>
      </c>
      <c r="AH42" s="10">
        <v>-0.006507</v>
      </c>
      <c r="AI42" s="10">
        <v>-0.007153</v>
      </c>
      <c r="AJ42" s="10">
        <v>-0.00773</v>
      </c>
      <c r="AK42" s="10">
        <v>-0.008154</v>
      </c>
      <c r="AL42" s="10">
        <v>-0.008129</v>
      </c>
    </row>
    <row r="43" ht="12.75" customHeight="1">
      <c r="A43" s="10">
        <v>0.006492</v>
      </c>
      <c r="B43" s="10">
        <v>0.006086</v>
      </c>
      <c r="C43" s="10">
        <v>0.005566</v>
      </c>
      <c r="D43" s="10">
        <v>0.005265</v>
      </c>
      <c r="E43" s="10">
        <v>0.004998</v>
      </c>
      <c r="F43" s="10">
        <v>0.004599</v>
      </c>
      <c r="G43" s="10">
        <v>0.004358</v>
      </c>
      <c r="H43" s="10">
        <v>0.004113</v>
      </c>
      <c r="I43" s="10">
        <v>0.003872</v>
      </c>
      <c r="J43" s="10">
        <v>0.003701</v>
      </c>
      <c r="K43" s="10">
        <v>0.00351</v>
      </c>
      <c r="L43" s="10">
        <v>0.003159</v>
      </c>
      <c r="M43" s="10">
        <v>0.002927</v>
      </c>
      <c r="N43" s="10">
        <v>0.002682</v>
      </c>
      <c r="O43" s="10">
        <v>0.002452</v>
      </c>
      <c r="P43" s="10">
        <v>0.002148</v>
      </c>
      <c r="Q43" s="10">
        <v>0.001869</v>
      </c>
      <c r="R43" s="10">
        <v>0.001651</v>
      </c>
      <c r="S43" s="10">
        <v>0.001375</v>
      </c>
      <c r="T43" s="10">
        <v>0.001234</v>
      </c>
      <c r="U43" s="10">
        <v>0.001009</v>
      </c>
      <c r="V43" s="10">
        <v>7.65E-4</v>
      </c>
      <c r="W43" s="10">
        <v>5.25E-4</v>
      </c>
      <c r="X43" s="10">
        <v>2.89E-4</v>
      </c>
      <c r="Y43" s="10">
        <v>0.0</v>
      </c>
      <c r="Z43" s="10">
        <v>-3.02E-4</v>
      </c>
      <c r="AA43" s="10">
        <v>-6.91E-4</v>
      </c>
      <c r="AB43" s="10">
        <v>-0.001516</v>
      </c>
      <c r="AC43" s="10">
        <v>-0.002374</v>
      </c>
      <c r="AD43" s="10">
        <v>-0.003301</v>
      </c>
      <c r="AE43" s="10">
        <v>-0.004243</v>
      </c>
      <c r="AF43" s="10">
        <v>-0.005071</v>
      </c>
      <c r="AG43" s="10">
        <v>-0.005733</v>
      </c>
      <c r="AH43" s="10">
        <v>-0.006343</v>
      </c>
      <c r="AI43" s="10">
        <v>-0.006932</v>
      </c>
      <c r="AJ43" s="10">
        <v>-0.007453</v>
      </c>
      <c r="AK43" s="10">
        <v>-0.007876</v>
      </c>
      <c r="AL43" s="10">
        <v>-0.007824</v>
      </c>
    </row>
    <row r="44" ht="12.75" customHeight="1">
      <c r="A44" s="10">
        <v>0.006425</v>
      </c>
      <c r="B44" s="10">
        <v>0.005981</v>
      </c>
      <c r="C44" s="10">
        <v>0.005409</v>
      </c>
      <c r="D44" s="10">
        <v>0.005115</v>
      </c>
      <c r="E44" s="10">
        <v>0.004842</v>
      </c>
      <c r="F44" s="10">
        <v>0.004456</v>
      </c>
      <c r="G44" s="10">
        <v>0.004199</v>
      </c>
      <c r="H44" s="10">
        <v>0.003953</v>
      </c>
      <c r="I44" s="10">
        <v>0.003759</v>
      </c>
      <c r="J44" s="10">
        <v>0.003582</v>
      </c>
      <c r="K44" s="10">
        <v>0.0034</v>
      </c>
      <c r="L44" s="10">
        <v>0.003053</v>
      </c>
      <c r="M44" s="10">
        <v>0.002794</v>
      </c>
      <c r="N44" s="10">
        <v>0.00256</v>
      </c>
      <c r="O44" s="10">
        <v>0.002357</v>
      </c>
      <c r="P44" s="10">
        <v>0.0021</v>
      </c>
      <c r="Q44" s="10">
        <v>0.001834</v>
      </c>
      <c r="R44" s="10">
        <v>0.001614</v>
      </c>
      <c r="S44" s="10">
        <v>0.001397</v>
      </c>
      <c r="T44" s="10">
        <v>0.001195</v>
      </c>
      <c r="U44" s="10">
        <v>9.77E-4</v>
      </c>
      <c r="V44" s="10">
        <v>7.5E-4</v>
      </c>
      <c r="W44" s="10">
        <v>5.26E-4</v>
      </c>
      <c r="X44" s="10">
        <v>2.84E-4</v>
      </c>
      <c r="Y44" s="10">
        <v>0.0</v>
      </c>
      <c r="Z44" s="10">
        <v>-3.05E-4</v>
      </c>
      <c r="AA44" s="10">
        <v>-6.93E-4</v>
      </c>
      <c r="AB44" s="10">
        <v>-0.001497</v>
      </c>
      <c r="AC44" s="10">
        <v>-0.002332</v>
      </c>
      <c r="AD44" s="10">
        <v>-0.003217</v>
      </c>
      <c r="AE44" s="10">
        <v>-0.00416</v>
      </c>
      <c r="AF44" s="10">
        <v>-0.004917</v>
      </c>
      <c r="AG44" s="10">
        <v>-0.005553</v>
      </c>
      <c r="AH44" s="10">
        <v>-0.006067</v>
      </c>
      <c r="AI44" s="10">
        <v>-0.006639</v>
      </c>
      <c r="AJ44" s="10">
        <v>-0.007119</v>
      </c>
      <c r="AK44" s="10">
        <v>-0.007529</v>
      </c>
      <c r="AL44" s="10">
        <v>-0.007466</v>
      </c>
    </row>
    <row r="45" ht="12.75" customHeight="1">
      <c r="A45" s="10">
        <v>0.006577</v>
      </c>
      <c r="B45" s="10">
        <v>0.006098</v>
      </c>
      <c r="C45" s="10">
        <v>0.00553</v>
      </c>
      <c r="D45" s="10">
        <v>0.005209</v>
      </c>
      <c r="E45" s="10">
        <v>0.004923</v>
      </c>
      <c r="F45" s="10">
        <v>0.004555</v>
      </c>
      <c r="G45" s="10">
        <v>0.004294</v>
      </c>
      <c r="H45" s="10">
        <v>0.004068</v>
      </c>
      <c r="I45" s="10">
        <v>0.003796</v>
      </c>
      <c r="J45" s="10">
        <v>0.003619</v>
      </c>
      <c r="K45" s="10">
        <v>0.003418</v>
      </c>
      <c r="L45" s="10">
        <v>0.003086</v>
      </c>
      <c r="M45" s="10">
        <v>0.002838</v>
      </c>
      <c r="N45" s="10">
        <v>0.002606</v>
      </c>
      <c r="O45" s="10">
        <v>0.00242</v>
      </c>
      <c r="P45" s="10">
        <v>0.002141</v>
      </c>
      <c r="Q45" s="10">
        <v>0.001877</v>
      </c>
      <c r="R45" s="10">
        <v>0.001676</v>
      </c>
      <c r="S45" s="10">
        <v>0.001415</v>
      </c>
      <c r="T45" s="10">
        <v>0.001237</v>
      </c>
      <c r="U45" s="10">
        <v>0.001017</v>
      </c>
      <c r="V45" s="10">
        <v>7.77E-4</v>
      </c>
      <c r="W45" s="10">
        <v>5.43E-4</v>
      </c>
      <c r="X45" s="10">
        <v>2.88E-4</v>
      </c>
      <c r="Y45" s="10">
        <v>0.0</v>
      </c>
      <c r="Z45" s="10">
        <v>-3.07E-4</v>
      </c>
      <c r="AA45" s="10">
        <v>-6.86E-4</v>
      </c>
      <c r="AB45" s="10">
        <v>-0.001491</v>
      </c>
      <c r="AC45" s="10">
        <v>-0.002295</v>
      </c>
      <c r="AD45" s="10">
        <v>-0.003144</v>
      </c>
      <c r="AE45" s="10">
        <v>-0.004016</v>
      </c>
      <c r="AF45" s="10">
        <v>-0.004752</v>
      </c>
      <c r="AG45" s="10">
        <v>-0.005324</v>
      </c>
      <c r="AH45" s="10">
        <v>-0.005778</v>
      </c>
      <c r="AI45" s="10">
        <v>-0.006272</v>
      </c>
      <c r="AJ45" s="10">
        <v>-0.006732</v>
      </c>
      <c r="AK45" s="10">
        <v>-0.007101</v>
      </c>
      <c r="AL45" s="10">
        <v>-0.007043</v>
      </c>
    </row>
    <row r="46" ht="12.75" customHeight="1">
      <c r="A46" s="10">
        <v>0.006265</v>
      </c>
      <c r="B46" s="10">
        <v>0.005853</v>
      </c>
      <c r="C46" s="10">
        <v>0.005334</v>
      </c>
      <c r="D46" s="10">
        <v>0.005042</v>
      </c>
      <c r="E46" s="10">
        <v>0.004796</v>
      </c>
      <c r="F46" s="10">
        <v>0.004391</v>
      </c>
      <c r="G46" s="10">
        <v>0.00415</v>
      </c>
      <c r="H46" s="10">
        <v>0.003916</v>
      </c>
      <c r="I46" s="10">
        <v>0.003693</v>
      </c>
      <c r="J46" s="10">
        <v>0.003533</v>
      </c>
      <c r="K46" s="10">
        <v>0.003372</v>
      </c>
      <c r="L46" s="10">
        <v>0.003035</v>
      </c>
      <c r="M46" s="10">
        <v>0.002763</v>
      </c>
      <c r="N46" s="10">
        <v>0.002516</v>
      </c>
      <c r="O46" s="10">
        <v>0.002285</v>
      </c>
      <c r="P46" s="10">
        <v>0.002051</v>
      </c>
      <c r="Q46" s="10">
        <v>0.001759</v>
      </c>
      <c r="R46" s="10">
        <v>0.001567</v>
      </c>
      <c r="S46" s="10">
        <v>0.001294</v>
      </c>
      <c r="T46" s="10">
        <v>0.001125</v>
      </c>
      <c r="U46" s="10">
        <v>9.4E-4</v>
      </c>
      <c r="V46" s="10">
        <v>7.01E-4</v>
      </c>
      <c r="W46" s="10">
        <v>4.85E-4</v>
      </c>
      <c r="X46" s="10">
        <v>2.63E-4</v>
      </c>
      <c r="Y46" s="10">
        <v>0.0</v>
      </c>
      <c r="Z46" s="10">
        <v>-2.93E-4</v>
      </c>
      <c r="AA46" s="10">
        <v>-6.65E-4</v>
      </c>
      <c r="AB46" s="10">
        <v>-0.001431</v>
      </c>
      <c r="AC46" s="10">
        <v>-0.002223</v>
      </c>
      <c r="AD46" s="10">
        <v>-0.003038</v>
      </c>
      <c r="AE46" s="10">
        <v>-0.003842</v>
      </c>
      <c r="AF46" s="10">
        <v>-0.004491</v>
      </c>
      <c r="AG46" s="10">
        <v>-0.005036</v>
      </c>
      <c r="AH46" s="10">
        <v>-0.005451</v>
      </c>
      <c r="AI46" s="10">
        <v>-0.005901</v>
      </c>
      <c r="AJ46" s="10">
        <v>-0.006287</v>
      </c>
      <c r="AK46" s="10">
        <v>-0.006648</v>
      </c>
      <c r="AL46" s="10">
        <v>-0.006587</v>
      </c>
    </row>
    <row r="47" ht="12.75" customHeight="1">
      <c r="A47" s="10">
        <v>0.006422</v>
      </c>
      <c r="B47" s="10">
        <v>0.005956</v>
      </c>
      <c r="C47" s="10">
        <v>0.005401</v>
      </c>
      <c r="D47" s="10">
        <v>0.005064</v>
      </c>
      <c r="E47" s="10">
        <v>0.004814</v>
      </c>
      <c r="F47" s="10">
        <v>0.004422</v>
      </c>
      <c r="G47" s="10">
        <v>0.004149</v>
      </c>
      <c r="H47" s="10">
        <v>0.003901</v>
      </c>
      <c r="I47" s="10">
        <v>0.003673</v>
      </c>
      <c r="J47" s="10">
        <v>0.003473</v>
      </c>
      <c r="K47" s="10">
        <v>0.003278</v>
      </c>
      <c r="L47" s="10">
        <v>0.002889</v>
      </c>
      <c r="M47" s="10">
        <v>0.002613</v>
      </c>
      <c r="N47" s="10">
        <v>0.002382</v>
      </c>
      <c r="O47" s="10">
        <v>0.002177</v>
      </c>
      <c r="P47" s="10">
        <v>0.001966</v>
      </c>
      <c r="Q47" s="10">
        <v>0.001736</v>
      </c>
      <c r="R47" s="10">
        <v>0.001515</v>
      </c>
      <c r="S47" s="10">
        <v>0.001279</v>
      </c>
      <c r="T47" s="10">
        <v>0.001101</v>
      </c>
      <c r="U47" s="10">
        <v>9.14E-4</v>
      </c>
      <c r="V47" s="10">
        <v>6.96E-4</v>
      </c>
      <c r="W47" s="10">
        <v>4.54E-4</v>
      </c>
      <c r="X47" s="10">
        <v>2.6E-4</v>
      </c>
      <c r="Y47" s="10">
        <v>0.0</v>
      </c>
      <c r="Z47" s="10">
        <v>-2.51E-4</v>
      </c>
      <c r="AA47" s="10">
        <v>-6.1E-4</v>
      </c>
      <c r="AB47" s="10">
        <v>-0.001354</v>
      </c>
      <c r="AC47" s="10">
        <v>-0.002076</v>
      </c>
      <c r="AD47" s="10">
        <v>-0.002817</v>
      </c>
      <c r="AE47" s="10">
        <v>-0.003578</v>
      </c>
      <c r="AF47" s="10">
        <v>-0.004155</v>
      </c>
      <c r="AG47" s="10">
        <v>-0.00462</v>
      </c>
      <c r="AH47" s="10">
        <v>-0.004981</v>
      </c>
      <c r="AI47" s="10">
        <v>-0.005387</v>
      </c>
      <c r="AJ47" s="10">
        <v>-0.005742</v>
      </c>
      <c r="AK47" s="10">
        <v>-0.006047</v>
      </c>
      <c r="AL47" s="10">
        <v>-0.005981</v>
      </c>
    </row>
    <row r="48" ht="12.75" customHeight="1">
      <c r="A48" s="10">
        <v>0.006228</v>
      </c>
      <c r="B48" s="10">
        <v>0.005777</v>
      </c>
      <c r="C48" s="10">
        <v>0.005248</v>
      </c>
      <c r="D48" s="10">
        <v>0.00495</v>
      </c>
      <c r="E48" s="10">
        <v>0.004731</v>
      </c>
      <c r="F48" s="10">
        <v>0.00436</v>
      </c>
      <c r="G48" s="10">
        <v>0.004088</v>
      </c>
      <c r="H48" s="10">
        <v>0.003879</v>
      </c>
      <c r="I48" s="10">
        <v>0.003631</v>
      </c>
      <c r="J48" s="10">
        <v>0.003444</v>
      </c>
      <c r="K48" s="10">
        <v>0.003221</v>
      </c>
      <c r="L48" s="10">
        <v>0.002902</v>
      </c>
      <c r="M48" s="10">
        <v>0.002603</v>
      </c>
      <c r="N48" s="10">
        <v>0.002387</v>
      </c>
      <c r="O48" s="10">
        <v>0.002176</v>
      </c>
      <c r="P48" s="10">
        <v>0.001927</v>
      </c>
      <c r="Q48" s="10">
        <v>0.001697</v>
      </c>
      <c r="R48" s="10">
        <v>0.001473</v>
      </c>
      <c r="S48" s="10">
        <v>0.001246</v>
      </c>
      <c r="T48" s="10">
        <v>0.001065</v>
      </c>
      <c r="U48" s="10">
        <v>8.59E-4</v>
      </c>
      <c r="V48" s="10">
        <v>6.75E-4</v>
      </c>
      <c r="W48" s="10">
        <v>4.43E-4</v>
      </c>
      <c r="X48" s="10">
        <v>2.56E-4</v>
      </c>
      <c r="Y48" s="10">
        <v>0.0</v>
      </c>
      <c r="Z48" s="10">
        <v>-2.44E-4</v>
      </c>
      <c r="AA48" s="10">
        <v>-5.85E-4</v>
      </c>
      <c r="AB48" s="10">
        <v>-0.001319</v>
      </c>
      <c r="AC48" s="10">
        <v>-0.001977</v>
      </c>
      <c r="AD48" s="10">
        <v>-0.002651</v>
      </c>
      <c r="AE48" s="10">
        <v>-0.00331</v>
      </c>
      <c r="AF48" s="10">
        <v>-0.003827</v>
      </c>
      <c r="AG48" s="10">
        <v>-0.004227</v>
      </c>
      <c r="AH48" s="10">
        <v>-0.00453</v>
      </c>
      <c r="AI48" s="10">
        <v>-0.004853</v>
      </c>
      <c r="AJ48" s="10">
        <v>-0.005191</v>
      </c>
      <c r="AK48" s="10">
        <v>-0.005476</v>
      </c>
      <c r="AL48" s="10">
        <v>-0.005422</v>
      </c>
    </row>
    <row r="49" ht="12.75" customHeight="1">
      <c r="A49" s="10">
        <v>0.005842</v>
      </c>
      <c r="B49" s="10">
        <v>0.005459</v>
      </c>
      <c r="C49" s="10">
        <v>0.004982</v>
      </c>
      <c r="D49" s="10">
        <v>0.004708</v>
      </c>
      <c r="E49" s="10">
        <v>0.004497</v>
      </c>
      <c r="F49" s="10">
        <v>0.004119</v>
      </c>
      <c r="G49" s="10">
        <v>0.003848</v>
      </c>
      <c r="H49" s="10">
        <v>0.003656</v>
      </c>
      <c r="I49" s="10">
        <v>0.003395</v>
      </c>
      <c r="J49" s="10">
        <v>0.003182</v>
      </c>
      <c r="K49" s="10">
        <v>0.003</v>
      </c>
      <c r="L49" s="10">
        <v>0.002617</v>
      </c>
      <c r="M49" s="10">
        <v>0.002275</v>
      </c>
      <c r="N49" s="10">
        <v>0.002079</v>
      </c>
      <c r="O49" s="10">
        <v>0.001863</v>
      </c>
      <c r="P49" s="10">
        <v>0.001647</v>
      </c>
      <c r="Q49" s="10">
        <v>0.001427</v>
      </c>
      <c r="R49" s="10">
        <v>0.001238</v>
      </c>
      <c r="S49" s="10">
        <v>0.001034</v>
      </c>
      <c r="T49" s="10">
        <v>9.04E-4</v>
      </c>
      <c r="U49" s="10">
        <v>7.41E-4</v>
      </c>
      <c r="V49" s="10">
        <v>5.71E-4</v>
      </c>
      <c r="W49" s="10">
        <v>3.9E-4</v>
      </c>
      <c r="X49" s="10">
        <v>2.11E-4</v>
      </c>
      <c r="Y49" s="10">
        <v>0.0</v>
      </c>
      <c r="Z49" s="10">
        <v>-2.46E-4</v>
      </c>
      <c r="AA49" s="10">
        <v>-5.7E-4</v>
      </c>
      <c r="AB49" s="10">
        <v>-0.00123</v>
      </c>
      <c r="AC49" s="10">
        <v>-0.001873</v>
      </c>
      <c r="AD49" s="10">
        <v>-0.002497</v>
      </c>
      <c r="AE49" s="10">
        <v>-0.003076</v>
      </c>
      <c r="AF49" s="10">
        <v>-0.00351</v>
      </c>
      <c r="AG49" s="10">
        <v>-0.003865</v>
      </c>
      <c r="AH49" s="10">
        <v>-0.00413</v>
      </c>
      <c r="AI49" s="10">
        <v>-0.004414</v>
      </c>
      <c r="AJ49" s="10">
        <v>-0.004701</v>
      </c>
      <c r="AK49" s="10">
        <v>-0.004962</v>
      </c>
      <c r="AL49" s="10">
        <v>-0.004866</v>
      </c>
    </row>
    <row r="50" ht="12.75" customHeight="1">
      <c r="A50" s="10">
        <v>0.005503</v>
      </c>
      <c r="B50" s="10">
        <v>0.005108</v>
      </c>
      <c r="C50" s="10">
        <v>0.004656</v>
      </c>
      <c r="D50" s="10">
        <v>0.004412</v>
      </c>
      <c r="E50" s="10">
        <v>0.004271</v>
      </c>
      <c r="F50" s="10">
        <v>0.003949</v>
      </c>
      <c r="G50" s="10">
        <v>0.003698</v>
      </c>
      <c r="H50" s="10">
        <v>0.003512</v>
      </c>
      <c r="I50" s="10">
        <v>0.003303</v>
      </c>
      <c r="J50" s="10">
        <v>0.003048</v>
      </c>
      <c r="K50" s="10">
        <v>0.002801</v>
      </c>
      <c r="L50" s="10">
        <v>0.002431</v>
      </c>
      <c r="M50" s="10">
        <v>0.002089</v>
      </c>
      <c r="N50" s="10">
        <v>0.001893</v>
      </c>
      <c r="O50" s="10">
        <v>0.001722</v>
      </c>
      <c r="P50" s="10">
        <v>0.00155</v>
      </c>
      <c r="Q50" s="10">
        <v>0.001359</v>
      </c>
      <c r="R50" s="10">
        <v>0.001181</v>
      </c>
      <c r="S50" s="10">
        <v>9.98E-4</v>
      </c>
      <c r="T50" s="10">
        <v>8.27E-4</v>
      </c>
      <c r="U50" s="10">
        <v>6.73E-4</v>
      </c>
      <c r="V50" s="10">
        <v>5.46E-4</v>
      </c>
      <c r="W50" s="10">
        <v>3.62E-4</v>
      </c>
      <c r="X50" s="10">
        <v>1.82E-4</v>
      </c>
      <c r="Y50" s="10">
        <v>0.0</v>
      </c>
      <c r="Z50" s="10">
        <v>-2.19E-4</v>
      </c>
      <c r="AA50" s="10">
        <v>-4.68E-4</v>
      </c>
      <c r="AB50" s="10">
        <v>-0.001093</v>
      </c>
      <c r="AC50" s="10">
        <v>-0.00165</v>
      </c>
      <c r="AD50" s="10">
        <v>-0.002229</v>
      </c>
      <c r="AE50" s="10">
        <v>-0.00277</v>
      </c>
      <c r="AF50" s="10">
        <v>-0.003128</v>
      </c>
      <c r="AG50" s="10">
        <v>-0.003435</v>
      </c>
      <c r="AH50" s="10">
        <v>-0.003617</v>
      </c>
      <c r="AI50" s="10">
        <v>-0.00389</v>
      </c>
      <c r="AJ50" s="10">
        <v>-0.004144</v>
      </c>
      <c r="AK50" s="10">
        <v>-0.004361</v>
      </c>
      <c r="AL50" s="10">
        <v>-0.004299</v>
      </c>
    </row>
    <row r="51" ht="12.75" customHeight="1">
      <c r="A51" s="10">
        <v>0.005085</v>
      </c>
      <c r="B51" s="10">
        <v>0.004743</v>
      </c>
      <c r="C51" s="10">
        <v>0.004361</v>
      </c>
      <c r="D51" s="10">
        <v>0.004132</v>
      </c>
      <c r="E51" s="10">
        <v>0.003985</v>
      </c>
      <c r="F51" s="10">
        <v>0.003659</v>
      </c>
      <c r="G51" s="10">
        <v>0.003391</v>
      </c>
      <c r="H51" s="10">
        <v>0.003207</v>
      </c>
      <c r="I51" s="10">
        <v>0.002991</v>
      </c>
      <c r="J51" s="10">
        <v>0.002793</v>
      </c>
      <c r="K51" s="10">
        <v>0.002606</v>
      </c>
      <c r="L51" s="10">
        <v>0.002308</v>
      </c>
      <c r="M51" s="10">
        <v>0.001998</v>
      </c>
      <c r="N51" s="10">
        <v>0.001821</v>
      </c>
      <c r="O51" s="10">
        <v>0.001637</v>
      </c>
      <c r="P51" s="10">
        <v>0.001419</v>
      </c>
      <c r="Q51" s="10">
        <v>0.001243</v>
      </c>
      <c r="R51" s="10">
        <v>0.00108</v>
      </c>
      <c r="S51" s="10">
        <v>8.79E-4</v>
      </c>
      <c r="T51" s="10">
        <v>7.66E-4</v>
      </c>
      <c r="U51" s="10">
        <v>6.21E-4</v>
      </c>
      <c r="V51" s="10">
        <v>4.9E-4</v>
      </c>
      <c r="W51" s="10">
        <v>3.38E-4</v>
      </c>
      <c r="X51" s="10">
        <v>1.9E-4</v>
      </c>
      <c r="Y51" s="10">
        <v>0.0</v>
      </c>
      <c r="Z51" s="10">
        <v>-2.0E-4</v>
      </c>
      <c r="AA51" s="10">
        <v>-4.57E-4</v>
      </c>
      <c r="AB51" s="10">
        <v>-0.001081</v>
      </c>
      <c r="AC51" s="10">
        <v>-0.00161</v>
      </c>
      <c r="AD51" s="10">
        <v>-0.002157</v>
      </c>
      <c r="AE51" s="10">
        <v>-0.002634</v>
      </c>
      <c r="AF51" s="10">
        <v>-0.002945</v>
      </c>
      <c r="AG51" s="10">
        <v>-0.003195</v>
      </c>
      <c r="AH51" s="10">
        <v>-0.003384</v>
      </c>
      <c r="AI51" s="10">
        <v>-0.003605</v>
      </c>
      <c r="AJ51" s="10">
        <v>-0.003844</v>
      </c>
      <c r="AK51" s="10">
        <v>-0.004026</v>
      </c>
      <c r="AL51" s="10">
        <v>-0.00398</v>
      </c>
    </row>
    <row r="52" ht="12.75" customHeight="1">
      <c r="A52" s="10">
        <v>0.004551</v>
      </c>
      <c r="B52" s="10">
        <v>0.004253</v>
      </c>
      <c r="C52" s="10">
        <v>0.00391</v>
      </c>
      <c r="D52" s="10">
        <v>0.003747</v>
      </c>
      <c r="E52" s="10">
        <v>0.003633</v>
      </c>
      <c r="F52" s="10">
        <v>0.003342</v>
      </c>
      <c r="G52" s="10">
        <v>0.003091</v>
      </c>
      <c r="H52" s="10">
        <v>0.002914</v>
      </c>
      <c r="I52" s="10">
        <v>0.002727</v>
      </c>
      <c r="J52" s="10">
        <v>0.002493</v>
      </c>
      <c r="K52" s="10">
        <v>0.002323</v>
      </c>
      <c r="L52" s="10">
        <v>0.001948</v>
      </c>
      <c r="M52" s="10">
        <v>0.001607</v>
      </c>
      <c r="N52" s="10">
        <v>0.001385</v>
      </c>
      <c r="O52" s="10">
        <v>0.00123</v>
      </c>
      <c r="P52" s="10">
        <v>0.001042</v>
      </c>
      <c r="Q52" s="10">
        <v>9.23E-4</v>
      </c>
      <c r="R52" s="10">
        <v>8.13E-4</v>
      </c>
      <c r="S52" s="10">
        <v>7.02E-4</v>
      </c>
      <c r="T52" s="10">
        <v>6.26E-4</v>
      </c>
      <c r="U52" s="10">
        <v>5.23E-4</v>
      </c>
      <c r="V52" s="10">
        <v>4.2E-4</v>
      </c>
      <c r="W52" s="10">
        <v>3.13E-4</v>
      </c>
      <c r="X52" s="10">
        <v>1.67E-4</v>
      </c>
      <c r="Y52" s="10">
        <v>0.0</v>
      </c>
      <c r="Z52" s="10">
        <v>-1.85E-4</v>
      </c>
      <c r="AA52" s="10">
        <v>-4.23E-4</v>
      </c>
      <c r="AB52" s="10">
        <v>-9.88E-4</v>
      </c>
      <c r="AC52" s="10">
        <v>-0.001522</v>
      </c>
      <c r="AD52" s="10">
        <v>-0.002006</v>
      </c>
      <c r="AE52" s="10">
        <v>-0.002463</v>
      </c>
      <c r="AF52" s="10">
        <v>-0.002732</v>
      </c>
      <c r="AG52" s="10">
        <v>-0.002937</v>
      </c>
      <c r="AH52" s="10">
        <v>-0.003086</v>
      </c>
      <c r="AI52" s="10">
        <v>-0.003287</v>
      </c>
      <c r="AJ52" s="10">
        <v>-0.003493</v>
      </c>
      <c r="AK52" s="10">
        <v>-0.003655</v>
      </c>
      <c r="AL52" s="10">
        <v>-0.003581</v>
      </c>
    </row>
    <row r="53" ht="12.75" customHeight="1">
      <c r="A53" s="10">
        <v>0.004396</v>
      </c>
      <c r="B53" s="10">
        <v>0.004029</v>
      </c>
      <c r="C53" s="10">
        <v>0.003666</v>
      </c>
      <c r="D53" s="10">
        <v>0.003501</v>
      </c>
      <c r="E53" s="10">
        <v>0.003431</v>
      </c>
      <c r="F53" s="10">
        <v>0.003174</v>
      </c>
      <c r="G53" s="10">
        <v>0.002899</v>
      </c>
      <c r="H53" s="10">
        <v>0.002747</v>
      </c>
      <c r="I53" s="10">
        <v>0.002583</v>
      </c>
      <c r="J53" s="10">
        <v>0.002351</v>
      </c>
      <c r="K53" s="10">
        <v>0.002136</v>
      </c>
      <c r="L53" s="10">
        <v>0.001823</v>
      </c>
      <c r="M53" s="10">
        <v>0.001527</v>
      </c>
      <c r="N53" s="10">
        <v>0.001277</v>
      </c>
      <c r="O53" s="10">
        <v>0.001131</v>
      </c>
      <c r="P53" s="10">
        <v>9.5E-4</v>
      </c>
      <c r="Q53" s="10">
        <v>8.29E-4</v>
      </c>
      <c r="R53" s="10">
        <v>6.82E-4</v>
      </c>
      <c r="S53" s="10">
        <v>5.32E-4</v>
      </c>
      <c r="T53" s="10">
        <v>4.32E-4</v>
      </c>
      <c r="U53" s="10">
        <v>3.18E-4</v>
      </c>
      <c r="V53" s="10">
        <v>2.6E-4</v>
      </c>
      <c r="W53" s="10">
        <v>1.58E-4</v>
      </c>
      <c r="X53" s="10">
        <v>8.8E-5</v>
      </c>
      <c r="Y53" s="10">
        <v>0.0</v>
      </c>
      <c r="Z53" s="10">
        <v>-1.5E-4</v>
      </c>
      <c r="AA53" s="10">
        <v>-3.75E-4</v>
      </c>
      <c r="AB53" s="10">
        <v>-9.51E-4</v>
      </c>
      <c r="AC53" s="10">
        <v>-0.001429</v>
      </c>
      <c r="AD53" s="10">
        <v>-0.001893</v>
      </c>
      <c r="AE53" s="10">
        <v>-0.002326</v>
      </c>
      <c r="AF53" s="10">
        <v>-0.002576</v>
      </c>
      <c r="AG53" s="10">
        <v>-0.002758</v>
      </c>
      <c r="AH53" s="10">
        <v>-0.002869</v>
      </c>
      <c r="AI53" s="10">
        <v>-0.003052</v>
      </c>
      <c r="AJ53" s="10">
        <v>-0.00323</v>
      </c>
      <c r="AK53" s="10">
        <v>-0.003376</v>
      </c>
      <c r="AL53" s="10">
        <v>-0.003345</v>
      </c>
    </row>
    <row r="54" ht="12.75" customHeight="1">
      <c r="A54" s="10">
        <v>0.004261</v>
      </c>
      <c r="B54" s="10">
        <v>0.004011</v>
      </c>
      <c r="C54" s="10">
        <v>0.003724</v>
      </c>
      <c r="D54" s="10">
        <v>0.003568</v>
      </c>
      <c r="E54" s="10">
        <v>0.00346</v>
      </c>
      <c r="F54" s="10">
        <v>0.003169</v>
      </c>
      <c r="G54" s="10">
        <v>0.002913</v>
      </c>
      <c r="H54" s="10">
        <v>0.002766</v>
      </c>
      <c r="I54" s="10">
        <v>0.002612</v>
      </c>
      <c r="J54" s="10">
        <v>0.002388</v>
      </c>
      <c r="K54" s="10">
        <v>0.002212</v>
      </c>
      <c r="L54" s="10">
        <v>0.001923</v>
      </c>
      <c r="M54" s="10">
        <v>0.001578</v>
      </c>
      <c r="N54" s="10">
        <v>0.001363</v>
      </c>
      <c r="O54" s="10">
        <v>0.001195</v>
      </c>
      <c r="P54" s="10">
        <v>9.91E-4</v>
      </c>
      <c r="Q54" s="10">
        <v>8.89E-4</v>
      </c>
      <c r="R54" s="10">
        <v>7.74E-4</v>
      </c>
      <c r="S54" s="10">
        <v>6.61E-4</v>
      </c>
      <c r="T54" s="10">
        <v>5.72E-4</v>
      </c>
      <c r="U54" s="10">
        <v>4.69E-4</v>
      </c>
      <c r="V54" s="10">
        <v>3.79E-4</v>
      </c>
      <c r="W54" s="10">
        <v>2.86E-4</v>
      </c>
      <c r="X54" s="10">
        <v>1.86E-4</v>
      </c>
      <c r="Y54" s="10">
        <v>0.0</v>
      </c>
      <c r="Z54" s="10">
        <v>8.0E-6</v>
      </c>
      <c r="AA54" s="10">
        <v>-1.11E-4</v>
      </c>
      <c r="AB54" s="10">
        <v>-6.56E-4</v>
      </c>
      <c r="AC54" s="10">
        <v>-0.001125</v>
      </c>
      <c r="AD54" s="10">
        <v>-0.001584</v>
      </c>
      <c r="AE54" s="10">
        <v>-0.001988</v>
      </c>
      <c r="AF54" s="10">
        <v>-0.002239</v>
      </c>
      <c r="AG54" s="10">
        <v>-0.002433</v>
      </c>
      <c r="AH54" s="10">
        <v>-0.002546</v>
      </c>
      <c r="AI54" s="10">
        <v>-0.002699</v>
      </c>
      <c r="AJ54" s="10">
        <v>-0.002872</v>
      </c>
      <c r="AK54" s="10">
        <v>-0.003012</v>
      </c>
      <c r="AL54" s="10">
        <v>-0.002939</v>
      </c>
    </row>
    <row r="55" ht="12.75" customHeight="1">
      <c r="A55" s="10">
        <v>0.003978</v>
      </c>
      <c r="B55" s="10">
        <v>0.003699</v>
      </c>
      <c r="C55" s="10">
        <v>0.003437</v>
      </c>
      <c r="D55" s="10">
        <v>0.00328</v>
      </c>
      <c r="E55" s="10">
        <v>0.003239</v>
      </c>
      <c r="F55" s="10">
        <v>0.003038</v>
      </c>
      <c r="G55" s="10">
        <v>0.002805</v>
      </c>
      <c r="H55" s="10">
        <v>0.002641</v>
      </c>
      <c r="I55" s="10">
        <v>0.002479</v>
      </c>
      <c r="J55" s="10">
        <v>0.002225</v>
      </c>
      <c r="K55" s="10">
        <v>0.001995</v>
      </c>
      <c r="L55" s="10">
        <v>0.001645</v>
      </c>
      <c r="M55" s="10">
        <v>0.001318</v>
      </c>
      <c r="N55" s="10">
        <v>0.00107</v>
      </c>
      <c r="O55" s="10">
        <v>9.38E-4</v>
      </c>
      <c r="P55" s="10">
        <v>7.59E-4</v>
      </c>
      <c r="Q55" s="10">
        <v>6.56E-4</v>
      </c>
      <c r="R55" s="10">
        <v>5.64E-4</v>
      </c>
      <c r="S55" s="10">
        <v>4.64E-4</v>
      </c>
      <c r="T55" s="10">
        <v>4.22E-4</v>
      </c>
      <c r="U55" s="10">
        <v>3.27E-4</v>
      </c>
      <c r="V55" s="10">
        <v>2.5E-4</v>
      </c>
      <c r="W55" s="10">
        <v>1.75E-4</v>
      </c>
      <c r="X55" s="10">
        <v>8.1E-5</v>
      </c>
      <c r="Y55" s="10">
        <v>0.0</v>
      </c>
      <c r="Z55" s="10">
        <v>-5.9E-5</v>
      </c>
      <c r="AA55" s="10">
        <v>-2.08E-4</v>
      </c>
      <c r="AB55" s="10">
        <v>-7.08E-4</v>
      </c>
      <c r="AC55" s="10">
        <v>-0.001187</v>
      </c>
      <c r="AD55" s="10">
        <v>-0.001611</v>
      </c>
      <c r="AE55" s="10">
        <v>-0.00202</v>
      </c>
      <c r="AF55" s="10">
        <v>-0.00226</v>
      </c>
      <c r="AG55" s="10">
        <v>-0.002436</v>
      </c>
      <c r="AH55" s="10">
        <v>-0.002531</v>
      </c>
      <c r="AI55" s="10">
        <v>-0.002704</v>
      </c>
      <c r="AJ55" s="10">
        <v>-0.00285</v>
      </c>
      <c r="AK55" s="10">
        <v>-0.002969</v>
      </c>
      <c r="AL55" s="10">
        <v>-0.002914</v>
      </c>
    </row>
    <row r="56" ht="12.75" customHeight="1">
      <c r="A56" s="10">
        <v>0.003764</v>
      </c>
      <c r="B56" s="10">
        <v>0.003495</v>
      </c>
      <c r="C56" s="10">
        <v>0.003229</v>
      </c>
      <c r="D56" s="10">
        <v>0.003087</v>
      </c>
      <c r="E56" s="10">
        <v>0.003054</v>
      </c>
      <c r="F56" s="10">
        <v>0.002871</v>
      </c>
      <c r="G56" s="10">
        <v>0.002614</v>
      </c>
      <c r="H56" s="10">
        <v>0.002473</v>
      </c>
      <c r="I56" s="10">
        <v>0.002331</v>
      </c>
      <c r="J56" s="10">
        <v>0.002143</v>
      </c>
      <c r="K56" s="10">
        <v>0.001919</v>
      </c>
      <c r="L56" s="10">
        <v>0.001589</v>
      </c>
      <c r="M56" s="10">
        <v>0.001219</v>
      </c>
      <c r="N56" s="10">
        <v>9.2E-4</v>
      </c>
      <c r="O56" s="10">
        <v>8.04E-4</v>
      </c>
      <c r="P56" s="10">
        <v>6.21E-4</v>
      </c>
      <c r="Q56" s="10">
        <v>5.07E-4</v>
      </c>
      <c r="R56" s="10">
        <v>4.11E-4</v>
      </c>
      <c r="S56" s="10">
        <v>2.75E-4</v>
      </c>
      <c r="T56" s="10">
        <v>2.64E-4</v>
      </c>
      <c r="U56" s="10">
        <v>2.09E-4</v>
      </c>
      <c r="V56" s="10">
        <v>1.8E-4</v>
      </c>
      <c r="W56" s="10">
        <v>1.14E-4</v>
      </c>
      <c r="X56" s="10">
        <v>9.6E-5</v>
      </c>
      <c r="Y56" s="10">
        <v>0.0</v>
      </c>
      <c r="Z56" s="10">
        <v>-1.39E-4</v>
      </c>
      <c r="AA56" s="10">
        <v>-3.07E-4</v>
      </c>
      <c r="AB56" s="10">
        <v>-7.79E-4</v>
      </c>
      <c r="AC56" s="10">
        <v>-0.001236</v>
      </c>
      <c r="AD56" s="10">
        <v>-0.001681</v>
      </c>
      <c r="AE56" s="10">
        <v>-0.002077</v>
      </c>
      <c r="AF56" s="10">
        <v>-0.002311</v>
      </c>
      <c r="AG56" s="10">
        <v>-0.002502</v>
      </c>
      <c r="AH56" s="10">
        <v>-0.002572</v>
      </c>
      <c r="AI56" s="10">
        <v>-0.002721</v>
      </c>
      <c r="AJ56" s="10">
        <v>-0.002867</v>
      </c>
      <c r="AK56" s="10">
        <v>-0.002964</v>
      </c>
      <c r="AL56" s="10">
        <v>-0.00291</v>
      </c>
    </row>
    <row r="57" ht="12.75" customHeight="1">
      <c r="A57" s="10">
        <v>0.003618</v>
      </c>
      <c r="B57" s="10">
        <v>0.003361</v>
      </c>
      <c r="C57" s="10">
        <v>0.003111</v>
      </c>
      <c r="D57" s="10">
        <v>0.003003</v>
      </c>
      <c r="E57" s="10">
        <v>0.002976</v>
      </c>
      <c r="F57" s="10">
        <v>0.002794</v>
      </c>
      <c r="G57" s="10">
        <v>0.002566</v>
      </c>
      <c r="H57" s="10">
        <v>0.002432</v>
      </c>
      <c r="I57" s="10">
        <v>0.002308</v>
      </c>
      <c r="J57" s="10">
        <v>0.002148</v>
      </c>
      <c r="K57" s="10">
        <v>0.001937</v>
      </c>
      <c r="L57" s="10">
        <v>0.001616</v>
      </c>
      <c r="M57" s="10">
        <v>0.0013</v>
      </c>
      <c r="N57" s="10">
        <v>9.53E-4</v>
      </c>
      <c r="O57" s="10">
        <v>8.13E-4</v>
      </c>
      <c r="P57" s="10">
        <v>6.39E-4</v>
      </c>
      <c r="Q57" s="10">
        <v>5.31E-4</v>
      </c>
      <c r="R57" s="10">
        <v>4.93E-4</v>
      </c>
      <c r="S57" s="10">
        <v>4.06E-4</v>
      </c>
      <c r="T57" s="10">
        <v>3.9E-4</v>
      </c>
      <c r="U57" s="10">
        <v>2.94E-4</v>
      </c>
      <c r="V57" s="10">
        <v>2.3E-4</v>
      </c>
      <c r="W57" s="10">
        <v>1.7E-4</v>
      </c>
      <c r="X57" s="10">
        <v>9.7E-5</v>
      </c>
      <c r="Y57" s="10">
        <v>0.0</v>
      </c>
      <c r="Z57" s="10">
        <v>-1.0E-4</v>
      </c>
      <c r="AA57" s="10">
        <v>-2.55E-4</v>
      </c>
      <c r="AB57" s="10">
        <v>-7.26E-4</v>
      </c>
      <c r="AC57" s="10">
        <v>-0.001167</v>
      </c>
      <c r="AD57" s="10">
        <v>-0.001608</v>
      </c>
      <c r="AE57" s="10">
        <v>-0.001993</v>
      </c>
      <c r="AF57" s="10">
        <v>-0.002241</v>
      </c>
      <c r="AG57" s="10">
        <v>-0.002442</v>
      </c>
      <c r="AH57" s="10">
        <v>-0.002516</v>
      </c>
      <c r="AI57" s="10">
        <v>-0.002652</v>
      </c>
      <c r="AJ57" s="10">
        <v>-0.002776</v>
      </c>
      <c r="AK57" s="10">
        <v>-0.002902</v>
      </c>
      <c r="AL57" s="10">
        <v>-0.002836</v>
      </c>
    </row>
    <row r="58" ht="12.75" customHeight="1">
      <c r="A58" s="10">
        <v>0.003512</v>
      </c>
      <c r="B58" s="10">
        <v>0.003237</v>
      </c>
      <c r="C58" s="10">
        <v>0.003009</v>
      </c>
      <c r="D58" s="10">
        <v>0.002911</v>
      </c>
      <c r="E58" s="10">
        <v>0.002901</v>
      </c>
      <c r="F58" s="10">
        <v>0.002768</v>
      </c>
      <c r="G58" s="10">
        <v>0.002535</v>
      </c>
      <c r="H58" s="10">
        <v>0.002421</v>
      </c>
      <c r="I58" s="10">
        <v>0.002333</v>
      </c>
      <c r="J58" s="10">
        <v>0.002156</v>
      </c>
      <c r="K58" s="10">
        <v>0.001982</v>
      </c>
      <c r="L58" s="10">
        <v>0.00164</v>
      </c>
      <c r="M58" s="10">
        <v>0.001299</v>
      </c>
      <c r="N58" s="10">
        <v>9.38E-4</v>
      </c>
      <c r="O58" s="10">
        <v>8.21E-4</v>
      </c>
      <c r="P58" s="10">
        <v>6.31E-4</v>
      </c>
      <c r="Q58" s="10">
        <v>5.13E-4</v>
      </c>
      <c r="R58" s="10">
        <v>4.59E-4</v>
      </c>
      <c r="S58" s="10">
        <v>3.28E-4</v>
      </c>
      <c r="T58" s="10">
        <v>3.21E-4</v>
      </c>
      <c r="U58" s="10">
        <v>2.4E-4</v>
      </c>
      <c r="V58" s="10">
        <v>1.98E-4</v>
      </c>
      <c r="W58" s="10">
        <v>1.41E-4</v>
      </c>
      <c r="X58" s="10">
        <v>9.2E-5</v>
      </c>
      <c r="Y58" s="10">
        <v>0.0</v>
      </c>
      <c r="Z58" s="10">
        <v>-9.0E-5</v>
      </c>
      <c r="AA58" s="10">
        <v>-2.27E-4</v>
      </c>
      <c r="AB58" s="10">
        <v>-7.18E-4</v>
      </c>
      <c r="AC58" s="10">
        <v>-0.001133</v>
      </c>
      <c r="AD58" s="10">
        <v>-0.001578</v>
      </c>
      <c r="AE58" s="10">
        <v>-0.001973</v>
      </c>
      <c r="AF58" s="10">
        <v>-0.002222</v>
      </c>
      <c r="AG58" s="10">
        <v>-0.002408</v>
      </c>
      <c r="AH58" s="10">
        <v>-0.00249</v>
      </c>
      <c r="AI58" s="10">
        <v>-0.002642</v>
      </c>
      <c r="AJ58" s="10">
        <v>-0.002772</v>
      </c>
      <c r="AK58" s="10">
        <v>-0.002867</v>
      </c>
      <c r="AL58" s="10">
        <v>-0.00279</v>
      </c>
    </row>
    <row r="59" ht="12.75" customHeight="1">
      <c r="A59" s="10">
        <v>0.003396</v>
      </c>
      <c r="B59" s="10">
        <v>0.00316</v>
      </c>
      <c r="C59" s="10">
        <v>0.003</v>
      </c>
      <c r="D59" s="10">
        <v>0.002945</v>
      </c>
      <c r="E59" s="10">
        <v>0.00296</v>
      </c>
      <c r="F59" s="10">
        <v>0.002844</v>
      </c>
      <c r="G59" s="10">
        <v>0.002616</v>
      </c>
      <c r="H59" s="10">
        <v>0.002468</v>
      </c>
      <c r="I59" s="10">
        <v>0.002349</v>
      </c>
      <c r="J59" s="10">
        <v>0.002143</v>
      </c>
      <c r="K59" s="10">
        <v>0.001904</v>
      </c>
      <c r="L59" s="10">
        <v>0.00154</v>
      </c>
      <c r="M59" s="10">
        <v>0.001252</v>
      </c>
      <c r="N59" s="10">
        <v>9.61E-4</v>
      </c>
      <c r="O59" s="10">
        <v>8.19E-4</v>
      </c>
      <c r="P59" s="10">
        <v>6.39E-4</v>
      </c>
      <c r="Q59" s="10">
        <v>4.9E-4</v>
      </c>
      <c r="R59" s="10">
        <v>4.26E-4</v>
      </c>
      <c r="S59" s="10">
        <v>3.18E-4</v>
      </c>
      <c r="T59" s="10">
        <v>2.78E-4</v>
      </c>
      <c r="U59" s="10">
        <v>2.13E-4</v>
      </c>
      <c r="V59" s="10">
        <v>1.58E-4</v>
      </c>
      <c r="W59" s="10">
        <v>1.2E-4</v>
      </c>
      <c r="X59" s="10">
        <v>8.0E-5</v>
      </c>
      <c r="Y59" s="10">
        <v>0.0</v>
      </c>
      <c r="Z59" s="10">
        <v>-6.2E-5</v>
      </c>
      <c r="AA59" s="10">
        <v>-1.81E-4</v>
      </c>
      <c r="AB59" s="10">
        <v>-6.53E-4</v>
      </c>
      <c r="AC59" s="10">
        <v>-0.001055</v>
      </c>
      <c r="AD59" s="10">
        <v>-0.001469</v>
      </c>
      <c r="AE59" s="10">
        <v>-0.001831</v>
      </c>
      <c r="AF59" s="10">
        <v>-0.002095</v>
      </c>
      <c r="AG59" s="10">
        <v>-0.002285</v>
      </c>
      <c r="AH59" s="10">
        <v>-0.002383</v>
      </c>
      <c r="AI59" s="10">
        <v>-0.002522</v>
      </c>
      <c r="AJ59" s="10">
        <v>-0.002628</v>
      </c>
      <c r="AK59" s="10">
        <v>-0.002724</v>
      </c>
      <c r="AL59" s="10">
        <v>-0.002633</v>
      </c>
    </row>
    <row r="60" ht="12.75" customHeight="1">
      <c r="A60" s="10">
        <v>0.003272</v>
      </c>
      <c r="B60" s="10">
        <v>0.003063</v>
      </c>
      <c r="C60" s="10">
        <v>0.002883</v>
      </c>
      <c r="D60" s="10">
        <v>0.002793</v>
      </c>
      <c r="E60" s="10">
        <v>0.002757</v>
      </c>
      <c r="F60" s="10">
        <v>0.002609</v>
      </c>
      <c r="G60" s="10">
        <v>0.002359</v>
      </c>
      <c r="H60" s="10">
        <v>0.002205</v>
      </c>
      <c r="I60" s="10">
        <v>0.002113</v>
      </c>
      <c r="J60" s="10">
        <v>0.001949</v>
      </c>
      <c r="K60" s="10">
        <v>0.00175</v>
      </c>
      <c r="L60" s="10">
        <v>0.001415</v>
      </c>
      <c r="M60" s="10">
        <v>0.001118</v>
      </c>
      <c r="N60" s="10">
        <v>8.4E-4</v>
      </c>
      <c r="O60" s="10">
        <v>6.85E-4</v>
      </c>
      <c r="P60" s="10">
        <v>5.21E-4</v>
      </c>
      <c r="Q60" s="10">
        <v>3.91E-4</v>
      </c>
      <c r="R60" s="10">
        <v>3.35E-4</v>
      </c>
      <c r="S60" s="10">
        <v>2.57E-4</v>
      </c>
      <c r="T60" s="10">
        <v>2.36E-4</v>
      </c>
      <c r="U60" s="10">
        <v>1.73E-4</v>
      </c>
      <c r="V60" s="10">
        <v>1.32E-4</v>
      </c>
      <c r="W60" s="10">
        <v>1.13E-4</v>
      </c>
      <c r="X60" s="10">
        <v>7.5E-5</v>
      </c>
      <c r="Y60" s="10">
        <v>0.0</v>
      </c>
      <c r="Z60" s="10">
        <v>-1.19E-4</v>
      </c>
      <c r="AA60" s="10">
        <v>-2.66E-4</v>
      </c>
      <c r="AB60" s="10">
        <v>-7.07E-4</v>
      </c>
      <c r="AC60" s="10">
        <v>-0.001127</v>
      </c>
      <c r="AD60" s="10">
        <v>-0.001565</v>
      </c>
      <c r="AE60" s="10">
        <v>-0.001929</v>
      </c>
      <c r="AF60" s="10">
        <v>-0.002209</v>
      </c>
      <c r="AG60" s="10">
        <v>-0.002401</v>
      </c>
      <c r="AH60" s="10">
        <v>-0.002509</v>
      </c>
      <c r="AI60" s="10">
        <v>-0.002635</v>
      </c>
      <c r="AJ60" s="10">
        <v>-0.002749</v>
      </c>
      <c r="AK60" s="10">
        <v>-0.002839</v>
      </c>
      <c r="AL60" s="10">
        <v>-0.002745</v>
      </c>
    </row>
    <row r="61" ht="12.75" customHeight="1">
      <c r="A61" s="10">
        <v>0.00329</v>
      </c>
      <c r="B61" s="10">
        <v>0.003013</v>
      </c>
      <c r="C61" s="10">
        <v>0.00281</v>
      </c>
      <c r="D61" s="10">
        <v>0.002706</v>
      </c>
      <c r="E61" s="10">
        <v>0.002706</v>
      </c>
      <c r="F61" s="10">
        <v>0.002641</v>
      </c>
      <c r="G61" s="10">
        <v>0.002448</v>
      </c>
      <c r="H61" s="10">
        <v>0.002298</v>
      </c>
      <c r="I61" s="10">
        <v>0.002227</v>
      </c>
      <c r="J61" s="10">
        <v>0.00209</v>
      </c>
      <c r="K61" s="10">
        <v>0.001852</v>
      </c>
      <c r="L61" s="10">
        <v>0.001518</v>
      </c>
      <c r="M61" s="10">
        <v>0.001226</v>
      </c>
      <c r="N61" s="10">
        <v>9.24E-4</v>
      </c>
      <c r="O61" s="10">
        <v>7.92E-4</v>
      </c>
      <c r="P61" s="10">
        <v>6.19E-4</v>
      </c>
      <c r="Q61" s="10">
        <v>4.56E-4</v>
      </c>
      <c r="R61" s="10">
        <v>3.82E-4</v>
      </c>
      <c r="S61" s="10">
        <v>2.71E-4</v>
      </c>
      <c r="T61" s="10">
        <v>2.31E-4</v>
      </c>
      <c r="U61" s="10">
        <v>1.87E-4</v>
      </c>
      <c r="V61" s="10">
        <v>1.31E-4</v>
      </c>
      <c r="W61" s="10">
        <v>9.4E-5</v>
      </c>
      <c r="X61" s="10">
        <v>6.7E-5</v>
      </c>
      <c r="Y61" s="10">
        <v>0.0</v>
      </c>
      <c r="Z61" s="10">
        <v>-7.9E-5</v>
      </c>
      <c r="AA61" s="10">
        <v>-1.92E-4</v>
      </c>
      <c r="AB61" s="10">
        <v>-6.75E-4</v>
      </c>
      <c r="AC61" s="10">
        <v>-0.00107</v>
      </c>
      <c r="AD61" s="10">
        <v>-0.001476</v>
      </c>
      <c r="AE61" s="10">
        <v>-0.001865</v>
      </c>
      <c r="AF61" s="10">
        <v>-0.002143</v>
      </c>
      <c r="AG61" s="10">
        <v>-0.002351</v>
      </c>
      <c r="AH61" s="10">
        <v>-0.002436</v>
      </c>
      <c r="AI61" s="10">
        <v>-0.002584</v>
      </c>
      <c r="AJ61" s="10">
        <v>-0.002681</v>
      </c>
      <c r="AK61" s="10">
        <v>-0.002753</v>
      </c>
      <c r="AL61" s="10">
        <v>-0.002692</v>
      </c>
    </row>
    <row r="62" ht="12.75" customHeight="1">
      <c r="A62" s="10">
        <v>0.003144</v>
      </c>
      <c r="B62" s="10">
        <v>0.00291</v>
      </c>
      <c r="C62" s="10">
        <v>0.002785</v>
      </c>
      <c r="D62" s="10">
        <v>0.002721</v>
      </c>
      <c r="E62" s="10">
        <v>0.002708</v>
      </c>
      <c r="F62" s="10">
        <v>0.002627</v>
      </c>
      <c r="G62" s="10">
        <v>0.002415</v>
      </c>
      <c r="H62" s="10">
        <v>0.002253</v>
      </c>
      <c r="I62" s="10">
        <v>0.002197</v>
      </c>
      <c r="J62" s="10">
        <v>0.002067</v>
      </c>
      <c r="K62" s="10">
        <v>0.001887</v>
      </c>
      <c r="L62" s="10">
        <v>0.001564</v>
      </c>
      <c r="M62" s="10">
        <v>0.001289</v>
      </c>
      <c r="N62" s="10">
        <v>9.83E-4</v>
      </c>
      <c r="O62" s="10">
        <v>8.2E-4</v>
      </c>
      <c r="P62" s="10">
        <v>6.44E-4</v>
      </c>
      <c r="Q62" s="10">
        <v>4.64E-4</v>
      </c>
      <c r="R62" s="10">
        <v>4.03E-4</v>
      </c>
      <c r="S62" s="10">
        <v>3.18E-4</v>
      </c>
      <c r="T62" s="10">
        <v>2.69E-4</v>
      </c>
      <c r="U62" s="10">
        <v>2.23E-4</v>
      </c>
      <c r="V62" s="10">
        <v>1.49E-4</v>
      </c>
      <c r="W62" s="10">
        <v>8.3E-5</v>
      </c>
      <c r="X62" s="10">
        <v>5.3E-5</v>
      </c>
      <c r="Y62" s="10">
        <v>0.0</v>
      </c>
      <c r="Z62" s="10">
        <v>-8.2E-5</v>
      </c>
      <c r="AA62" s="10">
        <v>-1.94E-4</v>
      </c>
      <c r="AB62" s="10">
        <v>-6.51E-4</v>
      </c>
      <c r="AC62" s="10">
        <v>-0.001055</v>
      </c>
      <c r="AD62" s="10">
        <v>-0.001447</v>
      </c>
      <c r="AE62" s="10">
        <v>-0.001829</v>
      </c>
      <c r="AF62" s="10">
        <v>-0.002085</v>
      </c>
      <c r="AG62" s="10">
        <v>-0.002308</v>
      </c>
      <c r="AH62" s="10">
        <v>-0.002393</v>
      </c>
      <c r="AI62" s="10">
        <v>-0.002537</v>
      </c>
      <c r="AJ62" s="10">
        <v>-0.002648</v>
      </c>
      <c r="AK62" s="10">
        <v>-0.002697</v>
      </c>
      <c r="AL62" s="10">
        <v>-0.002614</v>
      </c>
    </row>
    <row r="63" ht="12.75" customHeight="1">
      <c r="A63" s="10">
        <v>0.003136</v>
      </c>
      <c r="B63" s="10">
        <v>0.002914</v>
      </c>
      <c r="C63" s="10">
        <v>0.002793</v>
      </c>
      <c r="D63" s="10">
        <v>0.002744</v>
      </c>
      <c r="E63" s="10">
        <v>0.002769</v>
      </c>
      <c r="F63" s="10">
        <v>0.002717</v>
      </c>
      <c r="G63" s="10">
        <v>0.002561</v>
      </c>
      <c r="H63" s="10">
        <v>0.0024</v>
      </c>
      <c r="I63" s="10">
        <v>0.002328</v>
      </c>
      <c r="J63" s="10">
        <v>0.002198</v>
      </c>
      <c r="K63" s="10">
        <v>0.001983</v>
      </c>
      <c r="L63" s="10">
        <v>0.001615</v>
      </c>
      <c r="M63" s="10">
        <v>0.001308</v>
      </c>
      <c r="N63" s="10">
        <v>9.91E-4</v>
      </c>
      <c r="O63" s="10">
        <v>8.2E-4</v>
      </c>
      <c r="P63" s="10">
        <v>6.52E-4</v>
      </c>
      <c r="Q63" s="10">
        <v>4.78E-4</v>
      </c>
      <c r="R63" s="10">
        <v>3.97E-4</v>
      </c>
      <c r="S63" s="10">
        <v>2.65E-4</v>
      </c>
      <c r="T63" s="10">
        <v>2.41E-4</v>
      </c>
      <c r="U63" s="10">
        <v>1.64E-4</v>
      </c>
      <c r="V63" s="10">
        <v>1.14E-4</v>
      </c>
      <c r="W63" s="10">
        <v>9.3E-5</v>
      </c>
      <c r="X63" s="10">
        <v>5.7E-5</v>
      </c>
      <c r="Y63" s="10">
        <v>0.0</v>
      </c>
      <c r="Z63" s="10">
        <v>-9.9E-5</v>
      </c>
      <c r="AA63" s="10">
        <v>-2.14E-4</v>
      </c>
      <c r="AB63" s="10">
        <v>-6.33E-4</v>
      </c>
      <c r="AC63" s="10">
        <v>-0.001035</v>
      </c>
      <c r="AD63" s="10">
        <v>-0.001436</v>
      </c>
      <c r="AE63" s="10">
        <v>-0.001803</v>
      </c>
      <c r="AF63" s="10">
        <v>-0.00207</v>
      </c>
      <c r="AG63" s="10">
        <v>-0.002297</v>
      </c>
      <c r="AH63" s="10">
        <v>-0.00239</v>
      </c>
      <c r="AI63" s="10">
        <v>-0.002517</v>
      </c>
      <c r="AJ63" s="10">
        <v>-0.002608</v>
      </c>
      <c r="AK63" s="10">
        <v>-0.002661</v>
      </c>
      <c r="AL63" s="10">
        <v>-0.002593</v>
      </c>
    </row>
    <row r="64" ht="12.75" customHeight="1">
      <c r="A64" s="10">
        <v>0.003291</v>
      </c>
      <c r="B64" s="10">
        <v>0.003037</v>
      </c>
      <c r="C64" s="10">
        <v>0.0029</v>
      </c>
      <c r="D64" s="10">
        <v>0.002878</v>
      </c>
      <c r="E64" s="10">
        <v>0.002888</v>
      </c>
      <c r="F64" s="10">
        <v>0.002856</v>
      </c>
      <c r="G64" s="10">
        <v>0.002679</v>
      </c>
      <c r="H64" s="10">
        <v>0.002512</v>
      </c>
      <c r="I64" s="10">
        <v>0.002429</v>
      </c>
      <c r="J64" s="10">
        <v>0.00231</v>
      </c>
      <c r="K64" s="10">
        <v>0.002111</v>
      </c>
      <c r="L64" s="10">
        <v>0.001769</v>
      </c>
      <c r="M64" s="10">
        <v>0.001463</v>
      </c>
      <c r="N64" s="10">
        <v>0.001174</v>
      </c>
      <c r="O64" s="10">
        <v>9.76E-4</v>
      </c>
      <c r="P64" s="10">
        <v>7.98E-4</v>
      </c>
      <c r="Q64" s="10">
        <v>6.22E-4</v>
      </c>
      <c r="R64" s="10">
        <v>5.16E-4</v>
      </c>
      <c r="S64" s="10">
        <v>3.79E-4</v>
      </c>
      <c r="T64" s="10">
        <v>3.15E-4</v>
      </c>
      <c r="U64" s="10">
        <v>2.27E-4</v>
      </c>
      <c r="V64" s="10">
        <v>1.65E-4</v>
      </c>
      <c r="W64" s="10">
        <v>1.12E-4</v>
      </c>
      <c r="X64" s="10">
        <v>6.1E-5</v>
      </c>
      <c r="Y64" s="10">
        <v>0.0</v>
      </c>
      <c r="Z64" s="10">
        <v>-7.2E-5</v>
      </c>
      <c r="AA64" s="10">
        <v>-1.95E-4</v>
      </c>
      <c r="AB64" s="10">
        <v>-6.1E-4</v>
      </c>
      <c r="AC64" s="10">
        <v>-9.85E-4</v>
      </c>
      <c r="AD64" s="10">
        <v>-0.00137</v>
      </c>
      <c r="AE64" s="10">
        <v>-0.001754</v>
      </c>
      <c r="AF64" s="10">
        <v>-0.002006</v>
      </c>
      <c r="AG64" s="10">
        <v>-0.002215</v>
      </c>
      <c r="AH64" s="10">
        <v>-0.002306</v>
      </c>
      <c r="AI64" s="10">
        <v>-0.002431</v>
      </c>
      <c r="AJ64" s="10">
        <v>-0.002506</v>
      </c>
      <c r="AK64" s="10">
        <v>-0.002548</v>
      </c>
      <c r="AL64" s="10">
        <v>-0.002493</v>
      </c>
    </row>
    <row r="65" ht="12.75" customHeight="1">
      <c r="A65" s="10">
        <v>0.00319</v>
      </c>
      <c r="B65" s="10">
        <v>0.002967</v>
      </c>
      <c r="C65" s="10">
        <v>0.002849</v>
      </c>
      <c r="D65" s="10">
        <v>0.002811</v>
      </c>
      <c r="E65" s="10">
        <v>0.002785</v>
      </c>
      <c r="F65" s="10">
        <v>0.002754</v>
      </c>
      <c r="G65" s="10">
        <v>0.002583</v>
      </c>
      <c r="H65" s="10">
        <v>0.002417</v>
      </c>
      <c r="I65" s="10">
        <v>0.002353</v>
      </c>
      <c r="J65" s="10">
        <v>0.002258</v>
      </c>
      <c r="K65" s="10">
        <v>0.002108</v>
      </c>
      <c r="L65" s="10">
        <v>0.001756</v>
      </c>
      <c r="M65" s="10">
        <v>0.001471</v>
      </c>
      <c r="N65" s="10">
        <v>0.001173</v>
      </c>
      <c r="O65" s="10">
        <v>9.64E-4</v>
      </c>
      <c r="P65" s="10">
        <v>7.84E-4</v>
      </c>
      <c r="Q65" s="10">
        <v>6.02E-4</v>
      </c>
      <c r="R65" s="10">
        <v>4.66E-4</v>
      </c>
      <c r="S65" s="10">
        <v>3.36E-4</v>
      </c>
      <c r="T65" s="10">
        <v>2.74E-4</v>
      </c>
      <c r="U65" s="10">
        <v>1.98E-4</v>
      </c>
      <c r="V65" s="10">
        <v>1.73E-4</v>
      </c>
      <c r="W65" s="10">
        <v>9.8E-5</v>
      </c>
      <c r="X65" s="10">
        <v>6.6E-5</v>
      </c>
      <c r="Y65" s="10">
        <v>0.0</v>
      </c>
      <c r="Z65" s="10">
        <v>-6.3E-5</v>
      </c>
      <c r="AA65" s="10">
        <v>-1.8E-4</v>
      </c>
      <c r="AB65" s="10">
        <v>-5.96E-4</v>
      </c>
      <c r="AC65" s="10">
        <v>-9.6E-4</v>
      </c>
      <c r="AD65" s="10">
        <v>-0.001336</v>
      </c>
      <c r="AE65" s="10">
        <v>-0.001694</v>
      </c>
      <c r="AF65" s="10">
        <v>-0.001933</v>
      </c>
      <c r="AG65" s="10">
        <v>-0.002151</v>
      </c>
      <c r="AH65" s="10">
        <v>-0.002239</v>
      </c>
      <c r="AI65" s="10">
        <v>-0.002352</v>
      </c>
      <c r="AJ65" s="10">
        <v>-0.002433</v>
      </c>
      <c r="AK65" s="10">
        <v>-0.002473</v>
      </c>
      <c r="AL65" s="10">
        <v>-0.002389</v>
      </c>
    </row>
    <row r="66" ht="12.75" customHeight="1">
      <c r="A66" s="10">
        <v>0.003211</v>
      </c>
      <c r="B66" s="10">
        <v>0.002978</v>
      </c>
      <c r="C66" s="10">
        <v>0.002882</v>
      </c>
      <c r="D66" s="10">
        <v>0.002867</v>
      </c>
      <c r="E66" s="10">
        <v>0.0029</v>
      </c>
      <c r="F66" s="10">
        <v>0.002911</v>
      </c>
      <c r="G66" s="10">
        <v>0.002773</v>
      </c>
      <c r="H66" s="10">
        <v>0.002573</v>
      </c>
      <c r="I66" s="10">
        <v>0.002499</v>
      </c>
      <c r="J66" s="10">
        <v>0.002398</v>
      </c>
      <c r="K66" s="10">
        <v>0.00224</v>
      </c>
      <c r="L66" s="10">
        <v>0.001841</v>
      </c>
      <c r="M66" s="10">
        <v>0.001547</v>
      </c>
      <c r="N66" s="10">
        <v>0.001252</v>
      </c>
      <c r="O66" s="10">
        <v>0.001044</v>
      </c>
      <c r="P66" s="10">
        <v>8.63E-4</v>
      </c>
      <c r="Q66" s="10">
        <v>6.78E-4</v>
      </c>
      <c r="R66" s="10">
        <v>5.19E-4</v>
      </c>
      <c r="S66" s="10">
        <v>4.1E-4</v>
      </c>
      <c r="T66" s="10">
        <v>3.26E-4</v>
      </c>
      <c r="U66" s="10">
        <v>2.5E-4</v>
      </c>
      <c r="V66" s="10">
        <v>1.7E-4</v>
      </c>
      <c r="W66" s="10">
        <v>1.06E-4</v>
      </c>
      <c r="X66" s="10">
        <v>4.8E-5</v>
      </c>
      <c r="Y66" s="10">
        <v>0.0</v>
      </c>
      <c r="Z66" s="10">
        <v>-8.5E-5</v>
      </c>
      <c r="AA66" s="10">
        <v>-1.95E-4</v>
      </c>
      <c r="AB66" s="10">
        <v>-6.15E-4</v>
      </c>
      <c r="AC66" s="10">
        <v>-9.75E-4</v>
      </c>
      <c r="AD66" s="10">
        <v>-0.001324</v>
      </c>
      <c r="AE66" s="10">
        <v>-0.001692</v>
      </c>
      <c r="AF66" s="10">
        <v>-0.001937</v>
      </c>
      <c r="AG66" s="10">
        <v>-0.002151</v>
      </c>
      <c r="AH66" s="10">
        <v>-0.002226</v>
      </c>
      <c r="AI66" s="10">
        <v>-0.002336</v>
      </c>
      <c r="AJ66" s="10">
        <v>-0.002393</v>
      </c>
      <c r="AK66" s="10">
        <v>-0.002434</v>
      </c>
      <c r="AL66" s="10">
        <v>-0.002351</v>
      </c>
    </row>
    <row r="67" ht="12.75" customHeight="1">
      <c r="A67" s="10">
        <v>0.003356</v>
      </c>
      <c r="B67" s="10">
        <v>0.003133</v>
      </c>
      <c r="C67" s="10">
        <v>0.003055</v>
      </c>
      <c r="D67" s="10">
        <v>0.003062</v>
      </c>
      <c r="E67" s="10">
        <v>0.003061</v>
      </c>
      <c r="F67" s="10">
        <v>0.003066</v>
      </c>
      <c r="G67" s="10">
        <v>0.00292</v>
      </c>
      <c r="H67" s="10">
        <v>0.002747</v>
      </c>
      <c r="I67" s="10">
        <v>0.002671</v>
      </c>
      <c r="J67" s="10">
        <v>0.002574</v>
      </c>
      <c r="K67" s="10">
        <v>0.002404</v>
      </c>
      <c r="L67" s="10">
        <v>0.002043</v>
      </c>
      <c r="M67" s="10">
        <v>0.001734</v>
      </c>
      <c r="N67" s="10">
        <v>0.001439</v>
      </c>
      <c r="O67" s="10">
        <v>0.001212</v>
      </c>
      <c r="P67" s="10">
        <v>9.89E-4</v>
      </c>
      <c r="Q67" s="10">
        <v>8.14E-4</v>
      </c>
      <c r="R67" s="10">
        <v>6.42E-4</v>
      </c>
      <c r="S67" s="10">
        <v>4.91E-4</v>
      </c>
      <c r="T67" s="10">
        <v>3.99E-4</v>
      </c>
      <c r="U67" s="10">
        <v>2.85E-4</v>
      </c>
      <c r="V67" s="10">
        <v>1.97E-4</v>
      </c>
      <c r="W67" s="10">
        <v>1.21E-4</v>
      </c>
      <c r="X67" s="10">
        <v>7.4E-5</v>
      </c>
      <c r="Y67" s="10">
        <v>0.0</v>
      </c>
      <c r="Z67" s="10">
        <v>-4.7E-5</v>
      </c>
      <c r="AA67" s="10">
        <v>-1.59E-4</v>
      </c>
      <c r="AB67" s="10">
        <v>-5.65E-4</v>
      </c>
      <c r="AC67" s="10">
        <v>-9.27E-4</v>
      </c>
      <c r="AD67" s="10">
        <v>-0.001274</v>
      </c>
      <c r="AE67" s="10">
        <v>-0.001605</v>
      </c>
      <c r="AF67" s="10">
        <v>-0.001873</v>
      </c>
      <c r="AG67" s="10">
        <v>-0.002069</v>
      </c>
      <c r="AH67" s="10">
        <v>-0.002127</v>
      </c>
      <c r="AI67" s="10">
        <v>-0.002229</v>
      </c>
      <c r="AJ67" s="10">
        <v>-0.002292</v>
      </c>
      <c r="AK67" s="10">
        <v>-0.002323</v>
      </c>
      <c r="AL67" s="10">
        <v>-0.002239</v>
      </c>
    </row>
    <row r="68" ht="12.75" customHeight="1">
      <c r="A68" s="10">
        <v>0.00329</v>
      </c>
      <c r="B68" s="10">
        <v>0.003072</v>
      </c>
      <c r="C68" s="10">
        <v>0.002981</v>
      </c>
      <c r="D68" s="10">
        <v>0.003005</v>
      </c>
      <c r="E68" s="10">
        <v>0.003021</v>
      </c>
      <c r="F68" s="10">
        <v>0.003039</v>
      </c>
      <c r="G68" s="10">
        <v>0.002925</v>
      </c>
      <c r="H68" s="10">
        <v>0.00276</v>
      </c>
      <c r="I68" s="10">
        <v>0.002696</v>
      </c>
      <c r="J68" s="10">
        <v>0.0026</v>
      </c>
      <c r="K68" s="10">
        <v>0.002481</v>
      </c>
      <c r="L68" s="10">
        <v>0.002093</v>
      </c>
      <c r="M68" s="10">
        <v>0.001754</v>
      </c>
      <c r="N68" s="10">
        <v>0.001469</v>
      </c>
      <c r="O68" s="10">
        <v>0.001225</v>
      </c>
      <c r="P68" s="10">
        <v>9.97E-4</v>
      </c>
      <c r="Q68" s="10">
        <v>8.08E-4</v>
      </c>
      <c r="R68" s="10">
        <v>6.48E-4</v>
      </c>
      <c r="S68" s="10">
        <v>4.65E-4</v>
      </c>
      <c r="T68" s="10">
        <v>4.05E-4</v>
      </c>
      <c r="U68" s="10">
        <v>2.84E-4</v>
      </c>
      <c r="V68" s="10">
        <v>2.12E-4</v>
      </c>
      <c r="W68" s="10">
        <v>1.47E-4</v>
      </c>
      <c r="X68" s="10">
        <v>6.3E-5</v>
      </c>
      <c r="Y68" s="10">
        <v>0.0</v>
      </c>
      <c r="Z68" s="10">
        <v>-7.7E-5</v>
      </c>
      <c r="AA68" s="10">
        <v>-2.16E-4</v>
      </c>
      <c r="AB68" s="10">
        <v>-6.25E-4</v>
      </c>
      <c r="AC68" s="10">
        <v>-9.62E-4</v>
      </c>
      <c r="AD68" s="10">
        <v>-0.001303</v>
      </c>
      <c r="AE68" s="10">
        <v>-0.001636</v>
      </c>
      <c r="AF68" s="10">
        <v>-0.00188</v>
      </c>
      <c r="AG68" s="10">
        <v>-0.002064</v>
      </c>
      <c r="AH68" s="10">
        <v>-0.002125</v>
      </c>
      <c r="AI68" s="10">
        <v>-0.002218</v>
      </c>
      <c r="AJ68" s="10">
        <v>-0.002259</v>
      </c>
      <c r="AK68" s="10">
        <v>-0.002295</v>
      </c>
      <c r="AL68" s="10">
        <v>-0.002182</v>
      </c>
    </row>
    <row r="69" ht="12.75" customHeight="1">
      <c r="A69" s="10">
        <v>0.003554</v>
      </c>
      <c r="B69" s="10">
        <v>0.003314</v>
      </c>
      <c r="C69" s="10">
        <v>0.003239</v>
      </c>
      <c r="D69" s="10">
        <v>0.003284</v>
      </c>
      <c r="E69" s="10">
        <v>0.003294</v>
      </c>
      <c r="F69" s="10">
        <v>0.003315</v>
      </c>
      <c r="G69" s="10">
        <v>0.003209</v>
      </c>
      <c r="H69" s="10">
        <v>0.003014</v>
      </c>
      <c r="I69" s="10">
        <v>0.002927</v>
      </c>
      <c r="J69" s="10">
        <v>0.002848</v>
      </c>
      <c r="K69" s="10">
        <v>0.002702</v>
      </c>
      <c r="L69" s="10">
        <v>0.002289</v>
      </c>
      <c r="M69" s="10">
        <v>0.001961</v>
      </c>
      <c r="N69" s="10">
        <v>0.001662</v>
      </c>
      <c r="O69" s="10">
        <v>0.001414</v>
      </c>
      <c r="P69" s="10">
        <v>0.00117</v>
      </c>
      <c r="Q69" s="10">
        <v>9.83E-4</v>
      </c>
      <c r="R69" s="10">
        <v>7.81E-4</v>
      </c>
      <c r="S69" s="10">
        <v>5.86E-4</v>
      </c>
      <c r="T69" s="10">
        <v>4.77E-4</v>
      </c>
      <c r="U69" s="10">
        <v>3.49E-4</v>
      </c>
      <c r="V69" s="10">
        <v>2.61E-4</v>
      </c>
      <c r="W69" s="10">
        <v>1.92E-4</v>
      </c>
      <c r="X69" s="10">
        <v>7.7E-5</v>
      </c>
      <c r="Y69" s="10">
        <v>0.0</v>
      </c>
      <c r="Z69" s="10">
        <v>-7.0E-5</v>
      </c>
      <c r="AA69" s="10">
        <v>-2.09E-4</v>
      </c>
      <c r="AB69" s="10">
        <v>-6.02E-4</v>
      </c>
      <c r="AC69" s="10">
        <v>-9.35E-4</v>
      </c>
      <c r="AD69" s="10">
        <v>-0.00128</v>
      </c>
      <c r="AE69" s="10">
        <v>-0.001601</v>
      </c>
      <c r="AF69" s="10">
        <v>-0.001848</v>
      </c>
      <c r="AG69" s="10">
        <v>-0.002015</v>
      </c>
      <c r="AH69" s="10">
        <v>-0.002085</v>
      </c>
      <c r="AI69" s="10">
        <v>-0.002149</v>
      </c>
      <c r="AJ69" s="10">
        <v>-0.002192</v>
      </c>
      <c r="AK69" s="10">
        <v>-0.002219</v>
      </c>
      <c r="AL69" s="10">
        <v>-0.002125</v>
      </c>
    </row>
    <row r="70" ht="12.75" customHeight="1">
      <c r="A70" s="10">
        <v>0.003677</v>
      </c>
      <c r="B70" s="10">
        <v>0.003447</v>
      </c>
      <c r="C70" s="10">
        <v>0.003383</v>
      </c>
      <c r="D70" s="10">
        <v>0.003436</v>
      </c>
      <c r="E70" s="10">
        <v>0.003405</v>
      </c>
      <c r="F70" s="10">
        <v>0.003435</v>
      </c>
      <c r="G70" s="10">
        <v>0.003332</v>
      </c>
      <c r="H70" s="10">
        <v>0.003179</v>
      </c>
      <c r="I70" s="10">
        <v>0.003064</v>
      </c>
      <c r="J70" s="10">
        <v>0.002984</v>
      </c>
      <c r="K70" s="10">
        <v>0.002848</v>
      </c>
      <c r="L70" s="10">
        <v>0.002469</v>
      </c>
      <c r="M70" s="10">
        <v>0.002118</v>
      </c>
      <c r="N70" s="10">
        <v>0.001823</v>
      </c>
      <c r="O70" s="10">
        <v>0.001536</v>
      </c>
      <c r="P70" s="10">
        <v>0.001262</v>
      </c>
      <c r="Q70" s="10">
        <v>0.001067</v>
      </c>
      <c r="R70" s="10">
        <v>8.31E-4</v>
      </c>
      <c r="S70" s="10">
        <v>6.35E-4</v>
      </c>
      <c r="T70" s="10">
        <v>5.41E-4</v>
      </c>
      <c r="U70" s="10">
        <v>4.01E-4</v>
      </c>
      <c r="V70" s="10">
        <v>2.78E-4</v>
      </c>
      <c r="W70" s="10">
        <v>1.83E-4</v>
      </c>
      <c r="X70" s="10">
        <v>1.16E-4</v>
      </c>
      <c r="Y70" s="10">
        <v>0.0</v>
      </c>
      <c r="Z70" s="10">
        <v>-5.5E-5</v>
      </c>
      <c r="AA70" s="10">
        <v>-1.81E-4</v>
      </c>
      <c r="AB70" s="10">
        <v>-6.0E-4</v>
      </c>
      <c r="AC70" s="10">
        <v>-9.07E-4</v>
      </c>
      <c r="AD70" s="10">
        <v>-0.001225</v>
      </c>
      <c r="AE70" s="10">
        <v>-0.001543</v>
      </c>
      <c r="AF70" s="10">
        <v>-0.001782</v>
      </c>
      <c r="AG70" s="10">
        <v>-0.001923</v>
      </c>
      <c r="AH70" s="10">
        <v>-0.001996</v>
      </c>
      <c r="AI70" s="10">
        <v>-0.002038</v>
      </c>
      <c r="AJ70" s="10">
        <v>-0.002091</v>
      </c>
      <c r="AK70" s="10">
        <v>-0.002103</v>
      </c>
      <c r="AL70" s="10">
        <v>-0.002017</v>
      </c>
    </row>
    <row r="71" ht="12.75" customHeight="1">
      <c r="A71" s="10">
        <v>0.003815</v>
      </c>
      <c r="B71" s="10">
        <v>0.00358</v>
      </c>
      <c r="C71" s="10">
        <v>0.003511</v>
      </c>
      <c r="D71" s="10">
        <v>0.003558</v>
      </c>
      <c r="E71" s="10">
        <v>0.003534</v>
      </c>
      <c r="F71" s="10">
        <v>0.003563</v>
      </c>
      <c r="G71" s="10">
        <v>0.003482</v>
      </c>
      <c r="H71" s="10">
        <v>0.003321</v>
      </c>
      <c r="I71" s="10">
        <v>0.0032</v>
      </c>
      <c r="J71" s="10">
        <v>0.003103</v>
      </c>
      <c r="K71" s="10">
        <v>0.002985</v>
      </c>
      <c r="L71" s="10">
        <v>0.002575</v>
      </c>
      <c r="M71" s="10">
        <v>0.002187</v>
      </c>
      <c r="N71" s="10">
        <v>0.001887</v>
      </c>
      <c r="O71" s="10">
        <v>0.001612</v>
      </c>
      <c r="P71" s="10">
        <v>0.001314</v>
      </c>
      <c r="Q71" s="10">
        <v>0.001135</v>
      </c>
      <c r="R71" s="10">
        <v>8.9E-4</v>
      </c>
      <c r="S71" s="10">
        <v>6.9E-4</v>
      </c>
      <c r="T71" s="10">
        <v>5.68E-4</v>
      </c>
      <c r="U71" s="10">
        <v>4.25E-4</v>
      </c>
      <c r="V71" s="10">
        <v>2.95E-4</v>
      </c>
      <c r="W71" s="10">
        <v>1.74E-4</v>
      </c>
      <c r="X71" s="10">
        <v>9.6E-5</v>
      </c>
      <c r="Y71" s="10">
        <v>0.0</v>
      </c>
      <c r="Z71" s="10">
        <v>-9.9E-5</v>
      </c>
      <c r="AA71" s="10">
        <v>-2.36E-4</v>
      </c>
      <c r="AB71" s="10">
        <v>-6.42E-4</v>
      </c>
      <c r="AC71" s="10">
        <v>-9.32E-4</v>
      </c>
      <c r="AD71" s="10">
        <v>-0.001246</v>
      </c>
      <c r="AE71" s="10">
        <v>-0.001545</v>
      </c>
      <c r="AF71" s="10">
        <v>-0.001761</v>
      </c>
      <c r="AG71" s="10">
        <v>-0.001907</v>
      </c>
      <c r="AH71" s="10">
        <v>-0.001959</v>
      </c>
      <c r="AI71" s="10">
        <v>-0.001992</v>
      </c>
      <c r="AJ71" s="10">
        <v>-0.002024</v>
      </c>
      <c r="AK71" s="10">
        <v>-0.002032</v>
      </c>
      <c r="AL71" s="10">
        <v>-0.001937</v>
      </c>
    </row>
    <row r="72" ht="12.75" customHeight="1">
      <c r="A72" s="10">
        <v>0.003843</v>
      </c>
      <c r="B72" s="10">
        <v>0.003604</v>
      </c>
      <c r="C72" s="10">
        <v>0.003569</v>
      </c>
      <c r="D72" s="10">
        <v>0.003638</v>
      </c>
      <c r="E72" s="10">
        <v>0.003635</v>
      </c>
      <c r="F72" s="10">
        <v>0.003686</v>
      </c>
      <c r="G72" s="10">
        <v>0.003603</v>
      </c>
      <c r="H72" s="10">
        <v>0.003433</v>
      </c>
      <c r="I72" s="10">
        <v>0.003304</v>
      </c>
      <c r="J72" s="10">
        <v>0.003208</v>
      </c>
      <c r="K72" s="10">
        <v>0.003084</v>
      </c>
      <c r="L72" s="10">
        <v>0.002678</v>
      </c>
      <c r="M72" s="10">
        <v>0.002283</v>
      </c>
      <c r="N72" s="10">
        <v>0.002001</v>
      </c>
      <c r="O72" s="10">
        <v>0.001717</v>
      </c>
      <c r="P72" s="10">
        <v>0.001396</v>
      </c>
      <c r="Q72" s="10">
        <v>0.001206</v>
      </c>
      <c r="R72" s="10">
        <v>9.88E-4</v>
      </c>
      <c r="S72" s="10">
        <v>7.63E-4</v>
      </c>
      <c r="T72" s="10">
        <v>6.44E-4</v>
      </c>
      <c r="U72" s="10">
        <v>4.67E-4</v>
      </c>
      <c r="V72" s="10">
        <v>3.19E-4</v>
      </c>
      <c r="W72" s="10">
        <v>2.11E-4</v>
      </c>
      <c r="X72" s="10">
        <v>1.37E-4</v>
      </c>
      <c r="Y72" s="10">
        <v>0.0</v>
      </c>
      <c r="Z72" s="10">
        <v>-5.6E-5</v>
      </c>
      <c r="AA72" s="10">
        <v>-2.24E-4</v>
      </c>
      <c r="AB72" s="10">
        <v>-6.31E-4</v>
      </c>
      <c r="AC72" s="10">
        <v>-9.2E-4</v>
      </c>
      <c r="AD72" s="10">
        <v>-0.001209</v>
      </c>
      <c r="AE72" s="10">
        <v>-0.001501</v>
      </c>
      <c r="AF72" s="10">
        <v>-0.00172</v>
      </c>
      <c r="AG72" s="10">
        <v>-0.001861</v>
      </c>
      <c r="AH72" s="10">
        <v>-0.001871</v>
      </c>
      <c r="AI72" s="10">
        <v>-0.001938</v>
      </c>
      <c r="AJ72" s="10">
        <v>-0.001934</v>
      </c>
      <c r="AK72" s="10">
        <v>-0.00195</v>
      </c>
      <c r="AL72" s="10">
        <v>-0.001856</v>
      </c>
    </row>
    <row r="73" ht="12.75" customHeight="1">
      <c r="A73" s="10">
        <v>0.003865</v>
      </c>
      <c r="B73" s="10">
        <v>0.003654</v>
      </c>
      <c r="C73" s="10">
        <v>0.003614</v>
      </c>
      <c r="D73" s="10">
        <v>0.003704</v>
      </c>
      <c r="E73" s="10">
        <v>0.003688</v>
      </c>
      <c r="F73" s="10">
        <v>0.003711</v>
      </c>
      <c r="G73" s="10">
        <v>0.003654</v>
      </c>
      <c r="H73" s="10">
        <v>0.003511</v>
      </c>
      <c r="I73" s="10">
        <v>0.003403</v>
      </c>
      <c r="J73" s="10">
        <v>0.003271</v>
      </c>
      <c r="K73" s="10">
        <v>0.003166</v>
      </c>
      <c r="L73" s="10">
        <v>0.0028</v>
      </c>
      <c r="M73" s="10">
        <v>0.002388</v>
      </c>
      <c r="N73" s="10">
        <v>0.002073</v>
      </c>
      <c r="O73" s="10">
        <v>0.001778</v>
      </c>
      <c r="P73" s="10">
        <v>0.001485</v>
      </c>
      <c r="Q73" s="10">
        <v>0.001267</v>
      </c>
      <c r="R73" s="10">
        <v>0.00104</v>
      </c>
      <c r="S73" s="10">
        <v>7.93E-4</v>
      </c>
      <c r="T73" s="10">
        <v>6.48E-4</v>
      </c>
      <c r="U73" s="10">
        <v>5.12E-4</v>
      </c>
      <c r="V73" s="10">
        <v>3.79E-4</v>
      </c>
      <c r="W73" s="10">
        <v>2.41E-4</v>
      </c>
      <c r="X73" s="10">
        <v>1.42E-4</v>
      </c>
      <c r="Y73" s="10">
        <v>0.0</v>
      </c>
      <c r="Z73" s="10">
        <v>-6.6E-5</v>
      </c>
      <c r="AA73" s="10">
        <v>-1.9E-4</v>
      </c>
      <c r="AB73" s="10">
        <v>-6.07E-4</v>
      </c>
      <c r="AC73" s="10">
        <v>-8.61E-4</v>
      </c>
      <c r="AD73" s="10">
        <v>-0.001139</v>
      </c>
      <c r="AE73" s="10">
        <v>-0.001403</v>
      </c>
      <c r="AF73" s="10">
        <v>-0.001608</v>
      </c>
      <c r="AG73" s="10">
        <v>-0.001744</v>
      </c>
      <c r="AH73" s="10">
        <v>-0.001749</v>
      </c>
      <c r="AI73" s="10">
        <v>-0.001786</v>
      </c>
      <c r="AJ73" s="10">
        <v>-0.00179</v>
      </c>
      <c r="AK73" s="10">
        <v>-0.001808</v>
      </c>
      <c r="AL73" s="10">
        <v>-0.001712</v>
      </c>
    </row>
    <row r="74" ht="12.75" customHeight="1">
      <c r="A74" s="10">
        <v>0.003745</v>
      </c>
      <c r="B74" s="10">
        <v>0.003536</v>
      </c>
      <c r="C74" s="10">
        <v>0.003523</v>
      </c>
      <c r="D74" s="10">
        <v>0.003647</v>
      </c>
      <c r="E74" s="10">
        <v>0.003696</v>
      </c>
      <c r="F74" s="10">
        <v>0.003718</v>
      </c>
      <c r="G74" s="10">
        <v>0.003686</v>
      </c>
      <c r="H74" s="10">
        <v>0.003559</v>
      </c>
      <c r="I74" s="10">
        <v>0.003419</v>
      </c>
      <c r="J74" s="10">
        <v>0.003306</v>
      </c>
      <c r="K74" s="10">
        <v>0.003228</v>
      </c>
      <c r="L74" s="10">
        <v>0.002826</v>
      </c>
      <c r="M74" s="10">
        <v>0.002428</v>
      </c>
      <c r="N74" s="10">
        <v>0.002118</v>
      </c>
      <c r="O74" s="10">
        <v>0.001835</v>
      </c>
      <c r="P74" s="10">
        <v>0.001505</v>
      </c>
      <c r="Q74" s="10">
        <v>0.001315</v>
      </c>
      <c r="R74" s="10">
        <v>0.001092</v>
      </c>
      <c r="S74" s="10">
        <v>8.4E-4</v>
      </c>
      <c r="T74" s="10">
        <v>7.11E-4</v>
      </c>
      <c r="U74" s="10">
        <v>5.2E-4</v>
      </c>
      <c r="V74" s="10">
        <v>3.75E-4</v>
      </c>
      <c r="W74" s="10">
        <v>2.41E-4</v>
      </c>
      <c r="X74" s="10">
        <v>1.57E-4</v>
      </c>
      <c r="Y74" s="10">
        <v>0.0</v>
      </c>
      <c r="Z74" s="10">
        <v>-7.5E-5</v>
      </c>
      <c r="AA74" s="10">
        <v>-2.21E-4</v>
      </c>
      <c r="AB74" s="10">
        <v>-6.28E-4</v>
      </c>
      <c r="AC74" s="10">
        <v>-8.97E-4</v>
      </c>
      <c r="AD74" s="10">
        <v>-0.001189</v>
      </c>
      <c r="AE74" s="10">
        <v>-0.001446</v>
      </c>
      <c r="AF74" s="10">
        <v>-0.001615</v>
      </c>
      <c r="AG74" s="10">
        <v>-0.001761</v>
      </c>
      <c r="AH74" s="10">
        <v>-0.001778</v>
      </c>
      <c r="AI74" s="10">
        <v>-0.0018</v>
      </c>
      <c r="AJ74" s="10">
        <v>-0.001799</v>
      </c>
      <c r="AK74" s="10">
        <v>-0.001823</v>
      </c>
      <c r="AL74" s="10">
        <v>-0.001716</v>
      </c>
    </row>
    <row r="75" ht="12.75" customHeight="1">
      <c r="A75" s="10">
        <v>0.003932</v>
      </c>
      <c r="B75" s="10">
        <v>0.003724</v>
      </c>
      <c r="C75" s="10">
        <v>0.003704</v>
      </c>
      <c r="D75" s="10">
        <v>0.003822</v>
      </c>
      <c r="E75" s="10">
        <v>0.003824</v>
      </c>
      <c r="F75" s="10">
        <v>0.003855</v>
      </c>
      <c r="G75" s="10">
        <v>0.0038</v>
      </c>
      <c r="H75" s="10">
        <v>0.00367</v>
      </c>
      <c r="I75" s="10">
        <v>0.00351</v>
      </c>
      <c r="J75" s="10">
        <v>0.003394</v>
      </c>
      <c r="K75" s="10">
        <v>0.003327</v>
      </c>
      <c r="L75" s="10">
        <v>0.002911</v>
      </c>
      <c r="M75" s="10">
        <v>0.002511</v>
      </c>
      <c r="N75" s="10">
        <v>0.002192</v>
      </c>
      <c r="O75" s="10">
        <v>0.001906</v>
      </c>
      <c r="P75" s="10">
        <v>0.00156</v>
      </c>
      <c r="Q75" s="10">
        <v>0.001324</v>
      </c>
      <c r="R75" s="10">
        <v>0.001099</v>
      </c>
      <c r="S75" s="10">
        <v>8.22E-4</v>
      </c>
      <c r="T75" s="10">
        <v>6.89E-4</v>
      </c>
      <c r="U75" s="10">
        <v>5.18E-4</v>
      </c>
      <c r="V75" s="10">
        <v>3.83E-4</v>
      </c>
      <c r="W75" s="10">
        <v>2.42E-4</v>
      </c>
      <c r="X75" s="10">
        <v>1.33E-4</v>
      </c>
      <c r="Y75" s="10">
        <v>0.0</v>
      </c>
      <c r="Z75" s="10">
        <v>-1.04E-4</v>
      </c>
      <c r="AA75" s="10">
        <v>-2.53E-4</v>
      </c>
      <c r="AB75" s="10">
        <v>-6.62E-4</v>
      </c>
      <c r="AC75" s="10">
        <v>-9.25E-4</v>
      </c>
      <c r="AD75" s="10">
        <v>-0.001203</v>
      </c>
      <c r="AE75" s="10">
        <v>-0.001481</v>
      </c>
      <c r="AF75" s="10">
        <v>-0.001672</v>
      </c>
      <c r="AG75" s="10">
        <v>-0.001789</v>
      </c>
      <c r="AH75" s="10">
        <v>-0.001791</v>
      </c>
      <c r="AI75" s="10">
        <v>-0.00182</v>
      </c>
      <c r="AJ75" s="10">
        <v>-0.00183</v>
      </c>
      <c r="AK75" s="10">
        <v>-0.001835</v>
      </c>
      <c r="AL75" s="10">
        <v>-0.001726</v>
      </c>
    </row>
    <row r="76" ht="12.75" customHeight="1">
      <c r="A76" s="10">
        <v>0.004128</v>
      </c>
      <c r="B76" s="10">
        <v>0.003917</v>
      </c>
      <c r="C76" s="10">
        <v>0.003869</v>
      </c>
      <c r="D76" s="10">
        <v>0.003979</v>
      </c>
      <c r="E76" s="10">
        <v>0.003957</v>
      </c>
      <c r="F76" s="10">
        <v>0.003975</v>
      </c>
      <c r="G76" s="10">
        <v>0.00392</v>
      </c>
      <c r="H76" s="10">
        <v>0.003818</v>
      </c>
      <c r="I76" s="10">
        <v>0.003674</v>
      </c>
      <c r="J76" s="10">
        <v>0.003528</v>
      </c>
      <c r="K76" s="10">
        <v>0.003433</v>
      </c>
      <c r="L76" s="10">
        <v>0.003055</v>
      </c>
      <c r="M76" s="10">
        <v>0.002628</v>
      </c>
      <c r="N76" s="10">
        <v>0.002291</v>
      </c>
      <c r="O76" s="10">
        <v>0.00199</v>
      </c>
      <c r="P76" s="10">
        <v>0.001631</v>
      </c>
      <c r="Q76" s="10">
        <v>0.001401</v>
      </c>
      <c r="R76" s="10">
        <v>0.001205</v>
      </c>
      <c r="S76" s="10">
        <v>9.15E-4</v>
      </c>
      <c r="T76" s="10">
        <v>7.47E-4</v>
      </c>
      <c r="U76" s="10">
        <v>5.74E-4</v>
      </c>
      <c r="V76" s="10">
        <v>4.11E-4</v>
      </c>
      <c r="W76" s="10">
        <v>3.01E-4</v>
      </c>
      <c r="X76" s="10">
        <v>1.52E-4</v>
      </c>
      <c r="Y76" s="10">
        <v>0.0</v>
      </c>
      <c r="Z76" s="10">
        <v>-8.4E-5</v>
      </c>
      <c r="AA76" s="10">
        <v>-2.42E-4</v>
      </c>
      <c r="AB76" s="10">
        <v>-6.51E-4</v>
      </c>
      <c r="AC76" s="10">
        <v>-9.46E-4</v>
      </c>
      <c r="AD76" s="10">
        <v>-0.001203</v>
      </c>
      <c r="AE76" s="10">
        <v>-0.001498</v>
      </c>
      <c r="AF76" s="10">
        <v>-0.001695</v>
      </c>
      <c r="AG76" s="10">
        <v>-0.001806</v>
      </c>
      <c r="AH76" s="10">
        <v>-0.00184</v>
      </c>
      <c r="AI76" s="10">
        <v>-0.001855</v>
      </c>
      <c r="AJ76" s="10">
        <v>-0.001883</v>
      </c>
      <c r="AK76" s="10">
        <v>-0.001909</v>
      </c>
      <c r="AL76" s="10">
        <v>-0.00179</v>
      </c>
    </row>
    <row r="77" ht="12.75" customHeight="1">
      <c r="A77" s="10">
        <v>0.004283</v>
      </c>
      <c r="B77" s="10">
        <v>0.00402</v>
      </c>
      <c r="C77" s="10">
        <v>0.00392</v>
      </c>
      <c r="D77" s="10">
        <v>0.00404</v>
      </c>
      <c r="E77" s="10">
        <v>0.004013</v>
      </c>
      <c r="F77" s="10">
        <v>0.004021</v>
      </c>
      <c r="G77" s="10">
        <v>0.003964</v>
      </c>
      <c r="H77" s="10">
        <v>0.003838</v>
      </c>
      <c r="I77" s="10">
        <v>0.003683</v>
      </c>
      <c r="J77" s="10">
        <v>0.003539</v>
      </c>
      <c r="K77" s="10">
        <v>0.003472</v>
      </c>
      <c r="L77" s="10">
        <v>0.003072</v>
      </c>
      <c r="M77" s="10">
        <v>0.002639</v>
      </c>
      <c r="N77" s="10">
        <v>0.002306</v>
      </c>
      <c r="O77" s="10">
        <v>0.002059</v>
      </c>
      <c r="P77" s="10">
        <v>0.001655</v>
      </c>
      <c r="Q77" s="10">
        <v>0.001429</v>
      </c>
      <c r="R77" s="10">
        <v>0.001236</v>
      </c>
      <c r="S77" s="10">
        <v>9.5E-4</v>
      </c>
      <c r="T77" s="10">
        <v>7.51E-4</v>
      </c>
      <c r="U77" s="10">
        <v>6.07E-4</v>
      </c>
      <c r="V77" s="10">
        <v>4.11E-4</v>
      </c>
      <c r="W77" s="10">
        <v>2.96E-4</v>
      </c>
      <c r="X77" s="10">
        <v>1.52E-4</v>
      </c>
      <c r="Y77" s="10">
        <v>0.0</v>
      </c>
      <c r="Z77" s="10">
        <v>-9.9E-5</v>
      </c>
      <c r="AA77" s="10">
        <v>-2.41E-4</v>
      </c>
      <c r="AB77" s="10">
        <v>-6.47E-4</v>
      </c>
      <c r="AC77" s="10">
        <v>-9.44E-4</v>
      </c>
      <c r="AD77" s="10">
        <v>-0.001194</v>
      </c>
      <c r="AE77" s="10">
        <v>-0.001495</v>
      </c>
      <c r="AF77" s="10">
        <v>-0.001687</v>
      </c>
      <c r="AG77" s="10">
        <v>-0.001815</v>
      </c>
      <c r="AH77" s="10">
        <v>-0.001823</v>
      </c>
      <c r="AI77" s="10">
        <v>-0.001872</v>
      </c>
      <c r="AJ77" s="10">
        <v>-0.001877</v>
      </c>
      <c r="AK77" s="10">
        <v>-0.001923</v>
      </c>
      <c r="AL77" s="10">
        <v>-0.001826</v>
      </c>
    </row>
    <row r="78" ht="12.75" customHeight="1">
      <c r="A78" s="10">
        <v>0.004045</v>
      </c>
      <c r="B78" s="10">
        <v>0.003797</v>
      </c>
      <c r="C78" s="10">
        <v>0.003712</v>
      </c>
      <c r="D78" s="10">
        <v>0.003828</v>
      </c>
      <c r="E78" s="10">
        <v>0.003815</v>
      </c>
      <c r="F78" s="10">
        <v>0.00382</v>
      </c>
      <c r="G78" s="10">
        <v>0.003807</v>
      </c>
      <c r="H78" s="10">
        <v>0.003688</v>
      </c>
      <c r="I78" s="10">
        <v>0.003488</v>
      </c>
      <c r="J78" s="10">
        <v>0.003386</v>
      </c>
      <c r="K78" s="10">
        <v>0.003343</v>
      </c>
      <c r="L78" s="10">
        <v>0.002968</v>
      </c>
      <c r="M78" s="10">
        <v>0.002565</v>
      </c>
      <c r="N78" s="10">
        <v>0.00226</v>
      </c>
      <c r="O78" s="10">
        <v>0.001986</v>
      </c>
      <c r="P78" s="10">
        <v>0.001654</v>
      </c>
      <c r="Q78" s="10">
        <v>0.001398</v>
      </c>
      <c r="R78" s="10">
        <v>0.001249</v>
      </c>
      <c r="S78" s="10">
        <v>9.24E-4</v>
      </c>
      <c r="T78" s="10">
        <v>7.82E-4</v>
      </c>
      <c r="U78" s="10">
        <v>6.22E-4</v>
      </c>
      <c r="V78" s="10">
        <v>4.55E-4</v>
      </c>
      <c r="W78" s="10">
        <v>2.96E-4</v>
      </c>
      <c r="X78" s="10">
        <v>1.72E-4</v>
      </c>
      <c r="Y78" s="10">
        <v>0.0</v>
      </c>
      <c r="Z78" s="10">
        <v>-7.4E-5</v>
      </c>
      <c r="AA78" s="10">
        <v>-2.18E-4</v>
      </c>
      <c r="AB78" s="10">
        <v>-6.24E-4</v>
      </c>
      <c r="AC78" s="10">
        <v>-8.9E-4</v>
      </c>
      <c r="AD78" s="10">
        <v>-0.001142</v>
      </c>
      <c r="AE78" s="10">
        <v>-0.001456</v>
      </c>
      <c r="AF78" s="10">
        <v>-0.001676</v>
      </c>
      <c r="AG78" s="10">
        <v>-0.001808</v>
      </c>
      <c r="AH78" s="10">
        <v>-0.001816</v>
      </c>
      <c r="AI78" s="10">
        <v>-0.001874</v>
      </c>
      <c r="AJ78" s="10">
        <v>-0.001911</v>
      </c>
      <c r="AK78" s="10">
        <v>-0.001937</v>
      </c>
      <c r="AL78" s="10">
        <v>-0.001802</v>
      </c>
    </row>
    <row r="79" ht="12.75" customHeight="1">
      <c r="A79" s="10">
        <v>0.003593</v>
      </c>
      <c r="B79" s="10">
        <v>0.003371</v>
      </c>
      <c r="C79" s="10">
        <v>0.003327</v>
      </c>
      <c r="D79" s="10">
        <v>0.003456</v>
      </c>
      <c r="E79" s="10">
        <v>0.003424</v>
      </c>
      <c r="F79" s="10">
        <v>0.003462</v>
      </c>
      <c r="G79" s="10">
        <v>0.003427</v>
      </c>
      <c r="H79" s="10">
        <v>0.003356</v>
      </c>
      <c r="I79" s="10">
        <v>0.003221</v>
      </c>
      <c r="J79" s="10">
        <v>0.003095</v>
      </c>
      <c r="K79" s="10">
        <v>0.003083</v>
      </c>
      <c r="L79" s="10">
        <v>0.00272</v>
      </c>
      <c r="M79" s="10">
        <v>0.002329</v>
      </c>
      <c r="N79" s="10">
        <v>0.002021</v>
      </c>
      <c r="O79" s="10">
        <v>0.001803</v>
      </c>
      <c r="P79" s="10">
        <v>0.001446</v>
      </c>
      <c r="Q79" s="10">
        <v>0.001252</v>
      </c>
      <c r="R79" s="10">
        <v>0.001094</v>
      </c>
      <c r="S79" s="10">
        <v>8.11E-4</v>
      </c>
      <c r="T79" s="10">
        <v>6.51E-4</v>
      </c>
      <c r="U79" s="10">
        <v>5.33E-4</v>
      </c>
      <c r="V79" s="10">
        <v>3.99E-4</v>
      </c>
      <c r="W79" s="10">
        <v>2.6E-4</v>
      </c>
      <c r="X79" s="10">
        <v>1.58E-4</v>
      </c>
      <c r="Y79" s="10">
        <v>0.0</v>
      </c>
      <c r="Z79" s="10">
        <v>-6.9E-5</v>
      </c>
      <c r="AA79" s="10">
        <v>-2.11E-4</v>
      </c>
      <c r="AB79" s="10">
        <v>-5.9E-4</v>
      </c>
      <c r="AC79" s="10">
        <v>-8.78E-4</v>
      </c>
      <c r="AD79" s="10">
        <v>-0.001142</v>
      </c>
      <c r="AE79" s="10">
        <v>-0.001399</v>
      </c>
      <c r="AF79" s="10">
        <v>-0.001638</v>
      </c>
      <c r="AG79" s="10">
        <v>-0.001756</v>
      </c>
      <c r="AH79" s="10">
        <v>-0.001805</v>
      </c>
      <c r="AI79" s="10">
        <v>-0.001837</v>
      </c>
      <c r="AJ79" s="10">
        <v>-0.001897</v>
      </c>
      <c r="AK79" s="10">
        <v>-0.001945</v>
      </c>
      <c r="AL79" s="10">
        <v>-0.001874</v>
      </c>
    </row>
    <row r="80" ht="12.75" customHeight="1">
      <c r="A80" s="10">
        <v>0.00327</v>
      </c>
      <c r="B80" s="10">
        <v>0.00307</v>
      </c>
      <c r="C80" s="10">
        <v>0.003036</v>
      </c>
      <c r="D80" s="10">
        <v>0.003224</v>
      </c>
      <c r="E80" s="10">
        <v>0.003249</v>
      </c>
      <c r="F80" s="10">
        <v>0.003297</v>
      </c>
      <c r="G80" s="10">
        <v>0.003278</v>
      </c>
      <c r="H80" s="10">
        <v>0.00322</v>
      </c>
      <c r="I80" s="10">
        <v>0.00309</v>
      </c>
      <c r="J80" s="10">
        <v>0.002987</v>
      </c>
      <c r="K80" s="10">
        <v>0.002953</v>
      </c>
      <c r="L80" s="10">
        <v>0.002629</v>
      </c>
      <c r="M80" s="10">
        <v>0.002263</v>
      </c>
      <c r="N80" s="10">
        <v>0.001983</v>
      </c>
      <c r="O80" s="10">
        <v>0.001782</v>
      </c>
      <c r="P80" s="10">
        <v>0.001452</v>
      </c>
      <c r="Q80" s="10">
        <v>0.001245</v>
      </c>
      <c r="R80" s="10">
        <v>0.00109</v>
      </c>
      <c r="S80" s="10">
        <v>8.87E-4</v>
      </c>
      <c r="T80" s="10">
        <v>6.84E-4</v>
      </c>
      <c r="U80" s="10">
        <v>5.47E-4</v>
      </c>
      <c r="V80" s="10">
        <v>4.06E-4</v>
      </c>
      <c r="W80" s="10">
        <v>2.63E-4</v>
      </c>
      <c r="X80" s="10">
        <v>1.17E-4</v>
      </c>
      <c r="Y80" s="10">
        <v>0.0</v>
      </c>
      <c r="Z80" s="10">
        <v>-8.4E-5</v>
      </c>
      <c r="AA80" s="10">
        <v>-2.24E-4</v>
      </c>
      <c r="AB80" s="10">
        <v>-6.23E-4</v>
      </c>
      <c r="AC80" s="10">
        <v>-8.88E-4</v>
      </c>
      <c r="AD80" s="10">
        <v>-0.001145</v>
      </c>
      <c r="AE80" s="10">
        <v>-0.00147</v>
      </c>
      <c r="AF80" s="10">
        <v>-0.001687</v>
      </c>
      <c r="AG80" s="10">
        <v>-0.001792</v>
      </c>
      <c r="AH80" s="10">
        <v>-0.001835</v>
      </c>
      <c r="AI80" s="10">
        <v>-0.00192</v>
      </c>
      <c r="AJ80" s="10">
        <v>-0.001984</v>
      </c>
      <c r="AK80" s="10">
        <v>-0.002026</v>
      </c>
      <c r="AL80" s="10">
        <v>-0.001937</v>
      </c>
    </row>
    <row r="81" ht="12.75" customHeight="1">
      <c r="A81" s="10">
        <v>0.003233</v>
      </c>
      <c r="B81" s="10">
        <v>0.003019</v>
      </c>
      <c r="C81" s="10">
        <v>0.00296</v>
      </c>
      <c r="D81" s="10">
        <v>0.003131</v>
      </c>
      <c r="E81" s="10">
        <v>0.003134</v>
      </c>
      <c r="F81" s="10">
        <v>0.003158</v>
      </c>
      <c r="G81" s="10">
        <v>0.003182</v>
      </c>
      <c r="H81" s="10">
        <v>0.003106</v>
      </c>
      <c r="I81" s="10">
        <v>0.002918</v>
      </c>
      <c r="J81" s="10">
        <v>0.002894</v>
      </c>
      <c r="K81" s="10">
        <v>0.0028770000000000002</v>
      </c>
      <c r="L81" s="10">
        <v>0.002543</v>
      </c>
      <c r="M81" s="10">
        <v>0.002197</v>
      </c>
      <c r="N81" s="10">
        <v>0.001919</v>
      </c>
      <c r="O81" s="10">
        <v>0.001757</v>
      </c>
      <c r="P81" s="10">
        <v>0.001384</v>
      </c>
      <c r="Q81" s="10">
        <v>0.001169</v>
      </c>
      <c r="R81" s="10">
        <v>0.001081</v>
      </c>
      <c r="S81" s="10">
        <v>8.52E-4</v>
      </c>
      <c r="T81" s="10">
        <v>6.64E-4</v>
      </c>
      <c r="U81" s="10">
        <v>5.52E-4</v>
      </c>
      <c r="V81" s="10">
        <v>3.94E-4</v>
      </c>
      <c r="W81" s="10">
        <v>2.73E-4</v>
      </c>
      <c r="X81" s="10">
        <v>1.59E-4</v>
      </c>
      <c r="Y81" s="10">
        <v>0.0</v>
      </c>
      <c r="Z81" s="10">
        <v>-6.0E-5</v>
      </c>
      <c r="AA81" s="10">
        <v>-1.91E-4</v>
      </c>
      <c r="AB81" s="10">
        <v>-5.91E-4</v>
      </c>
      <c r="AC81" s="10">
        <v>-9.01E-4</v>
      </c>
      <c r="AD81" s="10">
        <v>-0.001124</v>
      </c>
      <c r="AE81" s="10">
        <v>-0.001423</v>
      </c>
      <c r="AF81" s="10">
        <v>-0.001667</v>
      </c>
      <c r="AG81" s="10">
        <v>-0.001815</v>
      </c>
      <c r="AH81" s="10">
        <v>-0.001839</v>
      </c>
      <c r="AI81" s="10">
        <v>-0.001927</v>
      </c>
      <c r="AJ81" s="10">
        <v>-0.002042</v>
      </c>
      <c r="AK81" s="10">
        <v>-0.002076</v>
      </c>
      <c r="AL81" s="10">
        <v>-0.001945</v>
      </c>
    </row>
    <row r="82" ht="12.75" customHeight="1">
      <c r="A82" s="10">
        <v>0.003103</v>
      </c>
      <c r="B82" s="10">
        <v>0.002909</v>
      </c>
      <c r="C82" s="10">
        <v>0.00285</v>
      </c>
      <c r="D82" s="10">
        <v>0.003029</v>
      </c>
      <c r="E82" s="10">
        <v>0.003035</v>
      </c>
      <c r="F82" s="10">
        <v>0.003047</v>
      </c>
      <c r="G82" s="10">
        <v>0.003078</v>
      </c>
      <c r="H82" s="10">
        <v>0.003016</v>
      </c>
      <c r="I82" s="10">
        <v>0.002839</v>
      </c>
      <c r="J82" s="10">
        <v>0.002768</v>
      </c>
      <c r="K82" s="10">
        <v>0.002803</v>
      </c>
      <c r="L82" s="10">
        <v>0.002457</v>
      </c>
      <c r="M82" s="10">
        <v>0.002124</v>
      </c>
      <c r="N82" s="10">
        <v>0.001841</v>
      </c>
      <c r="O82" s="10">
        <v>0.001695</v>
      </c>
      <c r="P82" s="10">
        <v>0.001351</v>
      </c>
      <c r="Q82" s="10">
        <v>0.001144</v>
      </c>
      <c r="R82" s="10">
        <v>0.001065</v>
      </c>
      <c r="S82" s="10">
        <v>7.97E-4</v>
      </c>
      <c r="T82" s="10">
        <v>6.47E-4</v>
      </c>
      <c r="U82" s="10">
        <v>5.15E-4</v>
      </c>
      <c r="V82" s="10">
        <v>3.88E-4</v>
      </c>
      <c r="W82" s="10">
        <v>2.7E-4</v>
      </c>
      <c r="X82" s="10">
        <v>1.54E-4</v>
      </c>
      <c r="Y82" s="10">
        <v>0.0</v>
      </c>
      <c r="Z82" s="10">
        <v>-4.6E-5</v>
      </c>
      <c r="AA82" s="10">
        <v>-1.82E-4</v>
      </c>
      <c r="AB82" s="10">
        <v>-5.81E-4</v>
      </c>
      <c r="AC82" s="10">
        <v>-8.63E-4</v>
      </c>
      <c r="AD82" s="10">
        <v>-0.001105</v>
      </c>
      <c r="AE82" s="10">
        <v>-0.0014</v>
      </c>
      <c r="AF82" s="10">
        <v>-0.00164</v>
      </c>
      <c r="AG82" s="10">
        <v>-0.00178</v>
      </c>
      <c r="AH82" s="10">
        <v>-0.001845</v>
      </c>
      <c r="AI82" s="10">
        <v>-0.001943</v>
      </c>
      <c r="AJ82" s="10">
        <v>-0.002029</v>
      </c>
      <c r="AK82" s="10">
        <v>-0.002112</v>
      </c>
      <c r="AL82" s="10">
        <v>-0.001987</v>
      </c>
    </row>
    <row r="83" ht="12.75" customHeight="1">
      <c r="A83" s="10">
        <v>0.002909</v>
      </c>
      <c r="B83" s="10">
        <v>0.002721</v>
      </c>
      <c r="C83" s="10">
        <v>0.002642</v>
      </c>
      <c r="D83" s="10">
        <v>0.002841</v>
      </c>
      <c r="E83" s="10">
        <v>0.002867</v>
      </c>
      <c r="F83" s="10">
        <v>0.002882</v>
      </c>
      <c r="G83" s="10">
        <v>0.002889</v>
      </c>
      <c r="H83" s="10">
        <v>0.002873</v>
      </c>
      <c r="I83" s="10">
        <v>0.002759</v>
      </c>
      <c r="J83" s="10">
        <v>0.002649</v>
      </c>
      <c r="K83" s="10">
        <v>0.002703</v>
      </c>
      <c r="L83" s="10">
        <v>0.002388</v>
      </c>
      <c r="M83" s="10">
        <v>0.002075</v>
      </c>
      <c r="N83" s="10">
        <v>0.001828</v>
      </c>
      <c r="O83" s="10">
        <v>0.001673</v>
      </c>
      <c r="P83" s="10">
        <v>0.001344</v>
      </c>
      <c r="Q83" s="10">
        <v>0.001147</v>
      </c>
      <c r="R83" s="10">
        <v>0.001061</v>
      </c>
      <c r="S83" s="10">
        <v>8.25E-4</v>
      </c>
      <c r="T83" s="10">
        <v>6.1E-4</v>
      </c>
      <c r="U83" s="10">
        <v>5.56E-4</v>
      </c>
      <c r="V83" s="10">
        <v>4.12E-4</v>
      </c>
      <c r="W83" s="10">
        <v>2.49E-4</v>
      </c>
      <c r="X83" s="10">
        <v>1.14E-4</v>
      </c>
      <c r="Y83" s="10">
        <v>0.0</v>
      </c>
      <c r="Z83" s="10">
        <v>-6.4E-5</v>
      </c>
      <c r="AA83" s="10">
        <v>-2.29E-4</v>
      </c>
      <c r="AB83" s="10">
        <v>-5.97E-4</v>
      </c>
      <c r="AC83" s="10">
        <v>-9.06E-4</v>
      </c>
      <c r="AD83" s="10">
        <v>-0.001178</v>
      </c>
      <c r="AE83" s="10">
        <v>-0.001469</v>
      </c>
      <c r="AF83" s="10">
        <v>-0.001744</v>
      </c>
      <c r="AG83" s="10">
        <v>-0.001853</v>
      </c>
      <c r="AH83" s="10">
        <v>-0.001971</v>
      </c>
      <c r="AI83" s="10">
        <v>-0.00209</v>
      </c>
      <c r="AJ83" s="10">
        <v>-0.002165</v>
      </c>
      <c r="AK83" s="10">
        <v>-0.002245</v>
      </c>
      <c r="AL83" s="10">
        <v>-0.002128</v>
      </c>
    </row>
    <row r="84" ht="12.75" customHeight="1">
      <c r="A84" s="10">
        <v>0.002715</v>
      </c>
      <c r="B84" s="10">
        <v>0.002516</v>
      </c>
      <c r="C84" s="10">
        <v>0.00246</v>
      </c>
      <c r="D84" s="10">
        <v>0.002644</v>
      </c>
      <c r="E84" s="10">
        <v>0.002673</v>
      </c>
      <c r="F84" s="10">
        <v>0.002719</v>
      </c>
      <c r="G84" s="10">
        <v>0.002698</v>
      </c>
      <c r="H84" s="10">
        <v>0.002661</v>
      </c>
      <c r="I84" s="10">
        <v>0.002522</v>
      </c>
      <c r="J84" s="10">
        <v>0.002474</v>
      </c>
      <c r="K84" s="10">
        <v>0.002524</v>
      </c>
      <c r="L84" s="10">
        <v>0.002251</v>
      </c>
      <c r="M84" s="10">
        <v>0.001947</v>
      </c>
      <c r="N84" s="10">
        <v>0.001722</v>
      </c>
      <c r="O84" s="10">
        <v>0.001547</v>
      </c>
      <c r="P84" s="10">
        <v>0.00125</v>
      </c>
      <c r="Q84" s="10">
        <v>0.001034</v>
      </c>
      <c r="R84" s="10">
        <v>9.74E-4</v>
      </c>
      <c r="S84" s="10">
        <v>7.95E-4</v>
      </c>
      <c r="T84" s="10">
        <v>5.85E-4</v>
      </c>
      <c r="U84" s="10">
        <v>5.04E-4</v>
      </c>
      <c r="V84" s="10">
        <v>3.58E-4</v>
      </c>
      <c r="W84" s="10">
        <v>2.49E-4</v>
      </c>
      <c r="X84" s="10">
        <v>1.95E-4</v>
      </c>
      <c r="Y84" s="10">
        <v>0.0</v>
      </c>
      <c r="Z84" s="10">
        <v>-3.0E-5</v>
      </c>
      <c r="AA84" s="10">
        <v>-2.16E-4</v>
      </c>
      <c r="AB84" s="10">
        <v>-6.33E-4</v>
      </c>
      <c r="AC84" s="10">
        <v>-9.18E-4</v>
      </c>
      <c r="AD84" s="10">
        <v>-0.001196</v>
      </c>
      <c r="AE84" s="10">
        <v>-0.001527</v>
      </c>
      <c r="AF84" s="10">
        <v>-0.001775</v>
      </c>
      <c r="AG84" s="10">
        <v>-0.001884</v>
      </c>
      <c r="AH84" s="10">
        <v>-0.001971</v>
      </c>
      <c r="AI84" s="10">
        <v>-0.002127</v>
      </c>
      <c r="AJ84" s="10">
        <v>-0.002205</v>
      </c>
      <c r="AK84" s="10">
        <v>-0.002267</v>
      </c>
      <c r="AL84" s="10">
        <v>-0.002131</v>
      </c>
    </row>
    <row r="85" ht="12.75" customHeight="1">
      <c r="A85" s="10">
        <v>0.002905</v>
      </c>
      <c r="B85" s="10">
        <v>0.002668</v>
      </c>
      <c r="C85" s="10">
        <v>0.002573</v>
      </c>
      <c r="D85" s="10">
        <v>0.002726</v>
      </c>
      <c r="E85" s="10">
        <v>0.002715</v>
      </c>
      <c r="F85" s="10">
        <v>0.002751</v>
      </c>
      <c r="G85" s="10">
        <v>0.002776</v>
      </c>
      <c r="H85" s="10">
        <v>0.002745</v>
      </c>
      <c r="I85" s="10">
        <v>0.002598</v>
      </c>
      <c r="J85" s="10">
        <v>0.002505</v>
      </c>
      <c r="K85" s="10">
        <v>0.002593</v>
      </c>
      <c r="L85" s="10">
        <v>0.002276</v>
      </c>
      <c r="M85" s="10">
        <v>0.001964</v>
      </c>
      <c r="N85" s="10">
        <v>0.001719</v>
      </c>
      <c r="O85" s="10">
        <v>0.001633</v>
      </c>
      <c r="P85" s="10">
        <v>0.001342</v>
      </c>
      <c r="Q85" s="10">
        <v>0.001126</v>
      </c>
      <c r="R85" s="10">
        <v>0.001079</v>
      </c>
      <c r="S85" s="10">
        <v>8.28E-4</v>
      </c>
      <c r="T85" s="10">
        <v>7.26E-4</v>
      </c>
      <c r="U85" s="10">
        <v>4.92E-4</v>
      </c>
      <c r="V85" s="10">
        <v>4.74E-4</v>
      </c>
      <c r="W85" s="10">
        <v>2.83E-4</v>
      </c>
      <c r="X85" s="10">
        <v>2.05E-4</v>
      </c>
      <c r="Y85" s="10">
        <v>0.0</v>
      </c>
      <c r="Z85" s="10">
        <v>-7.0E-6</v>
      </c>
      <c r="AA85" s="10">
        <v>-2.01E-4</v>
      </c>
      <c r="AB85" s="10">
        <v>-5.96E-4</v>
      </c>
      <c r="AC85" s="10">
        <v>-8.76E-4</v>
      </c>
      <c r="AD85" s="10">
        <v>-0.001136</v>
      </c>
      <c r="AE85" s="10">
        <v>-0.001468</v>
      </c>
      <c r="AF85" s="10">
        <v>-0.001716</v>
      </c>
      <c r="AG85" s="10">
        <v>-0.001904</v>
      </c>
      <c r="AH85" s="10">
        <v>-0.001952</v>
      </c>
      <c r="AI85" s="10">
        <v>-0.002111</v>
      </c>
      <c r="AJ85" s="10">
        <v>-0.002198</v>
      </c>
      <c r="AK85" s="10">
        <v>-0.002285</v>
      </c>
      <c r="AL85" s="10">
        <v>-0.002101</v>
      </c>
    </row>
    <row r="86" ht="12.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8" width="10.29"/>
  </cols>
  <sheetData>
    <row r="1" ht="12.75" customHeight="1">
      <c r="A1" s="58">
        <v>0.031488</v>
      </c>
      <c r="B1" s="58">
        <v>0.028287</v>
      </c>
      <c r="C1" s="58">
        <v>0.025578</v>
      </c>
      <c r="D1" s="58">
        <v>0.027848</v>
      </c>
      <c r="E1" s="58">
        <v>0.023405</v>
      </c>
      <c r="F1" s="58">
        <v>0.022179</v>
      </c>
      <c r="G1" s="58">
        <v>0.020453</v>
      </c>
      <c r="H1" s="58">
        <v>0.025417</v>
      </c>
      <c r="I1" s="58">
        <v>0.022962</v>
      </c>
      <c r="J1" s="58">
        <v>0.021433</v>
      </c>
      <c r="K1" s="58">
        <v>0.017955</v>
      </c>
      <c r="L1" s="58">
        <v>0.015585</v>
      </c>
      <c r="M1" s="58">
        <v>0.00973</v>
      </c>
      <c r="N1" s="58">
        <v>0.009591</v>
      </c>
      <c r="O1" s="58">
        <v>0.011794</v>
      </c>
      <c r="P1" s="58">
        <v>0.009172</v>
      </c>
      <c r="Q1" s="58">
        <v>0.014694</v>
      </c>
      <c r="R1" s="58">
        <v>0.011438</v>
      </c>
      <c r="S1" s="58">
        <v>0.011187</v>
      </c>
      <c r="T1" s="58">
        <v>0.009594</v>
      </c>
      <c r="U1" s="58">
        <v>0.005662</v>
      </c>
      <c r="V1" s="58">
        <v>0.007425</v>
      </c>
      <c r="W1" s="58">
        <v>0.00502</v>
      </c>
      <c r="X1" s="58">
        <v>4.32E-4</v>
      </c>
      <c r="Y1" s="58">
        <v>0.0</v>
      </c>
      <c r="Z1" s="58">
        <v>-0.005352</v>
      </c>
      <c r="AA1" s="58">
        <v>-0.005779</v>
      </c>
      <c r="AB1" s="58">
        <v>-0.007212</v>
      </c>
      <c r="AC1" s="58">
        <v>-0.007822</v>
      </c>
      <c r="AD1" s="58">
        <v>-0.01386</v>
      </c>
      <c r="AE1" s="58">
        <v>-0.017292</v>
      </c>
      <c r="AF1" s="58">
        <v>-0.015888</v>
      </c>
      <c r="AG1" s="58">
        <v>-0.019391</v>
      </c>
      <c r="AH1" s="58">
        <v>-0.022296</v>
      </c>
      <c r="AI1" s="58">
        <v>-0.022979</v>
      </c>
      <c r="AJ1" s="58">
        <v>-0.026742</v>
      </c>
      <c r="AK1" s="58">
        <v>-0.027444</v>
      </c>
      <c r="AL1" s="58">
        <v>-0.02826</v>
      </c>
    </row>
    <row r="2" ht="12.75" customHeight="1">
      <c r="A2" s="58">
        <v>0.013098</v>
      </c>
      <c r="B2" s="58">
        <v>0.015272</v>
      </c>
      <c r="C2" s="58">
        <v>0.018163</v>
      </c>
      <c r="D2" s="58">
        <v>0.017622</v>
      </c>
      <c r="E2" s="58">
        <v>0.016438</v>
      </c>
      <c r="F2" s="58">
        <v>0.014877</v>
      </c>
      <c r="G2" s="58">
        <v>0.014125</v>
      </c>
      <c r="H2" s="58">
        <v>0.015658</v>
      </c>
      <c r="I2" s="58">
        <v>0.012583</v>
      </c>
      <c r="J2" s="58">
        <v>0.011461</v>
      </c>
      <c r="K2" s="58">
        <v>0.008857</v>
      </c>
      <c r="L2" s="58">
        <v>0.008312</v>
      </c>
      <c r="M2" s="58">
        <v>0.008838</v>
      </c>
      <c r="N2" s="58">
        <v>0.003968</v>
      </c>
      <c r="O2" s="58">
        <v>0.005717</v>
      </c>
      <c r="P2" s="58">
        <v>0.005007</v>
      </c>
      <c r="Q2" s="58">
        <v>0.006535</v>
      </c>
      <c r="R2" s="58">
        <v>0.003517</v>
      </c>
      <c r="S2" s="58">
        <v>0.004431</v>
      </c>
      <c r="T2" s="58">
        <v>0.001604</v>
      </c>
      <c r="U2" s="58">
        <v>0.001376</v>
      </c>
      <c r="V2" s="58">
        <v>0.002639</v>
      </c>
      <c r="W2" s="58">
        <v>0.001208</v>
      </c>
      <c r="X2" s="58">
        <v>-3.54E-4</v>
      </c>
      <c r="Y2" s="58">
        <v>0.0</v>
      </c>
      <c r="Z2" s="58">
        <v>-0.003583</v>
      </c>
      <c r="AA2" s="58">
        <v>-0.004085</v>
      </c>
      <c r="AB2" s="58">
        <v>-0.00484</v>
      </c>
      <c r="AC2" s="58">
        <v>-0.007946</v>
      </c>
      <c r="AD2" s="58">
        <v>-0.011388</v>
      </c>
      <c r="AE2" s="58">
        <v>-0.013974</v>
      </c>
      <c r="AF2" s="58">
        <v>-0.012175</v>
      </c>
      <c r="AG2" s="58">
        <v>-0.016177</v>
      </c>
      <c r="AH2" s="58">
        <v>-0.017952</v>
      </c>
      <c r="AI2" s="58">
        <v>-0.021532</v>
      </c>
      <c r="AJ2" s="58">
        <v>-0.021621</v>
      </c>
      <c r="AK2" s="58">
        <v>-0.025234</v>
      </c>
      <c r="AL2" s="58">
        <v>-0.025323</v>
      </c>
    </row>
    <row r="3" ht="12.75" customHeight="1">
      <c r="A3" s="58">
        <v>0.011037</v>
      </c>
      <c r="B3" s="58">
        <v>0.015078</v>
      </c>
      <c r="C3" s="58">
        <v>0.013049</v>
      </c>
      <c r="D3" s="58">
        <v>0.013473</v>
      </c>
      <c r="E3" s="58">
        <v>0.010044</v>
      </c>
      <c r="F3" s="58">
        <v>0.010856</v>
      </c>
      <c r="G3" s="58">
        <v>0.009505</v>
      </c>
      <c r="H3" s="58">
        <v>0.010973</v>
      </c>
      <c r="I3" s="58">
        <v>0.010721</v>
      </c>
      <c r="J3" s="58">
        <v>0.011118</v>
      </c>
      <c r="K3" s="58">
        <v>0.008765</v>
      </c>
      <c r="L3" s="58">
        <v>0.008341</v>
      </c>
      <c r="M3" s="58">
        <v>0.004554</v>
      </c>
      <c r="N3" s="58">
        <v>0.004781</v>
      </c>
      <c r="O3" s="58">
        <v>0.003855</v>
      </c>
      <c r="P3" s="58">
        <v>0.001707</v>
      </c>
      <c r="Q3" s="58">
        <v>0.005147</v>
      </c>
      <c r="R3" s="58">
        <v>0.005045</v>
      </c>
      <c r="S3" s="58">
        <v>0.002617</v>
      </c>
      <c r="T3" s="58">
        <v>0.004656</v>
      </c>
      <c r="U3" s="58">
        <v>0.004898</v>
      </c>
      <c r="V3" s="58">
        <v>0.003441</v>
      </c>
      <c r="W3" s="58">
        <v>0.002934</v>
      </c>
      <c r="X3" s="58">
        <v>9.1E-4</v>
      </c>
      <c r="Y3" s="58">
        <v>0.0</v>
      </c>
      <c r="Z3" s="58">
        <v>-0.002168</v>
      </c>
      <c r="AA3" s="58">
        <v>-0.003057</v>
      </c>
      <c r="AB3" s="58">
        <v>-0.005023</v>
      </c>
      <c r="AC3" s="58">
        <v>-0.007041</v>
      </c>
      <c r="AD3" s="58">
        <v>-0.010422</v>
      </c>
      <c r="AE3" s="58">
        <v>-0.011874</v>
      </c>
      <c r="AF3" s="58">
        <v>-0.011848</v>
      </c>
      <c r="AG3" s="58">
        <v>-0.013632</v>
      </c>
      <c r="AH3" s="58">
        <v>-0.016164</v>
      </c>
      <c r="AI3" s="58">
        <v>-0.016401</v>
      </c>
      <c r="AJ3" s="58">
        <v>-0.019201</v>
      </c>
      <c r="AK3" s="58">
        <v>-0.020539</v>
      </c>
      <c r="AL3" s="58">
        <v>-0.021632</v>
      </c>
    </row>
    <row r="4" ht="12.75" customHeight="1">
      <c r="A4" s="58">
        <v>0.003391</v>
      </c>
      <c r="B4" s="58">
        <v>0.00529</v>
      </c>
      <c r="C4" s="58">
        <v>0.006921</v>
      </c>
      <c r="D4" s="58">
        <v>0.006992</v>
      </c>
      <c r="E4" s="58">
        <v>0.006777</v>
      </c>
      <c r="F4" s="58">
        <v>0.006671</v>
      </c>
      <c r="G4" s="58">
        <v>0.006215</v>
      </c>
      <c r="H4" s="58">
        <v>0.007945</v>
      </c>
      <c r="I4" s="58">
        <v>0.007658</v>
      </c>
      <c r="J4" s="58">
        <v>0.006134</v>
      </c>
      <c r="K4" s="58">
        <v>0.003823</v>
      </c>
      <c r="L4" s="58">
        <v>0.002913</v>
      </c>
      <c r="M4" s="58">
        <v>0.00103</v>
      </c>
      <c r="N4" s="58">
        <v>0.00132</v>
      </c>
      <c r="O4" s="58">
        <v>9.79E-4</v>
      </c>
      <c r="P4" s="58">
        <v>0.001258</v>
      </c>
      <c r="Q4" s="58">
        <v>0.003543</v>
      </c>
      <c r="R4" s="58">
        <v>0.00321</v>
      </c>
      <c r="S4" s="58">
        <v>0.003666</v>
      </c>
      <c r="T4" s="58">
        <v>0.002312</v>
      </c>
      <c r="U4" s="58">
        <v>0.001757</v>
      </c>
      <c r="V4" s="58">
        <v>0.003406</v>
      </c>
      <c r="W4" s="58">
        <v>0.001524</v>
      </c>
      <c r="X4" s="58">
        <v>1.23E-4</v>
      </c>
      <c r="Y4" s="58">
        <v>0.0</v>
      </c>
      <c r="Z4" s="58">
        <v>-0.00288</v>
      </c>
      <c r="AA4" s="58">
        <v>-0.002938</v>
      </c>
      <c r="AB4" s="58">
        <v>-0.004843</v>
      </c>
      <c r="AC4" s="58">
        <v>-0.005157</v>
      </c>
      <c r="AD4" s="58">
        <v>-0.00762</v>
      </c>
      <c r="AE4" s="58">
        <v>-0.009965</v>
      </c>
      <c r="AF4" s="58">
        <v>-0.008781</v>
      </c>
      <c r="AG4" s="58">
        <v>-0.010457</v>
      </c>
      <c r="AH4" s="58">
        <v>-0.012283</v>
      </c>
      <c r="AI4" s="58">
        <v>-0.012906</v>
      </c>
      <c r="AJ4" s="58">
        <v>-0.014521</v>
      </c>
      <c r="AK4" s="58">
        <v>-0.015936</v>
      </c>
      <c r="AL4" s="58">
        <v>-0.01652</v>
      </c>
    </row>
    <row r="5" ht="12.75" customHeight="1">
      <c r="A5" s="58">
        <v>-0.006594</v>
      </c>
      <c r="B5" s="58">
        <v>-0.002189</v>
      </c>
      <c r="C5" s="58">
        <v>0.001127</v>
      </c>
      <c r="D5" s="58">
        <v>0.001687</v>
      </c>
      <c r="E5" s="58">
        <v>9.78E-4</v>
      </c>
      <c r="F5" s="58">
        <v>0.001594</v>
      </c>
      <c r="G5" s="58">
        <v>0.001013</v>
      </c>
      <c r="H5" s="58">
        <v>0.00196</v>
      </c>
      <c r="I5" s="58">
        <v>9.12E-4</v>
      </c>
      <c r="J5" s="58">
        <v>0.001617</v>
      </c>
      <c r="K5" s="58">
        <v>0.001592</v>
      </c>
      <c r="L5" s="58">
        <v>0.001816</v>
      </c>
      <c r="M5" s="58">
        <v>8.79E-4</v>
      </c>
      <c r="N5" s="58">
        <v>1.96E-4</v>
      </c>
      <c r="O5" s="58">
        <v>9.31E-4</v>
      </c>
      <c r="P5" s="58">
        <v>-5.34E-4</v>
      </c>
      <c r="Q5" s="58">
        <v>0.001069</v>
      </c>
      <c r="R5" s="58">
        <v>-4.21E-4</v>
      </c>
      <c r="S5" s="58">
        <v>9.38E-4</v>
      </c>
      <c r="T5" s="58">
        <v>1.3E-5</v>
      </c>
      <c r="U5" s="58">
        <v>2.49E-4</v>
      </c>
      <c r="V5" s="58">
        <v>0.001554</v>
      </c>
      <c r="W5" s="58">
        <v>7.57E-4</v>
      </c>
      <c r="X5" s="58">
        <v>-4.5E-4</v>
      </c>
      <c r="Y5" s="58">
        <v>0.0</v>
      </c>
      <c r="Z5" s="58">
        <v>-0.001959</v>
      </c>
      <c r="AA5" s="58">
        <v>-0.002553</v>
      </c>
      <c r="AB5" s="58">
        <v>-0.00343</v>
      </c>
      <c r="AC5" s="58">
        <v>-0.003621</v>
      </c>
      <c r="AD5" s="58">
        <v>-0.006433</v>
      </c>
      <c r="AE5" s="58">
        <v>-0.00794</v>
      </c>
      <c r="AF5" s="58">
        <v>-0.007298</v>
      </c>
      <c r="AG5" s="58">
        <v>-0.008931</v>
      </c>
      <c r="AH5" s="58">
        <v>-0.010437</v>
      </c>
      <c r="AI5" s="58">
        <v>-0.011686</v>
      </c>
      <c r="AJ5" s="58">
        <v>-0.013759</v>
      </c>
      <c r="AK5" s="58">
        <v>-0.014313</v>
      </c>
      <c r="AL5" s="58">
        <v>-0.014868</v>
      </c>
    </row>
    <row r="6" ht="12.75" customHeight="1">
      <c r="A6" s="58">
        <v>-0.005171</v>
      </c>
      <c r="B6" s="58">
        <v>-0.003208</v>
      </c>
      <c r="C6" s="58">
        <v>-0.003333</v>
      </c>
      <c r="D6" s="58">
        <v>-0.002285</v>
      </c>
      <c r="E6" s="58">
        <v>-0.00286</v>
      </c>
      <c r="F6" s="58">
        <v>-0.001344</v>
      </c>
      <c r="G6" s="58">
        <v>-0.001422</v>
      </c>
      <c r="H6" s="58">
        <v>5.24E-4</v>
      </c>
      <c r="I6" s="58">
        <v>6.64E-4</v>
      </c>
      <c r="J6" s="58">
        <v>0.001279</v>
      </c>
      <c r="K6" s="58">
        <v>3.0E-6</v>
      </c>
      <c r="L6" s="58">
        <v>-3.9E-4</v>
      </c>
      <c r="M6" s="58">
        <v>-7.56E-4</v>
      </c>
      <c r="N6" s="58">
        <v>-0.002446</v>
      </c>
      <c r="O6" s="58">
        <v>-0.002558</v>
      </c>
      <c r="P6" s="58">
        <v>-0.001717</v>
      </c>
      <c r="Q6" s="58">
        <v>2.56E-4</v>
      </c>
      <c r="R6" s="58">
        <v>0.001871</v>
      </c>
      <c r="S6" s="58">
        <v>8.96E-4</v>
      </c>
      <c r="T6" s="58">
        <v>0.002047</v>
      </c>
      <c r="U6" s="58">
        <v>0.001332</v>
      </c>
      <c r="V6" s="58">
        <v>0.002381</v>
      </c>
      <c r="W6" s="58">
        <v>0.001933</v>
      </c>
      <c r="X6" s="58">
        <v>7.28E-4</v>
      </c>
      <c r="Y6" s="58">
        <v>0.0</v>
      </c>
      <c r="Z6" s="58">
        <v>-0.001302</v>
      </c>
      <c r="AA6" s="58">
        <v>-0.001707</v>
      </c>
      <c r="AB6" s="58">
        <v>-0.002962</v>
      </c>
      <c r="AC6" s="58">
        <v>-0.004277</v>
      </c>
      <c r="AD6" s="58">
        <v>-0.00567</v>
      </c>
      <c r="AE6" s="58">
        <v>-0.007027</v>
      </c>
      <c r="AF6" s="58">
        <v>-0.006389</v>
      </c>
      <c r="AG6" s="58">
        <v>-0.008047</v>
      </c>
      <c r="AH6" s="58">
        <v>-0.008032</v>
      </c>
      <c r="AI6" s="58">
        <v>-0.008875</v>
      </c>
      <c r="AJ6" s="58">
        <v>-0.00996</v>
      </c>
      <c r="AK6" s="58">
        <v>-0.010886</v>
      </c>
      <c r="AL6" s="58">
        <v>-0.012172</v>
      </c>
    </row>
    <row r="7" ht="12.75" customHeight="1">
      <c r="A7" s="58">
        <v>-0.012359</v>
      </c>
      <c r="B7" s="58">
        <v>-0.009609</v>
      </c>
      <c r="C7" s="58">
        <v>-0.006892</v>
      </c>
      <c r="D7" s="58">
        <v>-0.005756</v>
      </c>
      <c r="E7" s="58">
        <v>-0.005026</v>
      </c>
      <c r="F7" s="58">
        <v>-0.005103</v>
      </c>
      <c r="G7" s="58">
        <v>-0.004696</v>
      </c>
      <c r="H7" s="58">
        <v>-0.003184</v>
      </c>
      <c r="I7" s="58">
        <v>-0.003395</v>
      </c>
      <c r="J7" s="58">
        <v>-0.003474</v>
      </c>
      <c r="K7" s="58">
        <v>-0.003509</v>
      </c>
      <c r="L7" s="58">
        <v>-0.003074</v>
      </c>
      <c r="M7" s="58">
        <v>-0.003292</v>
      </c>
      <c r="N7" s="58">
        <v>-0.002886</v>
      </c>
      <c r="O7" s="58">
        <v>-0.001797</v>
      </c>
      <c r="P7" s="58">
        <v>-0.002903</v>
      </c>
      <c r="Q7" s="58">
        <v>-6.33E-4</v>
      </c>
      <c r="R7" s="58">
        <v>-0.001362</v>
      </c>
      <c r="S7" s="58">
        <v>-2.28E-4</v>
      </c>
      <c r="T7" s="58">
        <v>-0.001246</v>
      </c>
      <c r="U7" s="58">
        <v>-4.98E-4</v>
      </c>
      <c r="V7" s="58">
        <v>8.31E-4</v>
      </c>
      <c r="W7" s="58">
        <v>2.77E-4</v>
      </c>
      <c r="X7" s="58">
        <v>-2.18E-4</v>
      </c>
      <c r="Y7" s="58">
        <v>0.0</v>
      </c>
      <c r="Z7" s="58">
        <v>-9.75E-4</v>
      </c>
      <c r="AA7" s="58">
        <v>-0.001413</v>
      </c>
      <c r="AB7" s="58">
        <v>-0.002057</v>
      </c>
      <c r="AC7" s="58">
        <v>-0.002232</v>
      </c>
      <c r="AD7" s="58">
        <v>-0.004178</v>
      </c>
      <c r="AE7" s="58">
        <v>-0.005167</v>
      </c>
      <c r="AF7" s="58">
        <v>-0.004551</v>
      </c>
      <c r="AG7" s="58">
        <v>-0.005484</v>
      </c>
      <c r="AH7" s="58">
        <v>-0.006168</v>
      </c>
      <c r="AI7" s="58">
        <v>-0.007416</v>
      </c>
      <c r="AJ7" s="58">
        <v>-0.007862</v>
      </c>
      <c r="AK7" s="58">
        <v>-0.008988</v>
      </c>
      <c r="AL7" s="58">
        <v>-0.009281</v>
      </c>
    </row>
    <row r="8" ht="12.75" customHeight="1">
      <c r="A8" s="58">
        <v>-0.011763</v>
      </c>
      <c r="B8" s="58">
        <v>-0.010053</v>
      </c>
      <c r="C8" s="58">
        <v>-0.008685</v>
      </c>
      <c r="D8" s="58">
        <v>-0.008829</v>
      </c>
      <c r="E8" s="58">
        <v>-0.008416</v>
      </c>
      <c r="F8" s="58">
        <v>-0.007314</v>
      </c>
      <c r="G8" s="58">
        <v>-0.007009</v>
      </c>
      <c r="H8" s="58">
        <v>-0.006354</v>
      </c>
      <c r="I8" s="58">
        <v>-0.006334</v>
      </c>
      <c r="J8" s="58">
        <v>-0.004928</v>
      </c>
      <c r="K8" s="58">
        <v>-0.004832</v>
      </c>
      <c r="L8" s="58">
        <v>-0.004405</v>
      </c>
      <c r="M8" s="58">
        <v>-0.004453</v>
      </c>
      <c r="N8" s="58">
        <v>-0.004871</v>
      </c>
      <c r="O8" s="58">
        <v>-0.004341</v>
      </c>
      <c r="P8" s="58">
        <v>-0.00433</v>
      </c>
      <c r="Q8" s="58">
        <v>-0.003396</v>
      </c>
      <c r="R8" s="58">
        <v>-0.003086</v>
      </c>
      <c r="S8" s="58">
        <v>-0.002785</v>
      </c>
      <c r="T8" s="58">
        <v>-0.001519</v>
      </c>
      <c r="U8" s="58">
        <v>-8.06E-4</v>
      </c>
      <c r="V8" s="58">
        <v>4.67E-4</v>
      </c>
      <c r="W8" s="58">
        <v>5.61E-4</v>
      </c>
      <c r="X8" s="58">
        <v>1.75E-4</v>
      </c>
      <c r="Y8" s="58">
        <v>0.0</v>
      </c>
      <c r="Z8" s="58">
        <v>-3.16E-4</v>
      </c>
      <c r="AA8" s="58">
        <v>-9.28E-4</v>
      </c>
      <c r="AB8" s="58">
        <v>-0.001599</v>
      </c>
      <c r="AC8" s="58">
        <v>-0.002662</v>
      </c>
      <c r="AD8" s="58">
        <v>-0.00353</v>
      </c>
      <c r="AE8" s="58">
        <v>-0.004585</v>
      </c>
      <c r="AF8" s="58">
        <v>-0.004392</v>
      </c>
      <c r="AG8" s="58">
        <v>-0.00519</v>
      </c>
      <c r="AH8" s="58">
        <v>-0.005531</v>
      </c>
      <c r="AI8" s="58">
        <v>-0.00638</v>
      </c>
      <c r="AJ8" s="58">
        <v>-0.007033</v>
      </c>
      <c r="AK8" s="58">
        <v>-0.008233</v>
      </c>
      <c r="AL8" s="58">
        <v>-0.008518</v>
      </c>
    </row>
    <row r="9" ht="12.75" customHeight="1">
      <c r="A9" s="58">
        <v>-0.010906</v>
      </c>
      <c r="B9" s="58">
        <v>-0.009709</v>
      </c>
      <c r="C9" s="58">
        <v>-0.00954</v>
      </c>
      <c r="D9" s="58">
        <v>-0.009339</v>
      </c>
      <c r="E9" s="58">
        <v>-0.009157</v>
      </c>
      <c r="F9" s="58">
        <v>-0.007703</v>
      </c>
      <c r="G9" s="58">
        <v>-0.006955</v>
      </c>
      <c r="H9" s="58">
        <v>-0.005323</v>
      </c>
      <c r="I9" s="58">
        <v>-0.004881</v>
      </c>
      <c r="J9" s="58">
        <v>-0.00493</v>
      </c>
      <c r="K9" s="58">
        <v>-0.004922</v>
      </c>
      <c r="L9" s="58">
        <v>-0.00455</v>
      </c>
      <c r="M9" s="58">
        <v>-0.005585</v>
      </c>
      <c r="N9" s="58">
        <v>-0.005046</v>
      </c>
      <c r="O9" s="58">
        <v>-0.004412</v>
      </c>
      <c r="P9" s="58">
        <v>-0.003769</v>
      </c>
      <c r="Q9" s="58">
        <v>-0.00214</v>
      </c>
      <c r="R9" s="58">
        <v>-8.86E-4</v>
      </c>
      <c r="S9" s="58">
        <v>-8.98E-4</v>
      </c>
      <c r="T9" s="58">
        <v>-3.45E-4</v>
      </c>
      <c r="U9" s="58">
        <v>-3.31E-4</v>
      </c>
      <c r="V9" s="58">
        <v>6.32E-4</v>
      </c>
      <c r="W9" s="58">
        <v>7.54E-4</v>
      </c>
      <c r="X9" s="58">
        <v>-8.8E-5</v>
      </c>
      <c r="Y9" s="58">
        <v>0.0</v>
      </c>
      <c r="Z9" s="58">
        <v>-0.00124</v>
      </c>
      <c r="AA9" s="58">
        <v>-0.001069</v>
      </c>
      <c r="AB9" s="58">
        <v>-0.001437</v>
      </c>
      <c r="AC9" s="58">
        <v>-0.001952</v>
      </c>
      <c r="AD9" s="58">
        <v>-0.002895</v>
      </c>
      <c r="AE9" s="58">
        <v>-0.003474</v>
      </c>
      <c r="AF9" s="58">
        <v>-0.003218</v>
      </c>
      <c r="AG9" s="58">
        <v>-0.003205</v>
      </c>
      <c r="AH9" s="58">
        <v>-0.00375</v>
      </c>
      <c r="AI9" s="58">
        <v>-0.003541</v>
      </c>
      <c r="AJ9" s="58">
        <v>-0.004276</v>
      </c>
      <c r="AK9" s="58">
        <v>-0.00511</v>
      </c>
      <c r="AL9" s="58">
        <v>-0.006393</v>
      </c>
    </row>
    <row r="10" ht="12.75" customHeight="1">
      <c r="A10" s="58">
        <v>-0.014486</v>
      </c>
      <c r="B10" s="58">
        <v>-0.0124</v>
      </c>
      <c r="C10" s="58">
        <v>-0.01044</v>
      </c>
      <c r="D10" s="58">
        <v>-0.00958</v>
      </c>
      <c r="E10" s="58">
        <v>-0.008742</v>
      </c>
      <c r="F10" s="58">
        <v>-0.008705</v>
      </c>
      <c r="G10" s="58">
        <v>-0.008383</v>
      </c>
      <c r="H10" s="58">
        <v>-0.007496</v>
      </c>
      <c r="I10" s="58">
        <v>-0.007332</v>
      </c>
      <c r="J10" s="58">
        <v>-0.006935</v>
      </c>
      <c r="K10" s="58">
        <v>-0.006758</v>
      </c>
      <c r="L10" s="58">
        <v>-0.006125</v>
      </c>
      <c r="M10" s="58">
        <v>-0.005354</v>
      </c>
      <c r="N10" s="58">
        <v>-0.005664</v>
      </c>
      <c r="O10" s="58">
        <v>-0.004962</v>
      </c>
      <c r="P10" s="58">
        <v>-0.004768</v>
      </c>
      <c r="Q10" s="58">
        <v>-0.003604</v>
      </c>
      <c r="R10" s="58">
        <v>-0.003276</v>
      </c>
      <c r="S10" s="58">
        <v>-0.003116</v>
      </c>
      <c r="T10" s="58">
        <v>-0.00278</v>
      </c>
      <c r="U10" s="58">
        <v>-0.001737</v>
      </c>
      <c r="V10" s="58">
        <v>-6.21E-4</v>
      </c>
      <c r="W10" s="58">
        <v>-6.41E-4</v>
      </c>
      <c r="X10" s="58">
        <v>-2.48E-4</v>
      </c>
      <c r="Y10" s="58">
        <v>0.0</v>
      </c>
      <c r="Z10" s="58">
        <v>-9.24E-4</v>
      </c>
      <c r="AA10" s="58">
        <v>-3.29E-4</v>
      </c>
      <c r="AB10" s="58">
        <v>-0.001033</v>
      </c>
      <c r="AC10" s="58">
        <v>-0.001163</v>
      </c>
      <c r="AD10" s="58">
        <v>-0.002627</v>
      </c>
      <c r="AE10" s="58">
        <v>-0.003305</v>
      </c>
      <c r="AF10" s="58">
        <v>-0.002555</v>
      </c>
      <c r="AG10" s="58">
        <v>-0.003471</v>
      </c>
      <c r="AH10" s="58">
        <v>-0.00388</v>
      </c>
      <c r="AI10" s="58">
        <v>-0.003912</v>
      </c>
      <c r="AJ10" s="58">
        <v>-0.004865</v>
      </c>
      <c r="AK10" s="58">
        <v>-0.00523</v>
      </c>
      <c r="AL10" s="58">
        <v>-0.005499</v>
      </c>
    </row>
    <row r="11" ht="12.75" customHeight="1">
      <c r="A11" s="58">
        <v>-0.015567</v>
      </c>
      <c r="B11" s="58">
        <v>-0.01237</v>
      </c>
      <c r="C11" s="58">
        <v>-0.010739</v>
      </c>
      <c r="D11" s="58">
        <v>-0.009941</v>
      </c>
      <c r="E11" s="58">
        <v>-0.010106</v>
      </c>
      <c r="F11" s="58">
        <v>-0.008872</v>
      </c>
      <c r="G11" s="58">
        <v>-0.008787</v>
      </c>
      <c r="H11" s="58">
        <v>-0.007915</v>
      </c>
      <c r="I11" s="58">
        <v>-0.007571</v>
      </c>
      <c r="J11" s="58">
        <v>-0.006584</v>
      </c>
      <c r="K11" s="58">
        <v>-0.006781</v>
      </c>
      <c r="L11" s="58">
        <v>-0.006052</v>
      </c>
      <c r="M11" s="58">
        <v>-0.00658</v>
      </c>
      <c r="N11" s="58">
        <v>-0.00566</v>
      </c>
      <c r="O11" s="58">
        <v>-0.005531</v>
      </c>
      <c r="P11" s="58">
        <v>-0.005484</v>
      </c>
      <c r="Q11" s="58">
        <v>-0.00411</v>
      </c>
      <c r="R11" s="58">
        <v>-0.003735</v>
      </c>
      <c r="S11" s="58">
        <v>-0.002992</v>
      </c>
      <c r="T11" s="58">
        <v>-0.002092</v>
      </c>
      <c r="U11" s="58">
        <v>-0.001479</v>
      </c>
      <c r="V11" s="58">
        <v>-3.7E-4</v>
      </c>
      <c r="W11" s="58">
        <v>3.72E-4</v>
      </c>
      <c r="X11" s="58">
        <v>-2.11E-4</v>
      </c>
      <c r="Y11" s="58">
        <v>0.0</v>
      </c>
      <c r="Z11" s="58">
        <v>-6.77E-4</v>
      </c>
      <c r="AA11" s="58">
        <v>-4.67E-4</v>
      </c>
      <c r="AB11" s="58">
        <v>-6.06E-4</v>
      </c>
      <c r="AC11" s="58">
        <v>-0.001204</v>
      </c>
      <c r="AD11" s="58">
        <v>-0.002375</v>
      </c>
      <c r="AE11" s="58">
        <v>-0.002711</v>
      </c>
      <c r="AF11" s="58">
        <v>-0.002385</v>
      </c>
      <c r="AG11" s="58">
        <v>-0.00268</v>
      </c>
      <c r="AH11" s="58">
        <v>-0.002315</v>
      </c>
      <c r="AI11" s="58">
        <v>-0.002796</v>
      </c>
      <c r="AJ11" s="58">
        <v>-0.003121</v>
      </c>
      <c r="AK11" s="58">
        <v>-0.004002</v>
      </c>
      <c r="AL11" s="58">
        <v>-0.004759</v>
      </c>
    </row>
    <row r="12" ht="12.75" customHeight="1">
      <c r="A12" s="58">
        <v>-0.017114</v>
      </c>
      <c r="B12" s="58">
        <v>-0.014343</v>
      </c>
      <c r="C12" s="58">
        <v>-0.012317</v>
      </c>
      <c r="D12" s="58">
        <v>-0.011098</v>
      </c>
      <c r="E12" s="58">
        <v>-0.010048</v>
      </c>
      <c r="F12" s="58">
        <v>-0.009432</v>
      </c>
      <c r="G12" s="58">
        <v>-0.008596</v>
      </c>
      <c r="H12" s="58">
        <v>-0.007684</v>
      </c>
      <c r="I12" s="58">
        <v>-0.007506</v>
      </c>
      <c r="J12" s="58">
        <v>-0.007454</v>
      </c>
      <c r="K12" s="58">
        <v>-0.006793</v>
      </c>
      <c r="L12" s="58">
        <v>-0.006907</v>
      </c>
      <c r="M12" s="58">
        <v>-0.006429</v>
      </c>
      <c r="N12" s="58">
        <v>-0.005658</v>
      </c>
      <c r="O12" s="58">
        <v>-0.004707</v>
      </c>
      <c r="P12" s="58">
        <v>-0.004098</v>
      </c>
      <c r="Q12" s="58">
        <v>-0.003118</v>
      </c>
      <c r="R12" s="58">
        <v>-0.002576</v>
      </c>
      <c r="S12" s="58">
        <v>-0.001959</v>
      </c>
      <c r="T12" s="58">
        <v>-0.00197</v>
      </c>
      <c r="U12" s="58">
        <v>-0.001236</v>
      </c>
      <c r="V12" s="58">
        <v>-5.0E-6</v>
      </c>
      <c r="W12" s="58">
        <v>-1.2E-5</v>
      </c>
      <c r="X12" s="58">
        <v>3.2E-5</v>
      </c>
      <c r="Y12" s="58">
        <v>0.0</v>
      </c>
      <c r="Z12" s="58">
        <v>3.7E-5</v>
      </c>
      <c r="AA12" s="58">
        <v>-4.52E-4</v>
      </c>
      <c r="AB12" s="58">
        <v>-2.28E-4</v>
      </c>
      <c r="AC12" s="58">
        <v>-4.72E-4</v>
      </c>
      <c r="AD12" s="58">
        <v>-7.81E-4</v>
      </c>
      <c r="AE12" s="58">
        <v>-0.001408</v>
      </c>
      <c r="AF12" s="58">
        <v>-0.001335</v>
      </c>
      <c r="AG12" s="58">
        <v>-0.001248</v>
      </c>
      <c r="AH12" s="58">
        <v>-0.001253</v>
      </c>
      <c r="AI12" s="58">
        <v>-0.001411</v>
      </c>
      <c r="AJ12" s="58">
        <v>-0.001804</v>
      </c>
      <c r="AK12" s="58">
        <v>-0.002365</v>
      </c>
      <c r="AL12" s="58">
        <v>-0.00298</v>
      </c>
    </row>
    <row r="13" ht="12.75" customHeight="1">
      <c r="A13" s="58">
        <v>-0.019848</v>
      </c>
      <c r="B13" s="58">
        <v>-0.016807</v>
      </c>
      <c r="C13" s="58">
        <v>-0.014287</v>
      </c>
      <c r="D13" s="58">
        <v>-0.013481</v>
      </c>
      <c r="E13" s="58">
        <v>-0.012716</v>
      </c>
      <c r="F13" s="58">
        <v>-0.011749</v>
      </c>
      <c r="G13" s="58">
        <v>-0.010746</v>
      </c>
      <c r="H13" s="58">
        <v>-0.010095</v>
      </c>
      <c r="I13" s="58">
        <v>-0.009395</v>
      </c>
      <c r="J13" s="58">
        <v>-0.008577</v>
      </c>
      <c r="K13" s="58">
        <v>-0.008212</v>
      </c>
      <c r="L13" s="58">
        <v>-0.007091</v>
      </c>
      <c r="M13" s="58">
        <v>-0.006837</v>
      </c>
      <c r="N13" s="58">
        <v>-0.006279</v>
      </c>
      <c r="O13" s="58">
        <v>-0.006035</v>
      </c>
      <c r="P13" s="58">
        <v>-0.005616</v>
      </c>
      <c r="Q13" s="58">
        <v>-0.004852</v>
      </c>
      <c r="R13" s="58">
        <v>-0.004329</v>
      </c>
      <c r="S13" s="58">
        <v>-0.003256</v>
      </c>
      <c r="T13" s="58">
        <v>-0.002766</v>
      </c>
      <c r="U13" s="58">
        <v>-0.001833</v>
      </c>
      <c r="V13" s="58">
        <v>-0.001027</v>
      </c>
      <c r="W13" s="58">
        <v>-3.6E-4</v>
      </c>
      <c r="X13" s="58">
        <v>4.3E-5</v>
      </c>
      <c r="Y13" s="58">
        <v>0.0</v>
      </c>
      <c r="Z13" s="58">
        <v>-4.41E-4</v>
      </c>
      <c r="AA13" s="58">
        <v>-1.53E-4</v>
      </c>
      <c r="AB13" s="58">
        <v>-2.9E-4</v>
      </c>
      <c r="AC13" s="58">
        <v>-7.94E-4</v>
      </c>
      <c r="AD13" s="58">
        <v>-0.0013</v>
      </c>
      <c r="AE13" s="58">
        <v>-0.001829</v>
      </c>
      <c r="AF13" s="58">
        <v>-0.001725</v>
      </c>
      <c r="AG13" s="58">
        <v>-0.001783</v>
      </c>
      <c r="AH13" s="58">
        <v>-0.001755</v>
      </c>
      <c r="AI13" s="58">
        <v>-0.002026</v>
      </c>
      <c r="AJ13" s="58">
        <v>-0.002748</v>
      </c>
      <c r="AK13" s="58">
        <v>-0.003133</v>
      </c>
      <c r="AL13" s="58">
        <v>-0.003482</v>
      </c>
    </row>
    <row r="14" ht="12.75" customHeight="1">
      <c r="A14" s="58">
        <v>-0.019404</v>
      </c>
      <c r="B14" s="58">
        <v>-0.017279</v>
      </c>
      <c r="C14" s="58">
        <v>-0.015594</v>
      </c>
      <c r="D14" s="58">
        <v>-0.014539</v>
      </c>
      <c r="E14" s="58">
        <v>-0.013602</v>
      </c>
      <c r="F14" s="58">
        <v>-0.012251</v>
      </c>
      <c r="G14" s="58">
        <v>-0.011811</v>
      </c>
      <c r="H14" s="58">
        <v>-0.010345</v>
      </c>
      <c r="I14" s="58">
        <v>-0.009277</v>
      </c>
      <c r="J14" s="58">
        <v>-0.008738</v>
      </c>
      <c r="K14" s="58">
        <v>-0.00819</v>
      </c>
      <c r="L14" s="58">
        <v>-0.007572</v>
      </c>
      <c r="M14" s="58">
        <v>-0.007341</v>
      </c>
      <c r="N14" s="58">
        <v>-0.006735</v>
      </c>
      <c r="O14" s="58">
        <v>-0.006173</v>
      </c>
      <c r="P14" s="58">
        <v>-0.005759</v>
      </c>
      <c r="Q14" s="58">
        <v>-0.004357</v>
      </c>
      <c r="R14" s="58">
        <v>-0.003446</v>
      </c>
      <c r="S14" s="58">
        <v>-0.002938</v>
      </c>
      <c r="T14" s="58">
        <v>-0.00205</v>
      </c>
      <c r="U14" s="58">
        <v>-0.001342</v>
      </c>
      <c r="V14" s="58">
        <v>-3.14E-4</v>
      </c>
      <c r="W14" s="58">
        <v>-1.35E-4</v>
      </c>
      <c r="X14" s="58">
        <v>-3.24E-4</v>
      </c>
      <c r="Y14" s="58">
        <v>0.0</v>
      </c>
      <c r="Z14" s="58">
        <v>-3.06E-4</v>
      </c>
      <c r="AA14" s="58">
        <v>-3.4E-4</v>
      </c>
      <c r="AB14" s="58">
        <v>-5.6E-4</v>
      </c>
      <c r="AC14" s="58">
        <v>-9.86E-4</v>
      </c>
      <c r="AD14" s="58">
        <v>-0.001514</v>
      </c>
      <c r="AE14" s="58">
        <v>-0.001952</v>
      </c>
      <c r="AF14" s="58">
        <v>-0.001588</v>
      </c>
      <c r="AG14" s="58">
        <v>-0.001759</v>
      </c>
      <c r="AH14" s="58">
        <v>-0.001459</v>
      </c>
      <c r="AI14" s="58">
        <v>-0.001673</v>
      </c>
      <c r="AJ14" s="58">
        <v>-0.001685</v>
      </c>
      <c r="AK14" s="58">
        <v>-0.002527</v>
      </c>
      <c r="AL14" s="58">
        <v>-0.003307</v>
      </c>
    </row>
    <row r="15" ht="12.75" customHeight="1">
      <c r="A15" s="58">
        <v>-0.021174</v>
      </c>
      <c r="B15" s="58">
        <v>-0.018578</v>
      </c>
      <c r="C15" s="58">
        <v>-0.015981</v>
      </c>
      <c r="D15" s="58">
        <v>-0.014861</v>
      </c>
      <c r="E15" s="58">
        <v>-0.013645</v>
      </c>
      <c r="F15" s="58">
        <v>-0.012265</v>
      </c>
      <c r="G15" s="58">
        <v>-0.011109</v>
      </c>
      <c r="H15" s="58">
        <v>-0.010291</v>
      </c>
      <c r="I15" s="58">
        <v>-0.009793</v>
      </c>
      <c r="J15" s="58">
        <v>-0.009285</v>
      </c>
      <c r="K15" s="58">
        <v>-0.008284</v>
      </c>
      <c r="L15" s="58">
        <v>-0.007769</v>
      </c>
      <c r="M15" s="58">
        <v>-0.007046</v>
      </c>
      <c r="N15" s="58">
        <v>-0.006218</v>
      </c>
      <c r="O15" s="58">
        <v>-0.00517</v>
      </c>
      <c r="P15" s="58">
        <v>-0.004729</v>
      </c>
      <c r="Q15" s="58">
        <v>-0.003713</v>
      </c>
      <c r="R15" s="58">
        <v>-0.003596</v>
      </c>
      <c r="S15" s="58">
        <v>-0.002882</v>
      </c>
      <c r="T15" s="58">
        <v>-0.002781</v>
      </c>
      <c r="U15" s="58">
        <v>-0.001893</v>
      </c>
      <c r="V15" s="58">
        <v>-5.88E-4</v>
      </c>
      <c r="W15" s="58">
        <v>-3.91E-4</v>
      </c>
      <c r="X15" s="58">
        <v>-1.66E-4</v>
      </c>
      <c r="Y15" s="58">
        <v>0.0</v>
      </c>
      <c r="Z15" s="58">
        <v>2.2E-5</v>
      </c>
      <c r="AA15" s="58">
        <v>-5.3E-5</v>
      </c>
      <c r="AB15" s="58">
        <v>2.49E-4</v>
      </c>
      <c r="AC15" s="58">
        <v>2.12E-4</v>
      </c>
      <c r="AD15" s="58">
        <v>-5.02E-4</v>
      </c>
      <c r="AE15" s="58">
        <v>-0.001104</v>
      </c>
      <c r="AF15" s="58">
        <v>-6.9E-4</v>
      </c>
      <c r="AG15" s="58">
        <v>-8.47E-4</v>
      </c>
      <c r="AH15" s="58">
        <v>-9.6E-4</v>
      </c>
      <c r="AI15" s="58">
        <v>-8.83E-4</v>
      </c>
      <c r="AJ15" s="58">
        <v>-0.00104</v>
      </c>
      <c r="AK15" s="58">
        <v>-0.001722</v>
      </c>
      <c r="AL15" s="58">
        <v>-0.002259</v>
      </c>
    </row>
    <row r="16" ht="12.75" customHeight="1">
      <c r="A16" s="58">
        <v>-0.022127</v>
      </c>
      <c r="B16" s="58">
        <v>-0.018737</v>
      </c>
      <c r="C16" s="58">
        <v>-0.016558</v>
      </c>
      <c r="D16" s="58">
        <v>-0.015416</v>
      </c>
      <c r="E16" s="58">
        <v>-0.014259</v>
      </c>
      <c r="F16" s="58">
        <v>-0.013083</v>
      </c>
      <c r="G16" s="58">
        <v>-0.01245</v>
      </c>
      <c r="H16" s="58">
        <v>-0.011635</v>
      </c>
      <c r="I16" s="58">
        <v>-0.011001</v>
      </c>
      <c r="J16" s="58">
        <v>-0.010251</v>
      </c>
      <c r="K16" s="58">
        <v>-0.009284</v>
      </c>
      <c r="L16" s="58">
        <v>-0.00836</v>
      </c>
      <c r="M16" s="58">
        <v>-0.008056</v>
      </c>
      <c r="N16" s="58">
        <v>-0.007367</v>
      </c>
      <c r="O16" s="58">
        <v>-0.007057</v>
      </c>
      <c r="P16" s="58">
        <v>-0.006162</v>
      </c>
      <c r="Q16" s="58">
        <v>-0.005625</v>
      </c>
      <c r="R16" s="58">
        <v>-0.004887</v>
      </c>
      <c r="S16" s="58">
        <v>-0.004161</v>
      </c>
      <c r="T16" s="58">
        <v>-0.00289</v>
      </c>
      <c r="U16" s="58">
        <v>-0.002028</v>
      </c>
      <c r="V16" s="58">
        <v>-0.0011</v>
      </c>
      <c r="W16" s="58">
        <v>-5.58E-4</v>
      </c>
      <c r="X16" s="58">
        <v>-3.24E-4</v>
      </c>
      <c r="Y16" s="58">
        <v>0.0</v>
      </c>
      <c r="Z16" s="58">
        <v>-3.02E-4</v>
      </c>
      <c r="AA16" s="58">
        <v>-1.48E-4</v>
      </c>
      <c r="AB16" s="58">
        <v>-2.91E-4</v>
      </c>
      <c r="AC16" s="58">
        <v>-7.73E-4</v>
      </c>
      <c r="AD16" s="58">
        <v>-0.001201</v>
      </c>
      <c r="AE16" s="58">
        <v>-0.001426</v>
      </c>
      <c r="AF16" s="58">
        <v>-0.001328</v>
      </c>
      <c r="AG16" s="58">
        <v>-0.001436</v>
      </c>
      <c r="AH16" s="58">
        <v>-0.001329</v>
      </c>
      <c r="AI16" s="58">
        <v>-0.001436</v>
      </c>
      <c r="AJ16" s="58">
        <v>-0.001814</v>
      </c>
      <c r="AK16" s="58">
        <v>-0.002351</v>
      </c>
      <c r="AL16" s="58">
        <v>-0.002949</v>
      </c>
    </row>
    <row r="17" ht="12.75" customHeight="1">
      <c r="A17" s="58">
        <v>-0.020585</v>
      </c>
      <c r="B17" s="58">
        <v>-0.018511</v>
      </c>
      <c r="C17" s="58">
        <v>-0.016569</v>
      </c>
      <c r="D17" s="58">
        <v>-0.015372</v>
      </c>
      <c r="E17" s="58">
        <v>-0.014147</v>
      </c>
      <c r="F17" s="58">
        <v>-0.012777</v>
      </c>
      <c r="G17" s="58">
        <v>-0.011856</v>
      </c>
      <c r="H17" s="58">
        <v>-0.010539</v>
      </c>
      <c r="I17" s="58">
        <v>-0.009516</v>
      </c>
      <c r="J17" s="58">
        <v>-0.008738</v>
      </c>
      <c r="K17" s="58">
        <v>-0.008274</v>
      </c>
      <c r="L17" s="58">
        <v>-0.007699</v>
      </c>
      <c r="M17" s="58">
        <v>-0.006974</v>
      </c>
      <c r="N17" s="58">
        <v>-0.00641</v>
      </c>
      <c r="O17" s="58">
        <v>-0.00549</v>
      </c>
      <c r="P17" s="58">
        <v>-0.00507</v>
      </c>
      <c r="Q17" s="58">
        <v>-0.003693</v>
      </c>
      <c r="R17" s="58">
        <v>-0.003082</v>
      </c>
      <c r="S17" s="58">
        <v>-0.002334</v>
      </c>
      <c r="T17" s="58">
        <v>-0.002129</v>
      </c>
      <c r="U17" s="58">
        <v>-0.001316</v>
      </c>
      <c r="V17" s="58">
        <v>-2.58E-4</v>
      </c>
      <c r="W17" s="58">
        <v>1.06E-4</v>
      </c>
      <c r="X17" s="58">
        <v>-4.7E-5</v>
      </c>
      <c r="Y17" s="58">
        <v>0.0</v>
      </c>
      <c r="Z17" s="58">
        <v>-7.3E-5</v>
      </c>
      <c r="AA17" s="58">
        <v>-2.34E-4</v>
      </c>
      <c r="AB17" s="58">
        <v>-1.38E-4</v>
      </c>
      <c r="AC17" s="58">
        <v>-4.48E-4</v>
      </c>
      <c r="AD17" s="58">
        <v>-6.94E-4</v>
      </c>
      <c r="AE17" s="58">
        <v>-0.001134</v>
      </c>
      <c r="AF17" s="58">
        <v>-0.001019</v>
      </c>
      <c r="AG17" s="58">
        <v>-8.45E-4</v>
      </c>
      <c r="AH17" s="58">
        <v>-7.63E-4</v>
      </c>
      <c r="AI17" s="58">
        <v>-8.73E-4</v>
      </c>
      <c r="AJ17" s="58">
        <v>-0.00125</v>
      </c>
      <c r="AK17" s="58">
        <v>-0.001711</v>
      </c>
      <c r="AL17" s="58">
        <v>-0.002336</v>
      </c>
    </row>
    <row r="18" ht="12.75" customHeight="1">
      <c r="A18" s="58">
        <v>-0.022094</v>
      </c>
      <c r="B18" s="58">
        <v>-0.019494</v>
      </c>
      <c r="C18" s="58">
        <v>-0.016972</v>
      </c>
      <c r="D18" s="58">
        <v>-0.015697</v>
      </c>
      <c r="E18" s="58">
        <v>-0.014292</v>
      </c>
      <c r="F18" s="58">
        <v>-0.013077</v>
      </c>
      <c r="G18" s="58">
        <v>-0.012105</v>
      </c>
      <c r="H18" s="58">
        <v>-0.011573</v>
      </c>
      <c r="I18" s="58">
        <v>-0.010804</v>
      </c>
      <c r="J18" s="58">
        <v>-0.009959</v>
      </c>
      <c r="K18" s="58">
        <v>-0.009049</v>
      </c>
      <c r="L18" s="58">
        <v>-0.007939</v>
      </c>
      <c r="M18" s="58">
        <v>-0.007264</v>
      </c>
      <c r="N18" s="58">
        <v>-0.006419</v>
      </c>
      <c r="O18" s="58">
        <v>-0.005731</v>
      </c>
      <c r="P18" s="58">
        <v>-0.005237</v>
      </c>
      <c r="Q18" s="58">
        <v>-0.00464</v>
      </c>
      <c r="R18" s="58">
        <v>-0.00416</v>
      </c>
      <c r="S18" s="58">
        <v>-0.003504</v>
      </c>
      <c r="T18" s="58">
        <v>-0.002878</v>
      </c>
      <c r="U18" s="58">
        <v>-0.002003</v>
      </c>
      <c r="V18" s="58">
        <v>-0.001116</v>
      </c>
      <c r="W18" s="58">
        <v>-7.26E-4</v>
      </c>
      <c r="X18" s="58">
        <v>-3.25E-4</v>
      </c>
      <c r="Y18" s="58">
        <v>0.0</v>
      </c>
      <c r="Z18" s="58">
        <v>-1.77E-4</v>
      </c>
      <c r="AA18" s="58">
        <v>9.0E-5</v>
      </c>
      <c r="AB18" s="58">
        <v>4.8E-5</v>
      </c>
      <c r="AC18" s="58">
        <v>-1.99E-4</v>
      </c>
      <c r="AD18" s="58">
        <v>-8.15E-4</v>
      </c>
      <c r="AE18" s="58">
        <v>-0.001311</v>
      </c>
      <c r="AF18" s="58">
        <v>-0.001155</v>
      </c>
      <c r="AG18" s="58">
        <v>-0.001375</v>
      </c>
      <c r="AH18" s="58">
        <v>-0.001373</v>
      </c>
      <c r="AI18" s="58">
        <v>-0.00167</v>
      </c>
      <c r="AJ18" s="58">
        <v>-0.001854</v>
      </c>
      <c r="AK18" s="58">
        <v>-0.002088</v>
      </c>
      <c r="AL18" s="58">
        <v>-0.002695</v>
      </c>
    </row>
    <row r="19" ht="12.75" customHeight="1">
      <c r="A19" s="58">
        <v>-0.022008</v>
      </c>
      <c r="B19" s="58">
        <v>-0.019011</v>
      </c>
      <c r="C19" s="58">
        <v>-0.016615</v>
      </c>
      <c r="D19" s="58">
        <v>-0.015216</v>
      </c>
      <c r="E19" s="58">
        <v>-0.014144</v>
      </c>
      <c r="F19" s="58">
        <v>-0.013309</v>
      </c>
      <c r="G19" s="58">
        <v>-0.012506</v>
      </c>
      <c r="H19" s="58">
        <v>-0.011464</v>
      </c>
      <c r="I19" s="58">
        <v>-0.010821</v>
      </c>
      <c r="J19" s="58">
        <v>-0.009809</v>
      </c>
      <c r="K19" s="58">
        <v>-0.009128</v>
      </c>
      <c r="L19" s="58">
        <v>-0.008332</v>
      </c>
      <c r="M19" s="58">
        <v>-0.007881</v>
      </c>
      <c r="N19" s="58">
        <v>-0.007294</v>
      </c>
      <c r="O19" s="58">
        <v>-0.006815</v>
      </c>
      <c r="P19" s="58">
        <v>-0.006084</v>
      </c>
      <c r="Q19" s="58">
        <v>-0.005343</v>
      </c>
      <c r="R19" s="58">
        <v>-0.004366</v>
      </c>
      <c r="S19" s="58">
        <v>-0.003704</v>
      </c>
      <c r="T19" s="58">
        <v>-0.002708</v>
      </c>
      <c r="U19" s="58">
        <v>-0.001883</v>
      </c>
      <c r="V19" s="58">
        <v>-8.23E-4</v>
      </c>
      <c r="W19" s="58">
        <v>-1.91E-4</v>
      </c>
      <c r="X19" s="58">
        <v>-2.19E-4</v>
      </c>
      <c r="Y19" s="58">
        <v>0.0</v>
      </c>
      <c r="Z19" s="58">
        <v>-9.1E-5</v>
      </c>
      <c r="AA19" s="58">
        <v>-1.22E-4</v>
      </c>
      <c r="AB19" s="58">
        <v>-6.0E-5</v>
      </c>
      <c r="AC19" s="58">
        <v>-3.55E-4</v>
      </c>
      <c r="AD19" s="58">
        <v>-7.31E-4</v>
      </c>
      <c r="AE19" s="58">
        <v>-0.001025</v>
      </c>
      <c r="AF19" s="58">
        <v>-0.001186</v>
      </c>
      <c r="AG19" s="58">
        <v>-0.001126</v>
      </c>
      <c r="AH19" s="58">
        <v>-0.001287</v>
      </c>
      <c r="AI19" s="58">
        <v>-0.00128</v>
      </c>
      <c r="AJ19" s="58">
        <v>-0.001554</v>
      </c>
      <c r="AK19" s="58">
        <v>-0.002137</v>
      </c>
      <c r="AL19" s="58">
        <v>-0.002727</v>
      </c>
    </row>
    <row r="20" ht="12.75" customHeight="1">
      <c r="A20" s="58">
        <v>-0.021833</v>
      </c>
      <c r="B20" s="58">
        <v>-0.019369</v>
      </c>
      <c r="C20" s="58">
        <v>-0.017087</v>
      </c>
      <c r="D20" s="58">
        <v>-0.015535</v>
      </c>
      <c r="E20" s="58">
        <v>-0.014309</v>
      </c>
      <c r="F20" s="58">
        <v>-0.012943</v>
      </c>
      <c r="G20" s="58">
        <v>-0.011865</v>
      </c>
      <c r="H20" s="58">
        <v>-0.010988</v>
      </c>
      <c r="I20" s="58">
        <v>-0.01014</v>
      </c>
      <c r="J20" s="58">
        <v>-0.009455</v>
      </c>
      <c r="K20" s="58">
        <v>-0.008688</v>
      </c>
      <c r="L20" s="58">
        <v>-0.008006</v>
      </c>
      <c r="M20" s="58">
        <v>-0.007125</v>
      </c>
      <c r="N20" s="58">
        <v>-0.006276</v>
      </c>
      <c r="O20" s="58">
        <v>-0.005339</v>
      </c>
      <c r="P20" s="58">
        <v>-0.004773</v>
      </c>
      <c r="Q20" s="58">
        <v>-0.003807</v>
      </c>
      <c r="R20" s="58">
        <v>-0.003271</v>
      </c>
      <c r="S20" s="58">
        <v>-0.00267</v>
      </c>
      <c r="T20" s="58">
        <v>-0.002224</v>
      </c>
      <c r="U20" s="58">
        <v>-0.001469</v>
      </c>
      <c r="V20" s="58">
        <v>-4.83E-4</v>
      </c>
      <c r="W20" s="58">
        <v>-2.0E-4</v>
      </c>
      <c r="X20" s="58">
        <v>-1.36E-4</v>
      </c>
      <c r="Y20" s="58">
        <v>0.0</v>
      </c>
      <c r="Z20" s="58">
        <v>-2.3E-5</v>
      </c>
      <c r="AA20" s="58">
        <v>1.6E-5</v>
      </c>
      <c r="AB20" s="58">
        <v>4.4E-5</v>
      </c>
      <c r="AC20" s="58">
        <v>-1.43E-4</v>
      </c>
      <c r="AD20" s="58">
        <v>-3.67E-4</v>
      </c>
      <c r="AE20" s="58">
        <v>-7.81E-4</v>
      </c>
      <c r="AF20" s="58">
        <v>-7.95E-4</v>
      </c>
      <c r="AG20" s="58">
        <v>-0.001085</v>
      </c>
      <c r="AH20" s="58">
        <v>-0.001009</v>
      </c>
      <c r="AI20" s="58">
        <v>-0.00111</v>
      </c>
      <c r="AJ20" s="58">
        <v>-0.001451</v>
      </c>
      <c r="AK20" s="58">
        <v>-0.00199</v>
      </c>
      <c r="AL20" s="58">
        <v>-0.002599</v>
      </c>
    </row>
    <row r="21" ht="12.75" customHeight="1">
      <c r="A21" s="58">
        <v>-0.022755</v>
      </c>
      <c r="B21" s="58">
        <v>-0.019802</v>
      </c>
      <c r="C21" s="58">
        <v>-0.017243</v>
      </c>
      <c r="D21" s="58">
        <v>-0.015917</v>
      </c>
      <c r="E21" s="58">
        <v>-0.014558</v>
      </c>
      <c r="F21" s="58">
        <v>-0.013524</v>
      </c>
      <c r="G21" s="58">
        <v>-0.012524</v>
      </c>
      <c r="H21" s="58">
        <v>-0.011748</v>
      </c>
      <c r="I21" s="58">
        <v>-0.011006</v>
      </c>
      <c r="J21" s="58">
        <v>-0.01006</v>
      </c>
      <c r="K21" s="58">
        <v>-0.008956</v>
      </c>
      <c r="L21" s="58">
        <v>-0.007956</v>
      </c>
      <c r="M21" s="58">
        <v>-0.007473</v>
      </c>
      <c r="N21" s="58">
        <v>-0.006621</v>
      </c>
      <c r="O21" s="58">
        <v>-0.006047</v>
      </c>
      <c r="P21" s="58">
        <v>-0.005678</v>
      </c>
      <c r="Q21" s="58">
        <v>-0.004903</v>
      </c>
      <c r="R21" s="58">
        <v>-0.004411</v>
      </c>
      <c r="S21" s="58">
        <v>-0.00364</v>
      </c>
      <c r="T21" s="58">
        <v>-0.00308</v>
      </c>
      <c r="U21" s="58">
        <v>-0.002005</v>
      </c>
      <c r="V21" s="58">
        <v>-0.001118</v>
      </c>
      <c r="W21" s="58">
        <v>-6.38E-4</v>
      </c>
      <c r="X21" s="58">
        <v>-1.7E-4</v>
      </c>
      <c r="Y21" s="58">
        <v>0.0</v>
      </c>
      <c r="Z21" s="58">
        <v>5.9E-5</v>
      </c>
      <c r="AA21" s="58">
        <v>2.26E-4</v>
      </c>
      <c r="AB21" s="58">
        <v>1.0E-6</v>
      </c>
      <c r="AC21" s="58">
        <v>-1.7E-4</v>
      </c>
      <c r="AD21" s="58">
        <v>-7.11E-4</v>
      </c>
      <c r="AE21" s="58">
        <v>-0.001123</v>
      </c>
      <c r="AF21" s="58">
        <v>-0.001264</v>
      </c>
      <c r="AG21" s="58">
        <v>-0.001432</v>
      </c>
      <c r="AH21" s="58">
        <v>-0.001695</v>
      </c>
      <c r="AI21" s="58">
        <v>-0.001806</v>
      </c>
      <c r="AJ21" s="58">
        <v>-0.001922</v>
      </c>
      <c r="AK21" s="58">
        <v>-0.002383</v>
      </c>
      <c r="AL21" s="58">
        <v>-0.002913</v>
      </c>
    </row>
    <row r="22" ht="12.75" customHeight="1">
      <c r="A22" s="58">
        <v>-0.021965</v>
      </c>
      <c r="B22" s="58">
        <v>-0.019479</v>
      </c>
      <c r="C22" s="58">
        <v>-0.017447</v>
      </c>
      <c r="D22" s="58">
        <v>-0.016131</v>
      </c>
      <c r="E22" s="58">
        <v>-0.014924</v>
      </c>
      <c r="F22" s="58">
        <v>-0.013436</v>
      </c>
      <c r="G22" s="58">
        <v>-0.012521</v>
      </c>
      <c r="H22" s="58">
        <v>-0.011374</v>
      </c>
      <c r="I22" s="58">
        <v>-0.010497</v>
      </c>
      <c r="J22" s="58">
        <v>-0.00966</v>
      </c>
      <c r="K22" s="58">
        <v>-0.008968</v>
      </c>
      <c r="L22" s="58">
        <v>-0.008169</v>
      </c>
      <c r="M22" s="58">
        <v>-0.007649</v>
      </c>
      <c r="N22" s="58">
        <v>-0.007</v>
      </c>
      <c r="O22" s="58">
        <v>-0.006186</v>
      </c>
      <c r="P22" s="58">
        <v>-0.005511</v>
      </c>
      <c r="Q22" s="58">
        <v>-0.004815</v>
      </c>
      <c r="R22" s="58">
        <v>-0.003767</v>
      </c>
      <c r="S22" s="58">
        <v>-0.003174</v>
      </c>
      <c r="T22" s="58">
        <v>-0.002289</v>
      </c>
      <c r="U22" s="58">
        <v>-0.001573</v>
      </c>
      <c r="V22" s="58">
        <v>-3.98E-4</v>
      </c>
      <c r="W22" s="58">
        <v>-1.89E-4</v>
      </c>
      <c r="X22" s="58">
        <v>-7.5E-5</v>
      </c>
      <c r="Y22" s="58">
        <v>0.0</v>
      </c>
      <c r="Z22" s="58">
        <v>-8.0E-6</v>
      </c>
      <c r="AA22" s="58">
        <v>-1.3E-4</v>
      </c>
      <c r="AB22" s="58">
        <v>-2.1E-5</v>
      </c>
      <c r="AC22" s="58">
        <v>-4.34E-4</v>
      </c>
      <c r="AD22" s="58">
        <v>-6.91E-4</v>
      </c>
      <c r="AE22" s="58">
        <v>-0.001003</v>
      </c>
      <c r="AF22" s="58">
        <v>-0.001174</v>
      </c>
      <c r="AG22" s="58">
        <v>-0.001298</v>
      </c>
      <c r="AH22" s="58">
        <v>-0.001383</v>
      </c>
      <c r="AI22" s="58">
        <v>-0.001591</v>
      </c>
      <c r="AJ22" s="58">
        <v>-0.002071</v>
      </c>
      <c r="AK22" s="58">
        <v>-0.002387</v>
      </c>
      <c r="AL22" s="58">
        <v>-0.003025</v>
      </c>
    </row>
    <row r="23" ht="12.75" customHeight="1">
      <c r="A23" s="58">
        <v>-0.022546</v>
      </c>
      <c r="B23" s="58">
        <v>-0.019641</v>
      </c>
      <c r="C23" s="58">
        <v>-0.017054</v>
      </c>
      <c r="D23" s="58">
        <v>-0.015521</v>
      </c>
      <c r="E23" s="58">
        <v>-0.014098</v>
      </c>
      <c r="F23" s="58">
        <v>-0.013082</v>
      </c>
      <c r="G23" s="58">
        <v>-0.01194</v>
      </c>
      <c r="H23" s="58">
        <v>-0.011253</v>
      </c>
      <c r="I23" s="58">
        <v>-0.010508</v>
      </c>
      <c r="J23" s="58">
        <v>-0.009926</v>
      </c>
      <c r="K23" s="58">
        <v>-0.008988</v>
      </c>
      <c r="L23" s="58">
        <v>-0.008129</v>
      </c>
      <c r="M23" s="58">
        <v>-0.007249</v>
      </c>
      <c r="N23" s="58">
        <v>-0.00634</v>
      </c>
      <c r="O23" s="58">
        <v>-0.005603</v>
      </c>
      <c r="P23" s="58">
        <v>-0.00484</v>
      </c>
      <c r="Q23" s="58">
        <v>-0.004125</v>
      </c>
      <c r="R23" s="58">
        <v>-0.003707</v>
      </c>
      <c r="S23" s="58">
        <v>-0.002987</v>
      </c>
      <c r="T23" s="58">
        <v>-0.002637</v>
      </c>
      <c r="U23" s="58">
        <v>-0.00169</v>
      </c>
      <c r="V23" s="58">
        <v>-8.62E-4</v>
      </c>
      <c r="W23" s="58">
        <v>-2.98E-4</v>
      </c>
      <c r="X23" s="58">
        <v>-1.44E-4</v>
      </c>
      <c r="Y23" s="58">
        <v>0.0</v>
      </c>
      <c r="Z23" s="58">
        <v>4.7E-5</v>
      </c>
      <c r="AA23" s="58">
        <v>1.66E-4</v>
      </c>
      <c r="AB23" s="58">
        <v>2.9E-4</v>
      </c>
      <c r="AC23" s="58">
        <v>1.62E-4</v>
      </c>
      <c r="AD23" s="58">
        <v>-2.43E-4</v>
      </c>
      <c r="AE23" s="58">
        <v>-6.3E-4</v>
      </c>
      <c r="AF23" s="58">
        <v>-6.93E-4</v>
      </c>
      <c r="AG23" s="58">
        <v>-0.001004</v>
      </c>
      <c r="AH23" s="58">
        <v>-0.001126</v>
      </c>
      <c r="AI23" s="58">
        <v>-0.001298</v>
      </c>
      <c r="AJ23" s="58">
        <v>-0.001574</v>
      </c>
      <c r="AK23" s="58">
        <v>-0.002034</v>
      </c>
      <c r="AL23" s="58">
        <v>-0.002612</v>
      </c>
    </row>
    <row r="24" ht="12.75" customHeight="1">
      <c r="A24" s="58">
        <v>-0.022408</v>
      </c>
      <c r="B24" s="58">
        <v>-0.019715</v>
      </c>
      <c r="C24" s="58">
        <v>-0.017407</v>
      </c>
      <c r="D24" s="58">
        <v>-0.016141</v>
      </c>
      <c r="E24" s="58">
        <v>-0.014762</v>
      </c>
      <c r="F24" s="58">
        <v>-0.013656</v>
      </c>
      <c r="G24" s="58">
        <v>-0.012769</v>
      </c>
      <c r="H24" s="58">
        <v>-0.011985</v>
      </c>
      <c r="I24" s="58">
        <v>-0.010979</v>
      </c>
      <c r="J24" s="58">
        <v>-0.009991</v>
      </c>
      <c r="K24" s="58">
        <v>-0.00902</v>
      </c>
      <c r="L24" s="58">
        <v>-0.008173</v>
      </c>
      <c r="M24" s="58">
        <v>-0.007479</v>
      </c>
      <c r="N24" s="58">
        <v>-0.006774</v>
      </c>
      <c r="O24" s="58">
        <v>-0.006126</v>
      </c>
      <c r="P24" s="58">
        <v>-0.005637</v>
      </c>
      <c r="Q24" s="58">
        <v>-0.005109</v>
      </c>
      <c r="R24" s="58">
        <v>-0.00438</v>
      </c>
      <c r="S24" s="58">
        <v>-0.003583</v>
      </c>
      <c r="T24" s="58">
        <v>-0.002719</v>
      </c>
      <c r="U24" s="58">
        <v>-0.001977</v>
      </c>
      <c r="V24" s="58">
        <v>-0.001043</v>
      </c>
      <c r="W24" s="58">
        <v>-4.82E-4</v>
      </c>
      <c r="X24" s="58">
        <v>-1.56E-4</v>
      </c>
      <c r="Y24" s="58">
        <v>0.0</v>
      </c>
      <c r="Z24" s="58">
        <v>-5.3E-5</v>
      </c>
      <c r="AA24" s="58">
        <v>7.9E-5</v>
      </c>
      <c r="AB24" s="58">
        <v>-1.37E-4</v>
      </c>
      <c r="AC24" s="58">
        <v>-4.61E-4</v>
      </c>
      <c r="AD24" s="58">
        <v>-8.35E-4</v>
      </c>
      <c r="AE24" s="58">
        <v>-0.001259</v>
      </c>
      <c r="AF24" s="58">
        <v>-0.001563</v>
      </c>
      <c r="AG24" s="58">
        <v>-0.001848</v>
      </c>
      <c r="AH24" s="58">
        <v>-0.001988</v>
      </c>
      <c r="AI24" s="58">
        <v>-0.002223</v>
      </c>
      <c r="AJ24" s="58">
        <v>-0.002276</v>
      </c>
      <c r="AK24" s="58">
        <v>-0.002806</v>
      </c>
      <c r="AL24" s="58">
        <v>-0.003358</v>
      </c>
    </row>
    <row r="25" ht="12.75" customHeight="1">
      <c r="A25" s="58">
        <v>-0.022283</v>
      </c>
      <c r="B25" s="58">
        <v>-0.019541</v>
      </c>
      <c r="C25" s="58">
        <v>-0.017026</v>
      </c>
      <c r="D25" s="58">
        <v>-0.015651</v>
      </c>
      <c r="E25" s="58">
        <v>-0.014436</v>
      </c>
      <c r="F25" s="58">
        <v>-0.013281</v>
      </c>
      <c r="G25" s="58">
        <v>-0.012308</v>
      </c>
      <c r="H25" s="58">
        <v>-0.011297</v>
      </c>
      <c r="I25" s="58">
        <v>-0.010614</v>
      </c>
      <c r="J25" s="58">
        <v>-0.009843</v>
      </c>
      <c r="K25" s="58">
        <v>-0.009103</v>
      </c>
      <c r="L25" s="58">
        <v>-0.008354</v>
      </c>
      <c r="M25" s="58">
        <v>-0.007622</v>
      </c>
      <c r="N25" s="58">
        <v>-0.006895</v>
      </c>
      <c r="O25" s="58">
        <v>-0.006086</v>
      </c>
      <c r="P25" s="58">
        <v>-0.00535</v>
      </c>
      <c r="Q25" s="58">
        <v>-0.004329</v>
      </c>
      <c r="R25" s="58">
        <v>-0.00365</v>
      </c>
      <c r="S25" s="58">
        <v>-0.003134</v>
      </c>
      <c r="T25" s="58">
        <v>-0.002401</v>
      </c>
      <c r="U25" s="58">
        <v>-0.001566</v>
      </c>
      <c r="V25" s="58">
        <v>-6.46E-4</v>
      </c>
      <c r="W25" s="58">
        <v>-2.58E-4</v>
      </c>
      <c r="X25" s="58">
        <v>-7.3E-5</v>
      </c>
      <c r="Y25" s="58">
        <v>0.0</v>
      </c>
      <c r="Z25" s="58">
        <v>7.3E-5</v>
      </c>
      <c r="AA25" s="58">
        <v>1.4E-4</v>
      </c>
      <c r="AB25" s="58">
        <v>3.05E-4</v>
      </c>
      <c r="AC25" s="58">
        <v>-2.8E-5</v>
      </c>
      <c r="AD25" s="58">
        <v>-2.53E-4</v>
      </c>
      <c r="AE25" s="58">
        <v>-4.43E-4</v>
      </c>
      <c r="AF25" s="58">
        <v>-6.79E-4</v>
      </c>
      <c r="AG25" s="58">
        <v>-9.65E-4</v>
      </c>
      <c r="AH25" s="58">
        <v>-0.001187</v>
      </c>
      <c r="AI25" s="58">
        <v>-0.001389</v>
      </c>
      <c r="AJ25" s="58">
        <v>-0.001714</v>
      </c>
      <c r="AK25" s="58">
        <v>-0.002202</v>
      </c>
      <c r="AL25" s="58">
        <v>-0.002725</v>
      </c>
    </row>
    <row r="26" ht="12.75" customHeight="1">
      <c r="A26" s="58">
        <v>-0.022109</v>
      </c>
      <c r="B26" s="58">
        <v>-0.019707</v>
      </c>
      <c r="C26" s="58">
        <v>-0.017432</v>
      </c>
      <c r="D26" s="58">
        <v>-0.015994</v>
      </c>
      <c r="E26" s="58">
        <v>-0.014629</v>
      </c>
      <c r="F26" s="58">
        <v>-0.013388</v>
      </c>
      <c r="G26" s="58">
        <v>-0.012372</v>
      </c>
      <c r="H26" s="58">
        <v>-0.011592</v>
      </c>
      <c r="I26" s="58">
        <v>-0.010885</v>
      </c>
      <c r="J26" s="58">
        <v>-0.009939</v>
      </c>
      <c r="K26" s="58">
        <v>-0.00897</v>
      </c>
      <c r="L26" s="58">
        <v>-0.007887</v>
      </c>
      <c r="M26" s="58">
        <v>-0.007254</v>
      </c>
      <c r="N26" s="58">
        <v>-0.006314</v>
      </c>
      <c r="O26" s="58">
        <v>-0.005598</v>
      </c>
      <c r="P26" s="58">
        <v>-0.004954</v>
      </c>
      <c r="Q26" s="58">
        <v>-0.004584</v>
      </c>
      <c r="R26" s="58">
        <v>-0.003953</v>
      </c>
      <c r="S26" s="58">
        <v>-0.00328</v>
      </c>
      <c r="T26" s="58">
        <v>-0.002699</v>
      </c>
      <c r="U26" s="58">
        <v>-0.001802</v>
      </c>
      <c r="V26" s="58">
        <v>-0.00101</v>
      </c>
      <c r="W26" s="58">
        <v>-4.07E-4</v>
      </c>
      <c r="X26" s="58">
        <v>-1.92E-4</v>
      </c>
      <c r="Y26" s="58">
        <v>0.0</v>
      </c>
      <c r="Z26" s="58">
        <v>3.5E-5</v>
      </c>
      <c r="AA26" s="58">
        <v>1.91E-4</v>
      </c>
      <c r="AB26" s="58">
        <v>2.15E-4</v>
      </c>
      <c r="AC26" s="58">
        <v>8.6E-5</v>
      </c>
      <c r="AD26" s="58">
        <v>-3.12E-4</v>
      </c>
      <c r="AE26" s="58">
        <v>-7.32E-4</v>
      </c>
      <c r="AF26" s="58">
        <v>-0.00101</v>
      </c>
      <c r="AG26" s="58">
        <v>-0.001359</v>
      </c>
      <c r="AH26" s="58">
        <v>-0.001627</v>
      </c>
      <c r="AI26" s="58">
        <v>-0.001896</v>
      </c>
      <c r="AJ26" s="58">
        <v>-0.002152</v>
      </c>
      <c r="AK26" s="58">
        <v>-0.002535</v>
      </c>
      <c r="AL26" s="58">
        <v>-0.003063</v>
      </c>
    </row>
    <row r="27" ht="12.75" customHeight="1">
      <c r="A27" s="58">
        <v>-0.022238</v>
      </c>
      <c r="B27" s="58">
        <v>-0.019703</v>
      </c>
      <c r="C27" s="58">
        <v>-0.017527</v>
      </c>
      <c r="D27" s="58">
        <v>-0.01616</v>
      </c>
      <c r="E27" s="58">
        <v>-0.014975</v>
      </c>
      <c r="F27" s="58">
        <v>-0.0138</v>
      </c>
      <c r="G27" s="58">
        <v>-0.012867</v>
      </c>
      <c r="H27" s="58">
        <v>-0.012019</v>
      </c>
      <c r="I27" s="58">
        <v>-0.011112</v>
      </c>
      <c r="J27" s="58">
        <v>-0.010181</v>
      </c>
      <c r="K27" s="58">
        <v>-0.009324</v>
      </c>
      <c r="L27" s="58">
        <v>-0.00848</v>
      </c>
      <c r="M27" s="58">
        <v>-0.007805</v>
      </c>
      <c r="N27" s="58">
        <v>-0.007084</v>
      </c>
      <c r="O27" s="58">
        <v>-0.006445</v>
      </c>
      <c r="P27" s="58">
        <v>-0.005896</v>
      </c>
      <c r="Q27" s="58">
        <v>-0.005098</v>
      </c>
      <c r="R27" s="58">
        <v>-0.004194</v>
      </c>
      <c r="S27" s="58">
        <v>-0.003653</v>
      </c>
      <c r="T27" s="58">
        <v>-0.002736</v>
      </c>
      <c r="U27" s="58">
        <v>-0.001915</v>
      </c>
      <c r="V27" s="58">
        <v>-8.57E-4</v>
      </c>
      <c r="W27" s="58">
        <v>-3.26E-4</v>
      </c>
      <c r="X27" s="58">
        <v>-2.8E-5</v>
      </c>
      <c r="Y27" s="58">
        <v>0.0</v>
      </c>
      <c r="Z27" s="58">
        <v>4.7E-5</v>
      </c>
      <c r="AA27" s="58">
        <v>1.54E-4</v>
      </c>
      <c r="AB27" s="58">
        <v>1.17E-4</v>
      </c>
      <c r="AC27" s="58">
        <v>-1.77E-4</v>
      </c>
      <c r="AD27" s="58">
        <v>-5.2E-4</v>
      </c>
      <c r="AE27" s="58">
        <v>-8.04E-4</v>
      </c>
      <c r="AF27" s="58">
        <v>-0.001098</v>
      </c>
      <c r="AG27" s="58">
        <v>-0.001439</v>
      </c>
      <c r="AH27" s="58">
        <v>-0.001741</v>
      </c>
      <c r="AI27" s="58">
        <v>-0.002059</v>
      </c>
      <c r="AJ27" s="58">
        <v>-0.002188</v>
      </c>
      <c r="AK27" s="58">
        <v>-0.002587</v>
      </c>
      <c r="AL27" s="58">
        <v>-0.003167</v>
      </c>
    </row>
    <row r="28" ht="12.75" customHeight="1">
      <c r="A28" s="58">
        <v>-0.021908</v>
      </c>
      <c r="B28" s="58">
        <v>-0.019451</v>
      </c>
      <c r="C28" s="58">
        <v>-0.017108</v>
      </c>
      <c r="D28" s="58">
        <v>-0.015754</v>
      </c>
      <c r="E28" s="58">
        <v>-0.014463</v>
      </c>
      <c r="F28" s="58">
        <v>-0.013331</v>
      </c>
      <c r="G28" s="58">
        <v>-0.01237</v>
      </c>
      <c r="H28" s="58">
        <v>-0.011577</v>
      </c>
      <c r="I28" s="58">
        <v>-0.01078</v>
      </c>
      <c r="J28" s="58">
        <v>-0.010083</v>
      </c>
      <c r="K28" s="58">
        <v>-0.009228</v>
      </c>
      <c r="L28" s="58">
        <v>-0.008472</v>
      </c>
      <c r="M28" s="58">
        <v>-0.007665</v>
      </c>
      <c r="N28" s="58">
        <v>-0.006807</v>
      </c>
      <c r="O28" s="58">
        <v>-0.005998</v>
      </c>
      <c r="P28" s="58">
        <v>-0.005216</v>
      </c>
      <c r="Q28" s="58">
        <v>-0.004477</v>
      </c>
      <c r="R28" s="58">
        <v>-0.003902</v>
      </c>
      <c r="S28" s="58">
        <v>-0.003214</v>
      </c>
      <c r="T28" s="58">
        <v>-0.002673</v>
      </c>
      <c r="U28" s="58">
        <v>-0.001819</v>
      </c>
      <c r="V28" s="58">
        <v>-8.93E-4</v>
      </c>
      <c r="W28" s="58">
        <v>-4.44E-4</v>
      </c>
      <c r="X28" s="58">
        <v>-1.99E-4</v>
      </c>
      <c r="Y28" s="58">
        <v>0.0</v>
      </c>
      <c r="Z28" s="58">
        <v>8.4E-5</v>
      </c>
      <c r="AA28" s="58">
        <v>1.89E-4</v>
      </c>
      <c r="AB28" s="58">
        <v>3.72E-4</v>
      </c>
      <c r="AC28" s="58">
        <v>1.98E-4</v>
      </c>
      <c r="AD28" s="58">
        <v>1.1E-5</v>
      </c>
      <c r="AE28" s="58">
        <v>-3.86E-4</v>
      </c>
      <c r="AF28" s="58">
        <v>-6.4E-4</v>
      </c>
      <c r="AG28" s="58">
        <v>-9.21E-4</v>
      </c>
      <c r="AH28" s="58">
        <v>-0.001238</v>
      </c>
      <c r="AI28" s="58">
        <v>-0.001461</v>
      </c>
      <c r="AJ28" s="58">
        <v>-0.001762</v>
      </c>
      <c r="AK28" s="58">
        <v>-0.002151</v>
      </c>
      <c r="AL28" s="58">
        <v>-0.002707</v>
      </c>
    </row>
    <row r="29" ht="12.75" customHeight="1">
      <c r="A29" s="58">
        <v>-0.021749</v>
      </c>
      <c r="B29" s="58">
        <v>-0.019392</v>
      </c>
      <c r="C29" s="58">
        <v>-0.017072</v>
      </c>
      <c r="D29" s="58">
        <v>-0.015699</v>
      </c>
      <c r="E29" s="58">
        <v>-0.014366</v>
      </c>
      <c r="F29" s="58">
        <v>-0.01337</v>
      </c>
      <c r="G29" s="58">
        <v>-0.012498</v>
      </c>
      <c r="H29" s="58">
        <v>-0.011765</v>
      </c>
      <c r="I29" s="58">
        <v>-0.010901</v>
      </c>
      <c r="J29" s="58">
        <v>-0.009959</v>
      </c>
      <c r="K29" s="58">
        <v>-0.008945</v>
      </c>
      <c r="L29" s="58">
        <v>-0.007855</v>
      </c>
      <c r="M29" s="58">
        <v>-0.007094</v>
      </c>
      <c r="N29" s="58">
        <v>-0.006415</v>
      </c>
      <c r="O29" s="58">
        <v>-0.005725</v>
      </c>
      <c r="P29" s="58">
        <v>-0.005183</v>
      </c>
      <c r="Q29" s="58">
        <v>-0.00473</v>
      </c>
      <c r="R29" s="58">
        <v>-0.003996</v>
      </c>
      <c r="S29" s="58">
        <v>-0.003426</v>
      </c>
      <c r="T29" s="58">
        <v>-0.002788</v>
      </c>
      <c r="U29" s="58">
        <v>-0.00187</v>
      </c>
      <c r="V29" s="58">
        <v>-0.001067</v>
      </c>
      <c r="W29" s="58">
        <v>-4.79E-4</v>
      </c>
      <c r="X29" s="58">
        <v>-1.78E-4</v>
      </c>
      <c r="Y29" s="58">
        <v>0.0</v>
      </c>
      <c r="Z29" s="58">
        <v>2.09E-4</v>
      </c>
      <c r="AA29" s="58">
        <v>4.02E-4</v>
      </c>
      <c r="AB29" s="58">
        <v>3.44E-4</v>
      </c>
      <c r="AC29" s="58">
        <v>6.0E-5</v>
      </c>
      <c r="AD29" s="58">
        <v>-2.84E-4</v>
      </c>
      <c r="AE29" s="58">
        <v>-5.81E-4</v>
      </c>
      <c r="AF29" s="58">
        <v>-8.99E-4</v>
      </c>
      <c r="AG29" s="58">
        <v>-0.001279</v>
      </c>
      <c r="AH29" s="58">
        <v>-0.00148</v>
      </c>
      <c r="AI29" s="58">
        <v>-0.001738</v>
      </c>
      <c r="AJ29" s="58">
        <v>-0.002003</v>
      </c>
      <c r="AK29" s="58">
        <v>-0.002388</v>
      </c>
      <c r="AL29" s="58">
        <v>-0.002899</v>
      </c>
    </row>
    <row r="30" ht="12.75" customHeight="1">
      <c r="A30" s="58">
        <v>-0.021509</v>
      </c>
      <c r="B30" s="58">
        <v>-0.019195</v>
      </c>
      <c r="C30" s="58">
        <v>-0.017269</v>
      </c>
      <c r="D30" s="58">
        <v>-0.015974</v>
      </c>
      <c r="E30" s="58">
        <v>-0.014782</v>
      </c>
      <c r="F30" s="58">
        <v>-0.013558</v>
      </c>
      <c r="G30" s="58">
        <v>-0.012591</v>
      </c>
      <c r="H30" s="58">
        <v>-0.011676</v>
      </c>
      <c r="I30" s="58">
        <v>-0.010818</v>
      </c>
      <c r="J30" s="58">
        <v>-0.010029</v>
      </c>
      <c r="K30" s="58">
        <v>-0.009236</v>
      </c>
      <c r="L30" s="58">
        <v>-0.008522</v>
      </c>
      <c r="M30" s="58">
        <v>-0.007864</v>
      </c>
      <c r="N30" s="58">
        <v>-0.007118</v>
      </c>
      <c r="O30" s="58">
        <v>-0.006404</v>
      </c>
      <c r="P30" s="58">
        <v>-0.005722</v>
      </c>
      <c r="Q30" s="58">
        <v>-0.004928</v>
      </c>
      <c r="R30" s="58">
        <v>-0.004166</v>
      </c>
      <c r="S30" s="58">
        <v>-0.003469</v>
      </c>
      <c r="T30" s="58">
        <v>-0.002722</v>
      </c>
      <c r="U30" s="58">
        <v>-0.001837</v>
      </c>
      <c r="V30" s="58">
        <v>-9.09E-4</v>
      </c>
      <c r="W30" s="58">
        <v>-3.53E-4</v>
      </c>
      <c r="X30" s="58">
        <v>-1.43E-4</v>
      </c>
      <c r="Y30" s="58">
        <v>0.0</v>
      </c>
      <c r="Z30" s="58">
        <v>-2.2E-5</v>
      </c>
      <c r="AA30" s="58">
        <v>6.3E-5</v>
      </c>
      <c r="AB30" s="58">
        <v>1.69E-4</v>
      </c>
      <c r="AC30" s="58">
        <v>-1.36E-4</v>
      </c>
      <c r="AD30" s="58">
        <v>-3.63E-4</v>
      </c>
      <c r="AE30" s="58">
        <v>-6.56E-4</v>
      </c>
      <c r="AF30" s="58">
        <v>-9.82E-4</v>
      </c>
      <c r="AG30" s="58">
        <v>-0.001242</v>
      </c>
      <c r="AH30" s="58">
        <v>-0.001513</v>
      </c>
      <c r="AI30" s="58">
        <v>-0.001858</v>
      </c>
      <c r="AJ30" s="58">
        <v>-0.002055</v>
      </c>
      <c r="AK30" s="58">
        <v>-0.002432</v>
      </c>
      <c r="AL30" s="58">
        <v>-0.002952</v>
      </c>
    </row>
    <row r="31" ht="12.75" customHeight="1">
      <c r="A31" s="58">
        <v>-0.020995</v>
      </c>
      <c r="B31" s="58">
        <v>-0.018772</v>
      </c>
      <c r="C31" s="58">
        <v>-0.016496</v>
      </c>
      <c r="D31" s="58">
        <v>-0.015115</v>
      </c>
      <c r="E31" s="58">
        <v>-0.013798</v>
      </c>
      <c r="F31" s="58">
        <v>-0.012803</v>
      </c>
      <c r="G31" s="58">
        <v>-0.011861</v>
      </c>
      <c r="H31" s="58">
        <v>-0.011068</v>
      </c>
      <c r="I31" s="58">
        <v>-0.010395</v>
      </c>
      <c r="J31" s="58">
        <v>-0.009654</v>
      </c>
      <c r="K31" s="58">
        <v>-0.008768</v>
      </c>
      <c r="L31" s="58">
        <v>-0.007967</v>
      </c>
      <c r="M31" s="58">
        <v>-0.007141</v>
      </c>
      <c r="N31" s="58">
        <v>-0.006255</v>
      </c>
      <c r="O31" s="58">
        <v>-0.005488</v>
      </c>
      <c r="P31" s="58">
        <v>-0.004825</v>
      </c>
      <c r="Q31" s="58">
        <v>-0.0042</v>
      </c>
      <c r="R31" s="58">
        <v>-0.003654</v>
      </c>
      <c r="S31" s="58">
        <v>-0.003038</v>
      </c>
      <c r="T31" s="58">
        <v>-0.002525</v>
      </c>
      <c r="U31" s="58">
        <v>-0.001701</v>
      </c>
      <c r="V31" s="58">
        <v>-8.37E-4</v>
      </c>
      <c r="W31" s="58">
        <v>-3.67E-4</v>
      </c>
      <c r="X31" s="58">
        <v>-1.81E-4</v>
      </c>
      <c r="Y31" s="58">
        <v>0.0</v>
      </c>
      <c r="Z31" s="58">
        <v>2.01E-4</v>
      </c>
      <c r="AA31" s="58">
        <v>4.72E-4</v>
      </c>
      <c r="AB31" s="58">
        <v>6.21E-4</v>
      </c>
      <c r="AC31" s="58">
        <v>4.35E-4</v>
      </c>
      <c r="AD31" s="58">
        <v>1.57E-4</v>
      </c>
      <c r="AE31" s="58">
        <v>-2.01E-4</v>
      </c>
      <c r="AF31" s="58">
        <v>-4.08E-4</v>
      </c>
      <c r="AG31" s="58">
        <v>-7.3E-4</v>
      </c>
      <c r="AH31" s="58">
        <v>-9.53E-4</v>
      </c>
      <c r="AI31" s="58">
        <v>-0.001216</v>
      </c>
      <c r="AJ31" s="58">
        <v>-0.001423</v>
      </c>
      <c r="AK31" s="58">
        <v>-0.001761</v>
      </c>
      <c r="AL31" s="58">
        <v>-0.002258</v>
      </c>
    </row>
    <row r="32" ht="12.75" customHeight="1">
      <c r="A32" s="58">
        <v>-0.020512</v>
      </c>
      <c r="B32" s="58">
        <v>-0.018158</v>
      </c>
      <c r="C32" s="58">
        <v>-0.016076</v>
      </c>
      <c r="D32" s="58">
        <v>-0.014897</v>
      </c>
      <c r="E32" s="58">
        <v>-0.013705</v>
      </c>
      <c r="F32" s="58">
        <v>-0.012718</v>
      </c>
      <c r="G32" s="58">
        <v>-0.011953</v>
      </c>
      <c r="H32" s="58">
        <v>-0.011293</v>
      </c>
      <c r="I32" s="58">
        <v>-0.010488</v>
      </c>
      <c r="J32" s="58">
        <v>-0.009543</v>
      </c>
      <c r="K32" s="58">
        <v>-0.008577</v>
      </c>
      <c r="L32" s="58">
        <v>-0.007664</v>
      </c>
      <c r="M32" s="58">
        <v>-0.007022</v>
      </c>
      <c r="N32" s="58">
        <v>-0.006392</v>
      </c>
      <c r="O32" s="58">
        <v>-0.005803</v>
      </c>
      <c r="P32" s="58">
        <v>-0.005323</v>
      </c>
      <c r="Q32" s="58">
        <v>-0.004848</v>
      </c>
      <c r="R32" s="58">
        <v>-0.004163</v>
      </c>
      <c r="S32" s="58">
        <v>-0.003511</v>
      </c>
      <c r="T32" s="58">
        <v>-0.002776</v>
      </c>
      <c r="U32" s="58">
        <v>-0.00187</v>
      </c>
      <c r="V32" s="58">
        <v>-0.001056</v>
      </c>
      <c r="W32" s="58">
        <v>-4.89E-4</v>
      </c>
      <c r="X32" s="58">
        <v>-1.4E-4</v>
      </c>
      <c r="Y32" s="58">
        <v>0.0</v>
      </c>
      <c r="Z32" s="58">
        <v>5.9E-5</v>
      </c>
      <c r="AA32" s="58">
        <v>2.32E-4</v>
      </c>
      <c r="AB32" s="58">
        <v>3.08E-4</v>
      </c>
      <c r="AC32" s="58">
        <v>-3.2E-5</v>
      </c>
      <c r="AD32" s="58">
        <v>-3.96E-4</v>
      </c>
      <c r="AE32" s="58">
        <v>-6.91E-4</v>
      </c>
      <c r="AF32" s="58">
        <v>-9.54E-4</v>
      </c>
      <c r="AG32" s="58">
        <v>-0.001168</v>
      </c>
      <c r="AH32" s="58">
        <v>-0.00131</v>
      </c>
      <c r="AI32" s="58">
        <v>-0.001598</v>
      </c>
      <c r="AJ32" s="58">
        <v>-0.001729</v>
      </c>
      <c r="AK32" s="58">
        <v>-0.002041</v>
      </c>
      <c r="AL32" s="58">
        <v>-0.002541</v>
      </c>
    </row>
    <row r="33" ht="12.75" customHeight="1">
      <c r="A33" s="58">
        <v>-0.019426</v>
      </c>
      <c r="B33" s="58">
        <v>-0.017345</v>
      </c>
      <c r="C33" s="58">
        <v>-0.015581</v>
      </c>
      <c r="D33" s="58">
        <v>-0.014375</v>
      </c>
      <c r="E33" s="58">
        <v>-0.013223</v>
      </c>
      <c r="F33" s="58">
        <v>-0.012091</v>
      </c>
      <c r="G33" s="58">
        <v>-0.011182</v>
      </c>
      <c r="H33" s="58">
        <v>-0.010327</v>
      </c>
      <c r="I33" s="58">
        <v>-0.009628</v>
      </c>
      <c r="J33" s="58">
        <v>-0.008959</v>
      </c>
      <c r="K33" s="58">
        <v>-0.008322</v>
      </c>
      <c r="L33" s="58">
        <v>-0.00763</v>
      </c>
      <c r="M33" s="58">
        <v>-0.007037</v>
      </c>
      <c r="N33" s="58">
        <v>-0.006284</v>
      </c>
      <c r="O33" s="58">
        <v>-0.005608</v>
      </c>
      <c r="P33" s="58">
        <v>-0.00496</v>
      </c>
      <c r="Q33" s="58">
        <v>-0.004201</v>
      </c>
      <c r="R33" s="58">
        <v>-0.003474</v>
      </c>
      <c r="S33" s="58">
        <v>-0.002857</v>
      </c>
      <c r="T33" s="58">
        <v>-0.002312</v>
      </c>
      <c r="U33" s="58">
        <v>-0.001552</v>
      </c>
      <c r="V33" s="58">
        <v>-6.6E-4</v>
      </c>
      <c r="W33" s="58">
        <v>-2.62E-4</v>
      </c>
      <c r="X33" s="58">
        <v>-1.16E-4</v>
      </c>
      <c r="Y33" s="58">
        <v>0.0</v>
      </c>
      <c r="Z33" s="58">
        <v>-1.0E-5</v>
      </c>
      <c r="AA33" s="58">
        <v>2.36E-4</v>
      </c>
      <c r="AB33" s="58">
        <v>3.28E-4</v>
      </c>
      <c r="AC33" s="58">
        <v>1.0E-4</v>
      </c>
      <c r="AD33" s="58">
        <v>-5.0E-5</v>
      </c>
      <c r="AE33" s="58">
        <v>-4.47E-4</v>
      </c>
      <c r="AF33" s="58">
        <v>-6.22E-4</v>
      </c>
      <c r="AG33" s="58">
        <v>-8.36E-4</v>
      </c>
      <c r="AH33" s="58">
        <v>-0.001023</v>
      </c>
      <c r="AI33" s="58">
        <v>-0.001201</v>
      </c>
      <c r="AJ33" s="58">
        <v>-0.00145</v>
      </c>
      <c r="AK33" s="58">
        <v>-0.001714</v>
      </c>
      <c r="AL33" s="58">
        <v>-0.002167</v>
      </c>
    </row>
    <row r="34" ht="12.75" customHeight="1">
      <c r="A34" s="58">
        <v>-0.018548</v>
      </c>
      <c r="B34" s="58">
        <v>-0.016487</v>
      </c>
      <c r="C34" s="58">
        <v>-0.014468</v>
      </c>
      <c r="D34" s="58">
        <v>-0.013336</v>
      </c>
      <c r="E34" s="58">
        <v>-0.012086</v>
      </c>
      <c r="F34" s="58">
        <v>-0.011222</v>
      </c>
      <c r="G34" s="58">
        <v>-0.01043</v>
      </c>
      <c r="H34" s="58">
        <v>-0.00983</v>
      </c>
      <c r="I34" s="58">
        <v>-0.009126</v>
      </c>
      <c r="J34" s="58">
        <v>-0.00852</v>
      </c>
      <c r="K34" s="58">
        <v>-0.007627</v>
      </c>
      <c r="L34" s="58">
        <v>-0.00677</v>
      </c>
      <c r="M34" s="58">
        <v>-0.006038</v>
      </c>
      <c r="N34" s="58">
        <v>-0.005297</v>
      </c>
      <c r="O34" s="58">
        <v>-0.004747</v>
      </c>
      <c r="P34" s="58">
        <v>-0.004119</v>
      </c>
      <c r="Q34" s="58">
        <v>-0.003639</v>
      </c>
      <c r="R34" s="58">
        <v>-0.003285</v>
      </c>
      <c r="S34" s="58">
        <v>-0.002733</v>
      </c>
      <c r="T34" s="58">
        <v>-0.002234</v>
      </c>
      <c r="U34" s="58">
        <v>-0.001443</v>
      </c>
      <c r="V34" s="58">
        <v>-7.75E-4</v>
      </c>
      <c r="W34" s="58">
        <v>-3.08E-4</v>
      </c>
      <c r="X34" s="58">
        <v>-8.8E-5</v>
      </c>
      <c r="Y34" s="58">
        <v>0.0</v>
      </c>
      <c r="Z34" s="58">
        <v>2.72E-4</v>
      </c>
      <c r="AA34" s="58">
        <v>4.15E-4</v>
      </c>
      <c r="AB34" s="58">
        <v>5.27E-4</v>
      </c>
      <c r="AC34" s="58">
        <v>3.51E-4</v>
      </c>
      <c r="AD34" s="58">
        <v>-2.4E-5</v>
      </c>
      <c r="AE34" s="58">
        <v>-3.12E-4</v>
      </c>
      <c r="AF34" s="58">
        <v>-4.93E-4</v>
      </c>
      <c r="AG34" s="58">
        <v>-7.61E-4</v>
      </c>
      <c r="AH34" s="58">
        <v>-9.35E-4</v>
      </c>
      <c r="AI34" s="58">
        <v>-0.001127</v>
      </c>
      <c r="AJ34" s="58">
        <v>-0.0013</v>
      </c>
      <c r="AK34" s="58">
        <v>-0.00155</v>
      </c>
      <c r="AL34" s="58">
        <v>-0.001888</v>
      </c>
    </row>
    <row r="35" ht="12.75" customHeight="1">
      <c r="A35" s="58">
        <v>-0.017654</v>
      </c>
      <c r="B35" s="58">
        <v>-0.015645</v>
      </c>
      <c r="C35" s="58">
        <v>-0.014039</v>
      </c>
      <c r="D35" s="58">
        <v>-0.013038</v>
      </c>
      <c r="E35" s="58">
        <v>-0.011968</v>
      </c>
      <c r="F35" s="58">
        <v>-0.01099</v>
      </c>
      <c r="G35" s="58">
        <v>-0.010225</v>
      </c>
      <c r="H35" s="58">
        <v>-0.009566</v>
      </c>
      <c r="I35" s="58">
        <v>-0.008813</v>
      </c>
      <c r="J35" s="58">
        <v>-0.008044</v>
      </c>
      <c r="K35" s="58">
        <v>-0.007291</v>
      </c>
      <c r="L35" s="58">
        <v>-0.006683</v>
      </c>
      <c r="M35" s="58">
        <v>-0.00617</v>
      </c>
      <c r="N35" s="58">
        <v>-0.005556</v>
      </c>
      <c r="O35" s="58">
        <v>-0.005017</v>
      </c>
      <c r="P35" s="58">
        <v>-0.004599</v>
      </c>
      <c r="Q35" s="58">
        <v>-0.004073</v>
      </c>
      <c r="R35" s="58">
        <v>-0.003345</v>
      </c>
      <c r="S35" s="58">
        <v>-0.002872</v>
      </c>
      <c r="T35" s="58">
        <v>-0.002081</v>
      </c>
      <c r="U35" s="58">
        <v>-0.001385</v>
      </c>
      <c r="V35" s="58">
        <v>-6.97E-4</v>
      </c>
      <c r="W35" s="58">
        <v>-2.67E-4</v>
      </c>
      <c r="X35" s="58">
        <v>-9.2E-5</v>
      </c>
      <c r="Y35" s="58">
        <v>0.0</v>
      </c>
      <c r="Z35" s="58">
        <v>-9.2E-5</v>
      </c>
      <c r="AA35" s="58">
        <v>1.45E-4</v>
      </c>
      <c r="AB35" s="58">
        <v>1.74E-4</v>
      </c>
      <c r="AC35" s="58">
        <v>-1.06E-4</v>
      </c>
      <c r="AD35" s="58">
        <v>-4.23E-4</v>
      </c>
      <c r="AE35" s="58">
        <v>-6.51E-4</v>
      </c>
      <c r="AF35" s="58">
        <v>-9.03E-4</v>
      </c>
      <c r="AG35" s="58">
        <v>-0.001045</v>
      </c>
      <c r="AH35" s="58">
        <v>-0.001119</v>
      </c>
      <c r="AI35" s="58">
        <v>-0.001301</v>
      </c>
      <c r="AJ35" s="58">
        <v>-0.001437</v>
      </c>
      <c r="AK35" s="58">
        <v>-0.001658</v>
      </c>
      <c r="AL35" s="58">
        <v>-0.002035</v>
      </c>
    </row>
    <row r="36" ht="12.75" customHeight="1">
      <c r="A36" s="58">
        <v>-0.016734</v>
      </c>
      <c r="B36" s="58">
        <v>-0.014911</v>
      </c>
      <c r="C36" s="58">
        <v>-0.013003</v>
      </c>
      <c r="D36" s="58">
        <v>-0.011893</v>
      </c>
      <c r="E36" s="58">
        <v>-0.010931</v>
      </c>
      <c r="F36" s="58">
        <v>-0.010041</v>
      </c>
      <c r="G36" s="58">
        <v>-0.009254</v>
      </c>
      <c r="H36" s="58">
        <v>-0.008635</v>
      </c>
      <c r="I36" s="58">
        <v>-0.008049</v>
      </c>
      <c r="J36" s="58">
        <v>-0.00746</v>
      </c>
      <c r="K36" s="58">
        <v>-0.006827</v>
      </c>
      <c r="L36" s="58">
        <v>-0.006247</v>
      </c>
      <c r="M36" s="58">
        <v>-0.00563</v>
      </c>
      <c r="N36" s="58">
        <v>-0.004975</v>
      </c>
      <c r="O36" s="58">
        <v>-0.004315</v>
      </c>
      <c r="P36" s="58">
        <v>-0.00375</v>
      </c>
      <c r="Q36" s="58">
        <v>-0.003216</v>
      </c>
      <c r="R36" s="58">
        <v>-0.002718</v>
      </c>
      <c r="S36" s="58">
        <v>-0.002147</v>
      </c>
      <c r="T36" s="58">
        <v>-0.001811</v>
      </c>
      <c r="U36" s="58">
        <v>-0.001203</v>
      </c>
      <c r="V36" s="58">
        <v>-4.71E-4</v>
      </c>
      <c r="W36" s="58">
        <v>-1.61E-4</v>
      </c>
      <c r="X36" s="58">
        <v>-5.0E-6</v>
      </c>
      <c r="Y36" s="58">
        <v>0.0</v>
      </c>
      <c r="Z36" s="58">
        <v>1.32E-4</v>
      </c>
      <c r="AA36" s="58">
        <v>3.57E-4</v>
      </c>
      <c r="AB36" s="58">
        <v>4.73E-4</v>
      </c>
      <c r="AC36" s="58">
        <v>3.28E-4</v>
      </c>
      <c r="AD36" s="58">
        <v>1.18E-4</v>
      </c>
      <c r="AE36" s="58">
        <v>-1.35E-4</v>
      </c>
      <c r="AF36" s="58">
        <v>-2.75E-4</v>
      </c>
      <c r="AG36" s="58">
        <v>-4.22E-4</v>
      </c>
      <c r="AH36" s="58">
        <v>-5.72E-4</v>
      </c>
      <c r="AI36" s="58">
        <v>-6.76E-4</v>
      </c>
      <c r="AJ36" s="58">
        <v>-8.65E-4</v>
      </c>
      <c r="AK36" s="58">
        <v>-0.00104</v>
      </c>
      <c r="AL36" s="58">
        <v>-0.001387</v>
      </c>
    </row>
    <row r="37" ht="12.75" customHeight="1">
      <c r="A37" s="58">
        <v>-0.015996</v>
      </c>
      <c r="B37" s="58">
        <v>-0.013928</v>
      </c>
      <c r="C37" s="58">
        <v>-0.012259</v>
      </c>
      <c r="D37" s="58">
        <v>-0.011302</v>
      </c>
      <c r="E37" s="58">
        <v>-0.010241</v>
      </c>
      <c r="F37" s="58">
        <v>-0.009414</v>
      </c>
      <c r="G37" s="58">
        <v>-0.008689</v>
      </c>
      <c r="H37" s="58">
        <v>-0.008194</v>
      </c>
      <c r="I37" s="58">
        <v>-0.007664</v>
      </c>
      <c r="J37" s="58">
        <v>-0.007051</v>
      </c>
      <c r="K37" s="58">
        <v>-0.006357</v>
      </c>
      <c r="L37" s="58">
        <v>-0.005603</v>
      </c>
      <c r="M37" s="58">
        <v>-0.005043</v>
      </c>
      <c r="N37" s="58">
        <v>-0.004421</v>
      </c>
      <c r="O37" s="58">
        <v>-0.003992</v>
      </c>
      <c r="P37" s="58">
        <v>-0.003532</v>
      </c>
      <c r="Q37" s="58">
        <v>-0.00318</v>
      </c>
      <c r="R37" s="58">
        <v>-0.00274</v>
      </c>
      <c r="S37" s="58">
        <v>-0.002296</v>
      </c>
      <c r="T37" s="58">
        <v>-0.001769</v>
      </c>
      <c r="U37" s="58">
        <v>-0.001043</v>
      </c>
      <c r="V37" s="58">
        <v>-5.27E-4</v>
      </c>
      <c r="W37" s="58">
        <v>-1.12E-4</v>
      </c>
      <c r="X37" s="58">
        <v>-2.5E-5</v>
      </c>
      <c r="Y37" s="58">
        <v>0.0</v>
      </c>
      <c r="Z37" s="58">
        <v>1.43E-4</v>
      </c>
      <c r="AA37" s="58">
        <v>3.34E-4</v>
      </c>
      <c r="AB37" s="58">
        <v>4.07E-4</v>
      </c>
      <c r="AC37" s="58">
        <v>1.46E-4</v>
      </c>
      <c r="AD37" s="58">
        <v>-1.98E-4</v>
      </c>
      <c r="AE37" s="58">
        <v>-4.44E-4</v>
      </c>
      <c r="AF37" s="58">
        <v>-6.1E-4</v>
      </c>
      <c r="AG37" s="58">
        <v>-7.67E-4</v>
      </c>
      <c r="AH37" s="58">
        <v>-7.86E-4</v>
      </c>
      <c r="AI37" s="58">
        <v>-9.83E-4</v>
      </c>
      <c r="AJ37" s="58">
        <v>-0.001089</v>
      </c>
      <c r="AK37" s="58">
        <v>-0.001251</v>
      </c>
      <c r="AL37" s="58">
        <v>-0.001571</v>
      </c>
    </row>
    <row r="38" ht="12.75" customHeight="1">
      <c r="A38" s="58">
        <v>-0.014554</v>
      </c>
      <c r="B38" s="58">
        <v>-0.013091</v>
      </c>
      <c r="C38" s="58">
        <v>-0.01171</v>
      </c>
      <c r="D38" s="58">
        <v>-0.010787</v>
      </c>
      <c r="E38" s="58">
        <v>-0.009827</v>
      </c>
      <c r="F38" s="58">
        <v>-0.008875</v>
      </c>
      <c r="G38" s="58">
        <v>-0.008194</v>
      </c>
      <c r="H38" s="58">
        <v>-0.007513</v>
      </c>
      <c r="I38" s="58">
        <v>-0.006819</v>
      </c>
      <c r="J38" s="58">
        <v>-0.006141</v>
      </c>
      <c r="K38" s="58">
        <v>-0.00553</v>
      </c>
      <c r="L38" s="58">
        <v>-0.005008</v>
      </c>
      <c r="M38" s="58">
        <v>-0.00455</v>
      </c>
      <c r="N38" s="58">
        <v>-0.00411</v>
      </c>
      <c r="O38" s="58">
        <v>-0.003619</v>
      </c>
      <c r="P38" s="58">
        <v>-0.003225</v>
      </c>
      <c r="Q38" s="58">
        <v>-0.002733</v>
      </c>
      <c r="R38" s="58">
        <v>-0.002209</v>
      </c>
      <c r="S38" s="58">
        <v>-0.001796</v>
      </c>
      <c r="T38" s="58">
        <v>-0.001311</v>
      </c>
      <c r="U38" s="58">
        <v>-7.63E-4</v>
      </c>
      <c r="V38" s="58">
        <v>-1.93E-4</v>
      </c>
      <c r="W38" s="58">
        <v>5.0E-5</v>
      </c>
      <c r="X38" s="58">
        <v>1.01E-4</v>
      </c>
      <c r="Y38" s="58">
        <v>0.0</v>
      </c>
      <c r="Z38" s="58">
        <v>1.2E-5</v>
      </c>
      <c r="AA38" s="58">
        <v>1.94E-4</v>
      </c>
      <c r="AB38" s="58">
        <v>2.41E-4</v>
      </c>
      <c r="AC38" s="58">
        <v>1.9E-5</v>
      </c>
      <c r="AD38" s="58">
        <v>-2.16E-4</v>
      </c>
      <c r="AE38" s="58">
        <v>-4.42E-4</v>
      </c>
      <c r="AF38" s="58">
        <v>-6.3E-4</v>
      </c>
      <c r="AG38" s="58">
        <v>-7.0E-4</v>
      </c>
      <c r="AH38" s="58">
        <v>-7.13E-4</v>
      </c>
      <c r="AI38" s="58">
        <v>-8.82E-4</v>
      </c>
      <c r="AJ38" s="58">
        <v>-9.99E-4</v>
      </c>
      <c r="AK38" s="58">
        <v>-0.00116</v>
      </c>
      <c r="AL38" s="58">
        <v>-0.001417</v>
      </c>
    </row>
    <row r="39" ht="12.75" customHeight="1">
      <c r="A39" s="58">
        <v>-0.014185</v>
      </c>
      <c r="B39" s="58">
        <v>-0.012474</v>
      </c>
      <c r="C39" s="58">
        <v>-0.010752</v>
      </c>
      <c r="D39" s="58">
        <v>-0.009723</v>
      </c>
      <c r="E39" s="58">
        <v>-0.008801</v>
      </c>
      <c r="F39" s="58">
        <v>-0.008124</v>
      </c>
      <c r="G39" s="58">
        <v>-0.007516</v>
      </c>
      <c r="H39" s="58">
        <v>-0.006993</v>
      </c>
      <c r="I39" s="58">
        <v>-0.006483</v>
      </c>
      <c r="J39" s="58">
        <v>-0.006033</v>
      </c>
      <c r="K39" s="58">
        <v>-0.005489</v>
      </c>
      <c r="L39" s="58">
        <v>-0.004893</v>
      </c>
      <c r="M39" s="58">
        <v>-0.004353</v>
      </c>
      <c r="N39" s="58">
        <v>-0.003763</v>
      </c>
      <c r="O39" s="58">
        <v>-0.003238</v>
      </c>
      <c r="P39" s="58">
        <v>-0.002803</v>
      </c>
      <c r="Q39" s="58">
        <v>-0.002419</v>
      </c>
      <c r="R39" s="58">
        <v>-0.002099</v>
      </c>
      <c r="S39" s="58">
        <v>-0.001644</v>
      </c>
      <c r="T39" s="58">
        <v>-0.001317</v>
      </c>
      <c r="U39" s="58">
        <v>-7.85E-4</v>
      </c>
      <c r="V39" s="58">
        <v>-2.99E-4</v>
      </c>
      <c r="W39" s="58">
        <v>-7.9E-5</v>
      </c>
      <c r="X39" s="58">
        <v>-2.0E-6</v>
      </c>
      <c r="Y39" s="58">
        <v>0.0</v>
      </c>
      <c r="Z39" s="58">
        <v>6.8E-5</v>
      </c>
      <c r="AA39" s="58">
        <v>3.79E-4</v>
      </c>
      <c r="AB39" s="58">
        <v>5.22E-4</v>
      </c>
      <c r="AC39" s="58">
        <v>3.38E-4</v>
      </c>
      <c r="AD39" s="58">
        <v>1.12E-4</v>
      </c>
      <c r="AE39" s="58">
        <v>-1.0E-4</v>
      </c>
      <c r="AF39" s="58">
        <v>-2.7E-4</v>
      </c>
      <c r="AG39" s="58">
        <v>-4.03E-4</v>
      </c>
      <c r="AH39" s="58">
        <v>-4.55E-4</v>
      </c>
      <c r="AI39" s="58">
        <v>-5.36E-4</v>
      </c>
      <c r="AJ39" s="58">
        <v>-6.69E-4</v>
      </c>
      <c r="AK39" s="58">
        <v>-7.83E-4</v>
      </c>
      <c r="AL39" s="58">
        <v>-0.001017</v>
      </c>
    </row>
    <row r="40" ht="12.75" customHeight="1">
      <c r="A40" s="58">
        <v>-0.013545</v>
      </c>
      <c r="B40" s="58">
        <v>-0.011823</v>
      </c>
      <c r="C40" s="58">
        <v>-0.010492</v>
      </c>
      <c r="D40" s="58">
        <v>-0.009546</v>
      </c>
      <c r="E40" s="58">
        <v>-0.008657</v>
      </c>
      <c r="F40" s="58">
        <v>-0.007869</v>
      </c>
      <c r="G40" s="58">
        <v>-0.007192</v>
      </c>
      <c r="H40" s="58">
        <v>-0.006745</v>
      </c>
      <c r="I40" s="58">
        <v>-0.006193</v>
      </c>
      <c r="J40" s="58">
        <v>-0.00561</v>
      </c>
      <c r="K40" s="58">
        <v>-0.00499</v>
      </c>
      <c r="L40" s="58">
        <v>-0.004395</v>
      </c>
      <c r="M40" s="58">
        <v>-0.003948</v>
      </c>
      <c r="N40" s="58">
        <v>-0.003569</v>
      </c>
      <c r="O40" s="58">
        <v>-0.003161</v>
      </c>
      <c r="P40" s="58">
        <v>-0.002779</v>
      </c>
      <c r="Q40" s="58">
        <v>-0.002423</v>
      </c>
      <c r="R40" s="58">
        <v>-0.00204</v>
      </c>
      <c r="S40" s="58">
        <v>-0.001646</v>
      </c>
      <c r="T40" s="58">
        <v>-0.001208</v>
      </c>
      <c r="U40" s="58">
        <v>-6.59E-4</v>
      </c>
      <c r="V40" s="58">
        <v>-2.46E-4</v>
      </c>
      <c r="W40" s="58">
        <v>3.2E-5</v>
      </c>
      <c r="X40" s="58">
        <v>8.1E-5</v>
      </c>
      <c r="Y40" s="58">
        <v>0.0</v>
      </c>
      <c r="Z40" s="58">
        <v>4.5E-5</v>
      </c>
      <c r="AA40" s="58">
        <v>1.97E-4</v>
      </c>
      <c r="AB40" s="58">
        <v>1.79E-4</v>
      </c>
      <c r="AC40" s="58">
        <v>-7.8E-5</v>
      </c>
      <c r="AD40" s="58">
        <v>-3.94E-4</v>
      </c>
      <c r="AE40" s="58">
        <v>-6.13E-4</v>
      </c>
      <c r="AF40" s="58">
        <v>-7.87E-4</v>
      </c>
      <c r="AG40" s="58">
        <v>-8.5E-4</v>
      </c>
      <c r="AH40" s="58">
        <v>-8.79E-4</v>
      </c>
      <c r="AI40" s="58">
        <v>-0.001004</v>
      </c>
      <c r="AJ40" s="58">
        <v>-0.001123</v>
      </c>
      <c r="AK40" s="58">
        <v>-0.00123</v>
      </c>
      <c r="AL40" s="58">
        <v>-0.001496</v>
      </c>
    </row>
    <row r="41" ht="12.75" customHeight="1">
      <c r="A41" s="58">
        <v>-0.013722</v>
      </c>
      <c r="B41" s="58">
        <v>-0.012186</v>
      </c>
      <c r="C41" s="58">
        <v>-0.010803</v>
      </c>
      <c r="D41" s="58">
        <v>-0.00993</v>
      </c>
      <c r="E41" s="58">
        <v>-0.009068</v>
      </c>
      <c r="F41" s="58">
        <v>-0.008315</v>
      </c>
      <c r="G41" s="58">
        <v>-0.007685</v>
      </c>
      <c r="H41" s="58">
        <v>-0.007101</v>
      </c>
      <c r="I41" s="58">
        <v>-0.00657</v>
      </c>
      <c r="J41" s="58">
        <v>-0.005923</v>
      </c>
      <c r="K41" s="58">
        <v>-0.005341</v>
      </c>
      <c r="L41" s="58">
        <v>-0.004768</v>
      </c>
      <c r="M41" s="58">
        <v>-0.004294</v>
      </c>
      <c r="N41" s="58">
        <v>-0.003918</v>
      </c>
      <c r="O41" s="58">
        <v>-0.003487</v>
      </c>
      <c r="P41" s="58">
        <v>-0.003122</v>
      </c>
      <c r="Q41" s="58">
        <v>-0.002777</v>
      </c>
      <c r="R41" s="58">
        <v>-0.002271</v>
      </c>
      <c r="S41" s="58">
        <v>-0.001953</v>
      </c>
      <c r="T41" s="58">
        <v>-0.001432</v>
      </c>
      <c r="U41" s="58">
        <v>-8.74E-4</v>
      </c>
      <c r="V41" s="58">
        <v>-5.21E-4</v>
      </c>
      <c r="W41" s="58">
        <v>-2.61E-4</v>
      </c>
      <c r="X41" s="58">
        <v>-6.8E-5</v>
      </c>
      <c r="Y41" s="58">
        <v>0.0</v>
      </c>
      <c r="Z41" s="58">
        <v>1.48E-4</v>
      </c>
      <c r="AA41" s="58">
        <v>3.96E-4</v>
      </c>
      <c r="AB41" s="58">
        <v>5.53E-4</v>
      </c>
      <c r="AC41" s="58">
        <v>4.15E-4</v>
      </c>
      <c r="AD41" s="58">
        <v>1.56E-4</v>
      </c>
      <c r="AE41" s="58">
        <v>1.12E-4</v>
      </c>
      <c r="AF41" s="58">
        <v>-1.8E-5</v>
      </c>
      <c r="AG41" s="58">
        <v>0.0</v>
      </c>
      <c r="AH41" s="58">
        <v>7.8E-5</v>
      </c>
      <c r="AI41" s="58">
        <v>1.0E-4</v>
      </c>
      <c r="AJ41" s="58">
        <v>-1.5E-5</v>
      </c>
      <c r="AK41" s="58">
        <v>-1.63E-4</v>
      </c>
      <c r="AL41" s="58">
        <v>-4.87E-4</v>
      </c>
    </row>
    <row r="42" ht="12.75" customHeight="1">
      <c r="A42" s="58">
        <v>-0.012855</v>
      </c>
      <c r="B42" s="58">
        <v>-0.011262</v>
      </c>
      <c r="C42" s="58">
        <v>-0.009985</v>
      </c>
      <c r="D42" s="58">
        <v>-0.009101</v>
      </c>
      <c r="E42" s="58">
        <v>-0.008155</v>
      </c>
      <c r="F42" s="58">
        <v>-0.007421</v>
      </c>
      <c r="G42" s="58">
        <v>-0.006795</v>
      </c>
      <c r="H42" s="58">
        <v>-0.006342</v>
      </c>
      <c r="I42" s="58">
        <v>-0.005856</v>
      </c>
      <c r="J42" s="58">
        <v>-0.0054</v>
      </c>
      <c r="K42" s="58">
        <v>-0.004827</v>
      </c>
      <c r="L42" s="58">
        <v>-0.004373</v>
      </c>
      <c r="M42" s="58">
        <v>-0.00398</v>
      </c>
      <c r="N42" s="58">
        <v>-0.003429</v>
      </c>
      <c r="O42" s="58">
        <v>-0.00303</v>
      </c>
      <c r="P42" s="58">
        <v>-0.002531</v>
      </c>
      <c r="Q42" s="58">
        <v>-0.002116</v>
      </c>
      <c r="R42" s="58">
        <v>-0.001726</v>
      </c>
      <c r="S42" s="58">
        <v>-0.001338</v>
      </c>
      <c r="T42" s="58">
        <v>-0.001072</v>
      </c>
      <c r="U42" s="58">
        <v>-7.14E-4</v>
      </c>
      <c r="V42" s="58">
        <v>-3.63E-4</v>
      </c>
      <c r="W42" s="58">
        <v>-1.59E-4</v>
      </c>
      <c r="X42" s="58">
        <v>-6.1E-5</v>
      </c>
      <c r="Y42" s="58">
        <v>0.0</v>
      </c>
      <c r="Z42" s="58">
        <v>1.55E-4</v>
      </c>
      <c r="AA42" s="58">
        <v>4.91E-4</v>
      </c>
      <c r="AB42" s="58">
        <v>7.29E-4</v>
      </c>
      <c r="AC42" s="58">
        <v>5.68E-4</v>
      </c>
      <c r="AD42" s="58">
        <v>5.2E-4</v>
      </c>
      <c r="AE42" s="58">
        <v>3.23E-4</v>
      </c>
      <c r="AF42" s="58">
        <v>3.14E-4</v>
      </c>
      <c r="AG42" s="58">
        <v>3.86E-4</v>
      </c>
      <c r="AH42" s="58">
        <v>5.18E-4</v>
      </c>
      <c r="AI42" s="58">
        <v>5.11E-4</v>
      </c>
      <c r="AJ42" s="58">
        <v>4.48E-4</v>
      </c>
      <c r="AK42" s="58">
        <v>3.07E-4</v>
      </c>
      <c r="AL42" s="58">
        <v>5.0E-6</v>
      </c>
    </row>
    <row r="43" ht="12.75" customHeight="1">
      <c r="A43" s="58">
        <v>-0.012427</v>
      </c>
      <c r="B43" s="58">
        <v>-0.010906</v>
      </c>
      <c r="C43" s="58">
        <v>-0.009474</v>
      </c>
      <c r="D43" s="58">
        <v>-0.008618</v>
      </c>
      <c r="E43" s="58">
        <v>-0.00782</v>
      </c>
      <c r="F43" s="58">
        <v>-0.007103</v>
      </c>
      <c r="G43" s="58">
        <v>-0.006484</v>
      </c>
      <c r="H43" s="58">
        <v>-0.006002</v>
      </c>
      <c r="I43" s="58">
        <v>-0.005563</v>
      </c>
      <c r="J43" s="58">
        <v>-0.005054</v>
      </c>
      <c r="K43" s="58">
        <v>-0.004537</v>
      </c>
      <c r="L43" s="58">
        <v>-0.003996</v>
      </c>
      <c r="M43" s="58">
        <v>-0.003515</v>
      </c>
      <c r="N43" s="58">
        <v>-0.002996</v>
      </c>
      <c r="O43" s="58">
        <v>-0.002572</v>
      </c>
      <c r="P43" s="58">
        <v>-0.002293</v>
      </c>
      <c r="Q43" s="58">
        <v>-0.001998</v>
      </c>
      <c r="R43" s="58">
        <v>-0.001701</v>
      </c>
      <c r="S43" s="58">
        <v>-0.001355</v>
      </c>
      <c r="T43" s="58">
        <v>-0.001005</v>
      </c>
      <c r="U43" s="58">
        <v>-6.33E-4</v>
      </c>
      <c r="V43" s="58">
        <v>-3.31E-4</v>
      </c>
      <c r="W43" s="58">
        <v>-1.28E-4</v>
      </c>
      <c r="X43" s="58">
        <v>-6.1E-5</v>
      </c>
      <c r="Y43" s="58">
        <v>0.0</v>
      </c>
      <c r="Z43" s="58">
        <v>1.39E-4</v>
      </c>
      <c r="AA43" s="58">
        <v>5.1E-4</v>
      </c>
      <c r="AB43" s="58">
        <v>7.29E-4</v>
      </c>
      <c r="AC43" s="58">
        <v>6.87E-4</v>
      </c>
      <c r="AD43" s="58">
        <v>5.03E-4</v>
      </c>
      <c r="AE43" s="58">
        <v>3.37E-4</v>
      </c>
      <c r="AF43" s="58">
        <v>2.91E-4</v>
      </c>
      <c r="AG43" s="58">
        <v>3.17E-4</v>
      </c>
      <c r="AH43" s="58">
        <v>5.16E-4</v>
      </c>
      <c r="AI43" s="58">
        <v>5.01E-4</v>
      </c>
      <c r="AJ43" s="58">
        <v>4.13E-4</v>
      </c>
      <c r="AK43" s="58">
        <v>3.68E-4</v>
      </c>
      <c r="AL43" s="58">
        <v>7.5E-5</v>
      </c>
    </row>
    <row r="44" ht="12.75" customHeight="1">
      <c r="A44" s="58">
        <v>-0.01177</v>
      </c>
      <c r="B44" s="58">
        <v>-0.010182</v>
      </c>
      <c r="C44" s="58">
        <v>-0.008717</v>
      </c>
      <c r="D44" s="58">
        <v>-0.007942</v>
      </c>
      <c r="E44" s="58">
        <v>-0.007152</v>
      </c>
      <c r="F44" s="58">
        <v>-0.006576</v>
      </c>
      <c r="G44" s="58">
        <v>-0.006125</v>
      </c>
      <c r="H44" s="58">
        <v>-0.005788</v>
      </c>
      <c r="I44" s="58">
        <v>-0.005305</v>
      </c>
      <c r="J44" s="58">
        <v>-0.004777</v>
      </c>
      <c r="K44" s="58">
        <v>-0.004306</v>
      </c>
      <c r="L44" s="58">
        <v>-0.003813</v>
      </c>
      <c r="M44" s="58">
        <v>-0.003418</v>
      </c>
      <c r="N44" s="58">
        <v>-0.003107</v>
      </c>
      <c r="O44" s="58">
        <v>-0.002778</v>
      </c>
      <c r="P44" s="58">
        <v>-0.002394</v>
      </c>
      <c r="Q44" s="58">
        <v>-0.002113</v>
      </c>
      <c r="R44" s="58">
        <v>-0.001649</v>
      </c>
      <c r="S44" s="58">
        <v>-0.001388</v>
      </c>
      <c r="T44" s="58">
        <v>-0.001035</v>
      </c>
      <c r="U44" s="58">
        <v>-6.13E-4</v>
      </c>
      <c r="V44" s="58">
        <v>-3.5E-4</v>
      </c>
      <c r="W44" s="58">
        <v>-1.96E-4</v>
      </c>
      <c r="X44" s="58">
        <v>-5.4E-5</v>
      </c>
      <c r="Y44" s="58">
        <v>0.0</v>
      </c>
      <c r="Z44" s="58">
        <v>1.81E-4</v>
      </c>
      <c r="AA44" s="58">
        <v>4.5E-4</v>
      </c>
      <c r="AB44" s="58">
        <v>6.54E-4</v>
      </c>
      <c r="AC44" s="58">
        <v>5.6E-4</v>
      </c>
      <c r="AD44" s="58">
        <v>4.5E-4</v>
      </c>
      <c r="AE44" s="58">
        <v>4.13E-4</v>
      </c>
      <c r="AF44" s="58">
        <v>3.88E-4</v>
      </c>
      <c r="AG44" s="58">
        <v>5.33E-4</v>
      </c>
      <c r="AH44" s="58">
        <v>6.89E-4</v>
      </c>
      <c r="AI44" s="58">
        <v>7.85E-4</v>
      </c>
      <c r="AJ44" s="58">
        <v>7.04E-4</v>
      </c>
      <c r="AK44" s="58">
        <v>5.81E-4</v>
      </c>
      <c r="AL44" s="58">
        <v>3.12E-4</v>
      </c>
    </row>
    <row r="45" ht="12.75" customHeight="1">
      <c r="A45" s="58">
        <v>-0.011167</v>
      </c>
      <c r="B45" s="58">
        <v>-0.009803</v>
      </c>
      <c r="C45" s="58">
        <v>-0.008603</v>
      </c>
      <c r="D45" s="58">
        <v>-0.007787</v>
      </c>
      <c r="E45" s="58">
        <v>-0.006972</v>
      </c>
      <c r="F45" s="58">
        <v>-0.006198</v>
      </c>
      <c r="G45" s="58">
        <v>-0.00553</v>
      </c>
      <c r="H45" s="58">
        <v>-0.005044</v>
      </c>
      <c r="I45" s="58">
        <v>-0.004635</v>
      </c>
      <c r="J45" s="58">
        <v>-0.004261</v>
      </c>
      <c r="K45" s="58">
        <v>-0.003728</v>
      </c>
      <c r="L45" s="58">
        <v>-0.003303</v>
      </c>
      <c r="M45" s="58">
        <v>-0.00292</v>
      </c>
      <c r="N45" s="58">
        <v>-0.002431</v>
      </c>
      <c r="O45" s="58">
        <v>-0.002029</v>
      </c>
      <c r="P45" s="58">
        <v>-0.001691</v>
      </c>
      <c r="Q45" s="58">
        <v>-0.001328</v>
      </c>
      <c r="R45" s="58">
        <v>-0.001081</v>
      </c>
      <c r="S45" s="58">
        <v>-7.54E-4</v>
      </c>
      <c r="T45" s="58">
        <v>-5.29E-4</v>
      </c>
      <c r="U45" s="58">
        <v>-2.49E-4</v>
      </c>
      <c r="V45" s="58">
        <v>-8.7E-5</v>
      </c>
      <c r="W45" s="58">
        <v>5.0E-6</v>
      </c>
      <c r="X45" s="58">
        <v>2.2E-5</v>
      </c>
      <c r="Y45" s="58">
        <v>0.0</v>
      </c>
      <c r="Z45" s="58">
        <v>1.62E-4</v>
      </c>
      <c r="AA45" s="58">
        <v>5.31E-4</v>
      </c>
      <c r="AB45" s="58">
        <v>7.52E-4</v>
      </c>
      <c r="AC45" s="58">
        <v>6.48E-4</v>
      </c>
      <c r="AD45" s="58">
        <v>5.77E-4</v>
      </c>
      <c r="AE45" s="58">
        <v>4.41E-4</v>
      </c>
      <c r="AF45" s="58">
        <v>4.33E-4</v>
      </c>
      <c r="AG45" s="58">
        <v>5.52E-4</v>
      </c>
      <c r="AH45" s="58">
        <v>6.96E-4</v>
      </c>
      <c r="AI45" s="58">
        <v>7.84E-4</v>
      </c>
      <c r="AJ45" s="58">
        <v>7.37E-4</v>
      </c>
      <c r="AK45" s="58">
        <v>6.66E-4</v>
      </c>
      <c r="AL45" s="58">
        <v>4.27E-4</v>
      </c>
    </row>
    <row r="46" ht="12.75" customHeight="1">
      <c r="A46" s="58">
        <v>-0.011203</v>
      </c>
      <c r="B46" s="58">
        <v>-0.009581</v>
      </c>
      <c r="C46" s="58">
        <v>-0.008176</v>
      </c>
      <c r="D46" s="58">
        <v>-0.007336</v>
      </c>
      <c r="E46" s="58">
        <v>-0.0066</v>
      </c>
      <c r="F46" s="58">
        <v>-0.005995</v>
      </c>
      <c r="G46" s="58">
        <v>-0.005511</v>
      </c>
      <c r="H46" s="58">
        <v>-0.005123</v>
      </c>
      <c r="I46" s="58">
        <v>-0.004792</v>
      </c>
      <c r="J46" s="58">
        <v>-0.004315</v>
      </c>
      <c r="K46" s="58">
        <v>-0.003843</v>
      </c>
      <c r="L46" s="58">
        <v>-0.003368</v>
      </c>
      <c r="M46" s="58">
        <v>-0.002932</v>
      </c>
      <c r="N46" s="58">
        <v>-0.002585</v>
      </c>
      <c r="O46" s="58">
        <v>-0.002206</v>
      </c>
      <c r="P46" s="58">
        <v>-0.001987</v>
      </c>
      <c r="Q46" s="58">
        <v>-0.001731</v>
      </c>
      <c r="R46" s="58">
        <v>-0.001418</v>
      </c>
      <c r="S46" s="58">
        <v>-0.001107</v>
      </c>
      <c r="T46" s="58">
        <v>-7.65E-4</v>
      </c>
      <c r="U46" s="58">
        <v>-3.99E-4</v>
      </c>
      <c r="V46" s="58">
        <v>-2.01E-4</v>
      </c>
      <c r="W46" s="58">
        <v>-7.8E-5</v>
      </c>
      <c r="X46" s="58">
        <v>-1.4E-5</v>
      </c>
      <c r="Y46" s="58">
        <v>0.0</v>
      </c>
      <c r="Z46" s="58">
        <v>1.6E-4</v>
      </c>
      <c r="AA46" s="58">
        <v>5.51E-4</v>
      </c>
      <c r="AB46" s="58">
        <v>8.0E-4</v>
      </c>
      <c r="AC46" s="58">
        <v>7.12E-4</v>
      </c>
      <c r="AD46" s="58">
        <v>5.39E-4</v>
      </c>
      <c r="AE46" s="58">
        <v>4.61E-4</v>
      </c>
      <c r="AF46" s="58">
        <v>4.7E-4</v>
      </c>
      <c r="AG46" s="58">
        <v>5.8E-4</v>
      </c>
      <c r="AH46" s="58">
        <v>8.33E-4</v>
      </c>
      <c r="AI46" s="58">
        <v>8.87E-4</v>
      </c>
      <c r="AJ46" s="58">
        <v>8.48E-4</v>
      </c>
      <c r="AK46" s="58">
        <v>7.96E-4</v>
      </c>
      <c r="AL46" s="58">
        <v>5.8E-4</v>
      </c>
    </row>
    <row r="47" ht="12.75" customHeight="1">
      <c r="A47" s="58">
        <v>-0.010678</v>
      </c>
      <c r="B47" s="58">
        <v>-0.009188</v>
      </c>
      <c r="C47" s="58">
        <v>-0.007963</v>
      </c>
      <c r="D47" s="58">
        <v>-0.007197</v>
      </c>
      <c r="E47" s="58">
        <v>-0.006388</v>
      </c>
      <c r="F47" s="58">
        <v>-0.005739</v>
      </c>
      <c r="G47" s="58">
        <v>-0.0052</v>
      </c>
      <c r="H47" s="58">
        <v>-0.00479</v>
      </c>
      <c r="I47" s="58">
        <v>-0.004342</v>
      </c>
      <c r="J47" s="58">
        <v>-0.003953</v>
      </c>
      <c r="K47" s="58">
        <v>-0.003548</v>
      </c>
      <c r="L47" s="58">
        <v>-0.003143</v>
      </c>
      <c r="M47" s="58">
        <v>-0.002777</v>
      </c>
      <c r="N47" s="58">
        <v>-0.002378</v>
      </c>
      <c r="O47" s="58">
        <v>-0.002041</v>
      </c>
      <c r="P47" s="58">
        <v>-0.001689</v>
      </c>
      <c r="Q47" s="58">
        <v>-0.001363</v>
      </c>
      <c r="R47" s="58">
        <v>-0.001027</v>
      </c>
      <c r="S47" s="58">
        <v>-7.79E-4</v>
      </c>
      <c r="T47" s="58">
        <v>-5.29E-4</v>
      </c>
      <c r="U47" s="58">
        <v>-2.07E-4</v>
      </c>
      <c r="V47" s="58">
        <v>-6.7E-5</v>
      </c>
      <c r="W47" s="58">
        <v>-3.0E-6</v>
      </c>
      <c r="X47" s="58">
        <v>2.4E-5</v>
      </c>
      <c r="Y47" s="58">
        <v>0.0</v>
      </c>
      <c r="Z47" s="58">
        <v>1.58E-4</v>
      </c>
      <c r="AA47" s="58">
        <v>4.64E-4</v>
      </c>
      <c r="AB47" s="58">
        <v>6.57E-4</v>
      </c>
      <c r="AC47" s="58">
        <v>6.13E-4</v>
      </c>
      <c r="AD47" s="58">
        <v>5.69E-4</v>
      </c>
      <c r="AE47" s="58">
        <v>5.16E-4</v>
      </c>
      <c r="AF47" s="58">
        <v>5.39E-4</v>
      </c>
      <c r="AG47" s="58">
        <v>7.01E-4</v>
      </c>
      <c r="AH47" s="58">
        <v>9.25E-4</v>
      </c>
      <c r="AI47" s="58">
        <v>9.81E-4</v>
      </c>
      <c r="AJ47" s="58">
        <v>9.66E-4</v>
      </c>
      <c r="AK47" s="58">
        <v>9.3E-4</v>
      </c>
      <c r="AL47" s="58">
        <v>6.88E-4</v>
      </c>
    </row>
    <row r="48" ht="12.75" customHeight="1">
      <c r="A48" s="58">
        <v>-0.010698</v>
      </c>
      <c r="B48" s="58">
        <v>-0.009133</v>
      </c>
      <c r="C48" s="58">
        <v>-0.00768</v>
      </c>
      <c r="D48" s="58">
        <v>-0.006885</v>
      </c>
      <c r="E48" s="58">
        <v>-0.006145</v>
      </c>
      <c r="F48" s="58">
        <v>-0.005562</v>
      </c>
      <c r="G48" s="58">
        <v>-0.005085</v>
      </c>
      <c r="H48" s="58">
        <v>-0.004701</v>
      </c>
      <c r="I48" s="58">
        <v>-0.00434</v>
      </c>
      <c r="J48" s="58">
        <v>-0.003921</v>
      </c>
      <c r="K48" s="58">
        <v>-0.003463</v>
      </c>
      <c r="L48" s="58">
        <v>-0.003024</v>
      </c>
      <c r="M48" s="58">
        <v>-0.002648</v>
      </c>
      <c r="N48" s="58">
        <v>-0.002211</v>
      </c>
      <c r="O48" s="58">
        <v>-0.001892</v>
      </c>
      <c r="P48" s="58">
        <v>-0.001563</v>
      </c>
      <c r="Q48" s="58">
        <v>-0.001334</v>
      </c>
      <c r="R48" s="58">
        <v>-0.001087</v>
      </c>
      <c r="S48" s="58">
        <v>-7.74E-4</v>
      </c>
      <c r="T48" s="58">
        <v>-5.93E-4</v>
      </c>
      <c r="U48" s="58">
        <v>-3.13E-4</v>
      </c>
      <c r="V48" s="58">
        <v>-1.62E-4</v>
      </c>
      <c r="W48" s="58">
        <v>-6.1E-5</v>
      </c>
      <c r="X48" s="58">
        <v>4.0E-6</v>
      </c>
      <c r="Y48" s="58">
        <v>0.0</v>
      </c>
      <c r="Z48" s="58">
        <v>1.54E-4</v>
      </c>
      <c r="AA48" s="58">
        <v>5.49E-4</v>
      </c>
      <c r="AB48" s="58">
        <v>7.89E-4</v>
      </c>
      <c r="AC48" s="58">
        <v>7.29E-4</v>
      </c>
      <c r="AD48" s="58">
        <v>6.29E-4</v>
      </c>
      <c r="AE48" s="58">
        <v>5.53E-4</v>
      </c>
      <c r="AF48" s="58">
        <v>6.4E-4</v>
      </c>
      <c r="AG48" s="58">
        <v>7.83E-4</v>
      </c>
      <c r="AH48" s="58">
        <v>0.001022</v>
      </c>
      <c r="AI48" s="58">
        <v>0.001105</v>
      </c>
      <c r="AJ48" s="58">
        <v>0.001079</v>
      </c>
      <c r="AK48" s="58">
        <v>0.001038</v>
      </c>
      <c r="AL48" s="58">
        <v>8.24E-4</v>
      </c>
    </row>
    <row r="49" ht="12.75" customHeight="1">
      <c r="A49" s="58">
        <v>-0.010408</v>
      </c>
      <c r="B49" s="58">
        <v>-0.00898</v>
      </c>
      <c r="C49" s="58">
        <v>-0.007589</v>
      </c>
      <c r="D49" s="58">
        <v>-0.006836</v>
      </c>
      <c r="E49" s="58">
        <v>-0.006073</v>
      </c>
      <c r="F49" s="58">
        <v>-0.005468</v>
      </c>
      <c r="G49" s="58">
        <v>-0.005038</v>
      </c>
      <c r="H49" s="58">
        <v>-0.004746</v>
      </c>
      <c r="I49" s="58">
        <v>-0.004311</v>
      </c>
      <c r="J49" s="58">
        <v>-0.003827</v>
      </c>
      <c r="K49" s="58">
        <v>-0.003332</v>
      </c>
      <c r="L49" s="58">
        <v>-0.002926</v>
      </c>
      <c r="M49" s="58">
        <v>-0.002554</v>
      </c>
      <c r="N49" s="58">
        <v>-0.002194</v>
      </c>
      <c r="O49" s="58">
        <v>-0.001895</v>
      </c>
      <c r="P49" s="58">
        <v>-0.001624</v>
      </c>
      <c r="Q49" s="58">
        <v>-0.001403</v>
      </c>
      <c r="R49" s="58">
        <v>-0.001071</v>
      </c>
      <c r="S49" s="58">
        <v>-8.74E-4</v>
      </c>
      <c r="T49" s="58">
        <v>-6.41E-4</v>
      </c>
      <c r="U49" s="58">
        <v>-3.14E-4</v>
      </c>
      <c r="V49" s="58">
        <v>-1.68E-4</v>
      </c>
      <c r="W49" s="58">
        <v>-7.1E-5</v>
      </c>
      <c r="X49" s="58">
        <v>0.0</v>
      </c>
      <c r="Y49" s="58">
        <v>0.0</v>
      </c>
      <c r="Z49" s="58">
        <v>1.72E-4</v>
      </c>
      <c r="AA49" s="58">
        <v>5.38E-4</v>
      </c>
      <c r="AB49" s="58">
        <v>8.02E-4</v>
      </c>
      <c r="AC49" s="58">
        <v>7.0E-4</v>
      </c>
      <c r="AD49" s="58">
        <v>6.0E-4</v>
      </c>
      <c r="AE49" s="58">
        <v>5.78E-4</v>
      </c>
      <c r="AF49" s="58">
        <v>6.42E-4</v>
      </c>
      <c r="AG49" s="58">
        <v>7.92E-4</v>
      </c>
      <c r="AH49" s="58">
        <v>0.00105</v>
      </c>
      <c r="AI49" s="58">
        <v>0.001118</v>
      </c>
      <c r="AJ49" s="58">
        <v>0.001086</v>
      </c>
      <c r="AK49" s="58">
        <v>0.001061</v>
      </c>
      <c r="AL49" s="58">
        <v>8.66E-4</v>
      </c>
    </row>
    <row r="50" ht="12.75" customHeight="1">
      <c r="A50" s="58">
        <v>-0.010081</v>
      </c>
      <c r="B50" s="58">
        <v>-0.008783</v>
      </c>
      <c r="C50" s="58">
        <v>-0.007524</v>
      </c>
      <c r="D50" s="58">
        <v>-0.006743</v>
      </c>
      <c r="E50" s="58">
        <v>-0.006049</v>
      </c>
      <c r="F50" s="58">
        <v>-0.00543</v>
      </c>
      <c r="G50" s="58">
        <v>-0.004778</v>
      </c>
      <c r="H50" s="58">
        <v>-0.004289</v>
      </c>
      <c r="I50" s="58">
        <v>-0.003919</v>
      </c>
      <c r="J50" s="58">
        <v>-0.003532</v>
      </c>
      <c r="K50" s="58">
        <v>-0.003103</v>
      </c>
      <c r="L50" s="58">
        <v>-0.002716</v>
      </c>
      <c r="M50" s="58">
        <v>-0.002351</v>
      </c>
      <c r="N50" s="58">
        <v>-0.001963</v>
      </c>
      <c r="O50" s="58">
        <v>-0.001612</v>
      </c>
      <c r="P50" s="58">
        <v>-0.001323</v>
      </c>
      <c r="Q50" s="58">
        <v>-0.001047</v>
      </c>
      <c r="R50" s="58">
        <v>-7.59E-4</v>
      </c>
      <c r="S50" s="58">
        <v>-5.1E-4</v>
      </c>
      <c r="T50" s="58">
        <v>-2.95E-4</v>
      </c>
      <c r="U50" s="58">
        <v>3.1E-5</v>
      </c>
      <c r="V50" s="58">
        <v>1.31E-4</v>
      </c>
      <c r="W50" s="58">
        <v>1.1E-4</v>
      </c>
      <c r="X50" s="58">
        <v>8.9E-5</v>
      </c>
      <c r="Y50" s="58">
        <v>0.0</v>
      </c>
      <c r="Z50" s="58">
        <v>1.2E-4</v>
      </c>
      <c r="AA50" s="58">
        <v>4.37E-4</v>
      </c>
      <c r="AB50" s="58">
        <v>6.41E-4</v>
      </c>
      <c r="AC50" s="58">
        <v>5.47E-4</v>
      </c>
      <c r="AD50" s="58">
        <v>4.79E-4</v>
      </c>
      <c r="AE50" s="58">
        <v>4.22E-4</v>
      </c>
      <c r="AF50" s="58">
        <v>4.82E-4</v>
      </c>
      <c r="AG50" s="58">
        <v>6.83E-4</v>
      </c>
      <c r="AH50" s="58">
        <v>9.43E-4</v>
      </c>
      <c r="AI50" s="58">
        <v>0.001055</v>
      </c>
      <c r="AJ50" s="58">
        <v>0.001017</v>
      </c>
      <c r="AK50" s="58">
        <v>9.68E-4</v>
      </c>
      <c r="AL50" s="58">
        <v>7.58E-4</v>
      </c>
    </row>
    <row r="51" ht="12.75" customHeight="1">
      <c r="A51" s="58">
        <v>-0.01019</v>
      </c>
      <c r="B51" s="58">
        <v>-0.008599</v>
      </c>
      <c r="C51" s="58">
        <v>-0.007517</v>
      </c>
      <c r="D51" s="58">
        <v>-0.006808</v>
      </c>
      <c r="E51" s="58">
        <v>-0.00588</v>
      </c>
      <c r="F51" s="58">
        <v>-0.005141</v>
      </c>
      <c r="G51" s="58">
        <v>-0.004717</v>
      </c>
      <c r="H51" s="58">
        <v>-0.00433</v>
      </c>
      <c r="I51" s="58">
        <v>-0.003943</v>
      </c>
      <c r="J51" s="58">
        <v>-0.003563</v>
      </c>
      <c r="K51" s="58">
        <v>-0.003111</v>
      </c>
      <c r="L51" s="58">
        <v>-0.002699</v>
      </c>
      <c r="M51" s="58">
        <v>-0.002332</v>
      </c>
      <c r="N51" s="58">
        <v>-0.001929</v>
      </c>
      <c r="O51" s="58">
        <v>-0.001655</v>
      </c>
      <c r="P51" s="58">
        <v>-0.001315</v>
      </c>
      <c r="Q51" s="58">
        <v>-0.001089</v>
      </c>
      <c r="R51" s="58">
        <v>-8.05E-4</v>
      </c>
      <c r="S51" s="58">
        <v>-6.03E-4</v>
      </c>
      <c r="T51" s="58">
        <v>-3.34E-4</v>
      </c>
      <c r="U51" s="58">
        <v>-7.6E-5</v>
      </c>
      <c r="V51" s="58">
        <v>3.0E-6</v>
      </c>
      <c r="W51" s="58">
        <v>4.6E-5</v>
      </c>
      <c r="X51" s="58">
        <v>5.5E-5</v>
      </c>
      <c r="Y51" s="58">
        <v>0.0</v>
      </c>
      <c r="Z51" s="58">
        <v>1.79E-4</v>
      </c>
      <c r="AA51" s="58">
        <v>5.85E-4</v>
      </c>
      <c r="AB51" s="58">
        <v>8.13E-4</v>
      </c>
      <c r="AC51" s="58">
        <v>7.56E-4</v>
      </c>
      <c r="AD51" s="58">
        <v>6.91E-4</v>
      </c>
      <c r="AE51" s="58">
        <v>6.7E-4</v>
      </c>
      <c r="AF51" s="58">
        <v>8.04E-4</v>
      </c>
      <c r="AG51" s="58">
        <v>9.25E-4</v>
      </c>
      <c r="AH51" s="58">
        <v>0.001151</v>
      </c>
      <c r="AI51" s="58">
        <v>0.001202</v>
      </c>
      <c r="AJ51" s="58">
        <v>0.001113</v>
      </c>
      <c r="AK51" s="58">
        <v>0.001112</v>
      </c>
      <c r="AL51" s="58">
        <v>9.71E-4</v>
      </c>
    </row>
    <row r="52" ht="12.75" customHeight="1">
      <c r="A52" s="58">
        <v>-0.009998</v>
      </c>
      <c r="B52" s="58">
        <v>-0.008564</v>
      </c>
      <c r="C52" s="58">
        <v>-0.007204</v>
      </c>
      <c r="D52" s="58">
        <v>-0.006428</v>
      </c>
      <c r="E52" s="58">
        <v>-0.005691</v>
      </c>
      <c r="F52" s="58">
        <v>-0.005153</v>
      </c>
      <c r="G52" s="58">
        <v>-0.004631</v>
      </c>
      <c r="H52" s="58">
        <v>-0.004318</v>
      </c>
      <c r="I52" s="58">
        <v>-0.003957</v>
      </c>
      <c r="J52" s="58">
        <v>-0.003563</v>
      </c>
      <c r="K52" s="58">
        <v>-0.003178</v>
      </c>
      <c r="L52" s="58">
        <v>-0.002784</v>
      </c>
      <c r="M52" s="58">
        <v>-0.002397</v>
      </c>
      <c r="N52" s="58">
        <v>-0.001978</v>
      </c>
      <c r="O52" s="58">
        <v>-0.001643</v>
      </c>
      <c r="P52" s="58">
        <v>-0.001359</v>
      </c>
      <c r="Q52" s="58">
        <v>-0.00113</v>
      </c>
      <c r="R52" s="58">
        <v>-8.35E-4</v>
      </c>
      <c r="S52" s="58">
        <v>-5.9E-4</v>
      </c>
      <c r="T52" s="58">
        <v>-4.26E-4</v>
      </c>
      <c r="U52" s="58">
        <v>-1.37E-4</v>
      </c>
      <c r="V52" s="58">
        <v>3.0E-6</v>
      </c>
      <c r="W52" s="58">
        <v>1.2E-5</v>
      </c>
      <c r="X52" s="58">
        <v>5.3E-5</v>
      </c>
      <c r="Y52" s="58">
        <v>0.0</v>
      </c>
      <c r="Z52" s="58">
        <v>5.8E-5</v>
      </c>
      <c r="AA52" s="58">
        <v>3.83E-4</v>
      </c>
      <c r="AB52" s="58">
        <v>6.35E-4</v>
      </c>
      <c r="AC52" s="58">
        <v>5.6E-4</v>
      </c>
      <c r="AD52" s="58">
        <v>5.19E-4</v>
      </c>
      <c r="AE52" s="58">
        <v>5.38E-4</v>
      </c>
      <c r="AF52" s="58">
        <v>6.8E-4</v>
      </c>
      <c r="AG52" s="58">
        <v>8.48E-4</v>
      </c>
      <c r="AH52" s="58">
        <v>0.001065</v>
      </c>
      <c r="AI52" s="58">
        <v>0.001147</v>
      </c>
      <c r="AJ52" s="58">
        <v>0.001101</v>
      </c>
      <c r="AK52" s="58">
        <v>0.001061</v>
      </c>
      <c r="AL52" s="58">
        <v>9.07E-4</v>
      </c>
    </row>
    <row r="53" ht="12.75" customHeight="1">
      <c r="A53" s="58">
        <v>-0.009779</v>
      </c>
      <c r="B53" s="58">
        <v>-0.008378</v>
      </c>
      <c r="C53" s="58">
        <v>-0.007079</v>
      </c>
      <c r="D53" s="58">
        <v>-0.006317</v>
      </c>
      <c r="E53" s="58">
        <v>-0.005595</v>
      </c>
      <c r="F53" s="58">
        <v>-0.005015</v>
      </c>
      <c r="G53" s="58">
        <v>-0.004547</v>
      </c>
      <c r="H53" s="58">
        <v>-0.004199</v>
      </c>
      <c r="I53" s="58">
        <v>-0.003863</v>
      </c>
      <c r="J53" s="58">
        <v>-0.003477</v>
      </c>
      <c r="K53" s="58">
        <v>-0.002924</v>
      </c>
      <c r="L53" s="58">
        <v>-0.002459</v>
      </c>
      <c r="M53" s="58">
        <v>-0.002175</v>
      </c>
      <c r="N53" s="58">
        <v>-0.001906</v>
      </c>
      <c r="O53" s="58">
        <v>-0.001558</v>
      </c>
      <c r="P53" s="58">
        <v>-0.001299</v>
      </c>
      <c r="Q53" s="58">
        <v>-0.001056</v>
      </c>
      <c r="R53" s="58">
        <v>-8.38E-4</v>
      </c>
      <c r="S53" s="58">
        <v>-5.75E-4</v>
      </c>
      <c r="T53" s="58">
        <v>-3.45E-4</v>
      </c>
      <c r="U53" s="58">
        <v>-8.5E-5</v>
      </c>
      <c r="V53" s="58">
        <v>1.0E-6</v>
      </c>
      <c r="W53" s="58">
        <v>6.0E-5</v>
      </c>
      <c r="X53" s="58">
        <v>2.0E-5</v>
      </c>
      <c r="Y53" s="58">
        <v>0.0</v>
      </c>
      <c r="Z53" s="58">
        <v>1.46E-4</v>
      </c>
      <c r="AA53" s="58">
        <v>4.49E-4</v>
      </c>
      <c r="AB53" s="58">
        <v>5.45E-4</v>
      </c>
      <c r="AC53" s="58">
        <v>5.01E-4</v>
      </c>
      <c r="AD53" s="58">
        <v>4.46E-4</v>
      </c>
      <c r="AE53" s="58">
        <v>4.77E-4</v>
      </c>
      <c r="AF53" s="58">
        <v>5.89E-4</v>
      </c>
      <c r="AG53" s="58">
        <v>8.11E-4</v>
      </c>
      <c r="AH53" s="58">
        <v>0.001062</v>
      </c>
      <c r="AI53" s="58">
        <v>0.001151</v>
      </c>
      <c r="AJ53" s="58">
        <v>0.001091</v>
      </c>
      <c r="AK53" s="58">
        <v>0.001084</v>
      </c>
      <c r="AL53" s="58">
        <v>9.14E-4</v>
      </c>
    </row>
    <row r="54" ht="12.75" customHeight="1">
      <c r="A54" s="58">
        <v>-0.009554</v>
      </c>
      <c r="B54" s="58">
        <v>-0.008195</v>
      </c>
      <c r="C54" s="58">
        <v>-0.006791</v>
      </c>
      <c r="D54" s="58">
        <v>-0.005964</v>
      </c>
      <c r="E54" s="58">
        <v>-0.005237</v>
      </c>
      <c r="F54" s="58">
        <v>-0.004841</v>
      </c>
      <c r="G54" s="58">
        <v>-0.004306</v>
      </c>
      <c r="H54" s="58">
        <v>-0.003964</v>
      </c>
      <c r="I54" s="58">
        <v>-0.003651</v>
      </c>
      <c r="J54" s="58">
        <v>-0.003277</v>
      </c>
      <c r="K54" s="58">
        <v>-0.002833</v>
      </c>
      <c r="L54" s="58">
        <v>-0.002478</v>
      </c>
      <c r="M54" s="58">
        <v>-0.00212</v>
      </c>
      <c r="N54" s="58">
        <v>-0.00175</v>
      </c>
      <c r="O54" s="58">
        <v>-0.001413</v>
      </c>
      <c r="P54" s="58">
        <v>-0.00112</v>
      </c>
      <c r="Q54" s="58">
        <v>-8.61E-4</v>
      </c>
      <c r="R54" s="58">
        <v>-5.68E-4</v>
      </c>
      <c r="S54" s="58">
        <v>-3.58E-4</v>
      </c>
      <c r="T54" s="58">
        <v>-2.09E-4</v>
      </c>
      <c r="U54" s="58">
        <v>8.8E-5</v>
      </c>
      <c r="V54" s="58">
        <v>1.69E-4</v>
      </c>
      <c r="W54" s="58">
        <v>1.5E-4</v>
      </c>
      <c r="X54" s="58">
        <v>1.59E-4</v>
      </c>
      <c r="Y54" s="58">
        <v>0.0</v>
      </c>
      <c r="Z54" s="58">
        <v>2.2E-5</v>
      </c>
      <c r="AA54" s="58">
        <v>3.81E-4</v>
      </c>
      <c r="AB54" s="58">
        <v>5.9E-4</v>
      </c>
      <c r="AC54" s="58">
        <v>4.87E-4</v>
      </c>
      <c r="AD54" s="58">
        <v>4.75E-4</v>
      </c>
      <c r="AE54" s="58">
        <v>5.53E-4</v>
      </c>
      <c r="AF54" s="58">
        <v>7.34E-4</v>
      </c>
      <c r="AG54" s="58">
        <v>9.13E-4</v>
      </c>
      <c r="AH54" s="58">
        <v>0.001137</v>
      </c>
      <c r="AI54" s="58">
        <v>0.001234</v>
      </c>
      <c r="AJ54" s="58">
        <v>0.001193</v>
      </c>
      <c r="AK54" s="58">
        <v>0.001144</v>
      </c>
      <c r="AL54" s="58">
        <v>0.001017</v>
      </c>
    </row>
    <row r="55" ht="12.75" customHeight="1">
      <c r="A55" s="58">
        <v>-0.009616</v>
      </c>
      <c r="B55" s="58">
        <v>-0.008083</v>
      </c>
      <c r="C55" s="58">
        <v>-0.007043</v>
      </c>
      <c r="D55" s="58">
        <v>-0.00639</v>
      </c>
      <c r="E55" s="58">
        <v>-0.005571</v>
      </c>
      <c r="F55" s="58">
        <v>-0.004748</v>
      </c>
      <c r="G55" s="58">
        <v>-0.004179</v>
      </c>
      <c r="H55" s="58">
        <v>-0.00399</v>
      </c>
      <c r="I55" s="58">
        <v>-0.003646</v>
      </c>
      <c r="J55" s="58">
        <v>-0.003277</v>
      </c>
      <c r="K55" s="58">
        <v>-0.002795</v>
      </c>
      <c r="L55" s="58">
        <v>-0.00237</v>
      </c>
      <c r="M55" s="58">
        <v>-0.002007</v>
      </c>
      <c r="N55" s="58">
        <v>-0.001608</v>
      </c>
      <c r="O55" s="58">
        <v>-0.001275</v>
      </c>
      <c r="P55" s="58">
        <v>-0.001003</v>
      </c>
      <c r="Q55" s="58">
        <v>-8.33E-4</v>
      </c>
      <c r="R55" s="58">
        <v>-6.35E-4</v>
      </c>
      <c r="S55" s="58">
        <v>-3.91E-4</v>
      </c>
      <c r="T55" s="58">
        <v>-2.26E-4</v>
      </c>
      <c r="U55" s="58">
        <v>-5.0E-6</v>
      </c>
      <c r="V55" s="58">
        <v>5.8E-5</v>
      </c>
      <c r="W55" s="58">
        <v>1.43E-4</v>
      </c>
      <c r="X55" s="58">
        <v>1.39E-4</v>
      </c>
      <c r="Y55" s="58">
        <v>0.0</v>
      </c>
      <c r="Z55" s="58">
        <v>6.6E-5</v>
      </c>
      <c r="AA55" s="58">
        <v>3.9E-4</v>
      </c>
      <c r="AB55" s="58">
        <v>5.35E-4</v>
      </c>
      <c r="AC55" s="58">
        <v>4.3E-4</v>
      </c>
      <c r="AD55" s="58">
        <v>3.71E-4</v>
      </c>
      <c r="AE55" s="58">
        <v>3.81E-4</v>
      </c>
      <c r="AF55" s="58">
        <v>4.88E-4</v>
      </c>
      <c r="AG55" s="58">
        <v>6.18E-4</v>
      </c>
      <c r="AH55" s="58">
        <v>8.59E-4</v>
      </c>
      <c r="AI55" s="58">
        <v>9.01E-4</v>
      </c>
      <c r="AJ55" s="58">
        <v>8.29E-4</v>
      </c>
      <c r="AK55" s="58">
        <v>8.18E-4</v>
      </c>
      <c r="AL55" s="58">
        <v>7.0E-4</v>
      </c>
    </row>
    <row r="56" ht="12.75" customHeight="1">
      <c r="A56" s="58">
        <v>-0.008823</v>
      </c>
      <c r="B56" s="58">
        <v>-0.007734</v>
      </c>
      <c r="C56" s="58">
        <v>-0.006517</v>
      </c>
      <c r="D56" s="58">
        <v>-0.005813</v>
      </c>
      <c r="E56" s="58">
        <v>-0.005097</v>
      </c>
      <c r="F56" s="58">
        <v>-0.004537</v>
      </c>
      <c r="G56" s="58">
        <v>-0.004075</v>
      </c>
      <c r="H56" s="58">
        <v>-0.003586</v>
      </c>
      <c r="I56" s="58">
        <v>-0.003139</v>
      </c>
      <c r="J56" s="58">
        <v>-0.002705</v>
      </c>
      <c r="K56" s="58">
        <v>-0.002265</v>
      </c>
      <c r="L56" s="58">
        <v>-0.001884</v>
      </c>
      <c r="M56" s="58">
        <v>-0.001523</v>
      </c>
      <c r="N56" s="58">
        <v>-0.001154</v>
      </c>
      <c r="O56" s="58">
        <v>-8.88E-4</v>
      </c>
      <c r="P56" s="58">
        <v>-6.38E-4</v>
      </c>
      <c r="Q56" s="58">
        <v>-4.48E-4</v>
      </c>
      <c r="R56" s="58">
        <v>-1.09E-4</v>
      </c>
      <c r="S56" s="58">
        <v>1.1E-5</v>
      </c>
      <c r="T56" s="58">
        <v>1.96E-4</v>
      </c>
      <c r="U56" s="58">
        <v>3.71E-4</v>
      </c>
      <c r="V56" s="58">
        <v>3.39E-4</v>
      </c>
      <c r="W56" s="58">
        <v>2.51E-4</v>
      </c>
      <c r="X56" s="58">
        <v>1.76E-4</v>
      </c>
      <c r="Y56" s="58">
        <v>0.0</v>
      </c>
      <c r="Z56" s="58">
        <v>3.3E-5</v>
      </c>
      <c r="AA56" s="58">
        <v>3.5E-4</v>
      </c>
      <c r="AB56" s="58">
        <v>5.27E-4</v>
      </c>
      <c r="AC56" s="58">
        <v>4.27E-4</v>
      </c>
      <c r="AD56" s="58">
        <v>3.37E-4</v>
      </c>
      <c r="AE56" s="58">
        <v>4.46E-4</v>
      </c>
      <c r="AF56" s="58">
        <v>6.05E-4</v>
      </c>
      <c r="AG56" s="58">
        <v>7.99E-4</v>
      </c>
      <c r="AH56" s="58">
        <v>0.001063</v>
      </c>
      <c r="AI56" s="58">
        <v>0.001146</v>
      </c>
      <c r="AJ56" s="58">
        <v>0.001062</v>
      </c>
      <c r="AK56" s="58">
        <v>0.001057</v>
      </c>
      <c r="AL56" s="58">
        <v>9.26E-4</v>
      </c>
    </row>
    <row r="57" ht="12.75" customHeight="1">
      <c r="A57" s="58">
        <v>-0.008995</v>
      </c>
      <c r="B57" s="58">
        <v>-0.00758</v>
      </c>
      <c r="C57" s="58">
        <v>-0.006348</v>
      </c>
      <c r="D57" s="58">
        <v>-0.005628</v>
      </c>
      <c r="E57" s="58">
        <v>-0.004859</v>
      </c>
      <c r="F57" s="58">
        <v>-0.004253</v>
      </c>
      <c r="G57" s="58">
        <v>-0.003772</v>
      </c>
      <c r="H57" s="58">
        <v>-0.003417</v>
      </c>
      <c r="I57" s="58">
        <v>-0.003127</v>
      </c>
      <c r="J57" s="58">
        <v>-0.002761</v>
      </c>
      <c r="K57" s="58">
        <v>-0.002334</v>
      </c>
      <c r="L57" s="58">
        <v>-0.001971</v>
      </c>
      <c r="M57" s="58">
        <v>-0.001602</v>
      </c>
      <c r="N57" s="58">
        <v>-0.001201</v>
      </c>
      <c r="O57" s="58">
        <v>-8.57E-4</v>
      </c>
      <c r="P57" s="58">
        <v>-5.68E-4</v>
      </c>
      <c r="Q57" s="58">
        <v>-3.11E-4</v>
      </c>
      <c r="R57" s="58">
        <v>-9.9E-5</v>
      </c>
      <c r="S57" s="58">
        <v>1.21E-4</v>
      </c>
      <c r="T57" s="58">
        <v>1.79E-4</v>
      </c>
      <c r="U57" s="58">
        <v>3.44E-4</v>
      </c>
      <c r="V57" s="58">
        <v>3.29E-4</v>
      </c>
      <c r="W57" s="58">
        <v>2.45E-4</v>
      </c>
      <c r="X57" s="58">
        <v>1.57E-4</v>
      </c>
      <c r="Y57" s="58">
        <v>0.0</v>
      </c>
      <c r="Z57" s="58">
        <v>4.7E-5</v>
      </c>
      <c r="AA57" s="58">
        <v>3.49E-4</v>
      </c>
      <c r="AB57" s="58">
        <v>5.58E-4</v>
      </c>
      <c r="AC57" s="58">
        <v>4.69E-4</v>
      </c>
      <c r="AD57" s="58">
        <v>4.27E-4</v>
      </c>
      <c r="AE57" s="58">
        <v>5.17E-4</v>
      </c>
      <c r="AF57" s="58">
        <v>6.64E-4</v>
      </c>
      <c r="AG57" s="58">
        <v>8.15E-4</v>
      </c>
      <c r="AH57" s="58">
        <v>0.001021</v>
      </c>
      <c r="AI57" s="58">
        <v>0.00109</v>
      </c>
      <c r="AJ57" s="58">
        <v>0.001056</v>
      </c>
      <c r="AK57" s="58">
        <v>0.001001</v>
      </c>
      <c r="AL57" s="58">
        <v>9.26E-4</v>
      </c>
    </row>
    <row r="58" ht="12.75" customHeight="1">
      <c r="A58" s="58">
        <v>-0.008832</v>
      </c>
      <c r="B58" s="58">
        <v>-0.007399</v>
      </c>
      <c r="C58" s="58">
        <v>-0.006144</v>
      </c>
      <c r="D58" s="58">
        <v>-0.005449</v>
      </c>
      <c r="E58" s="58">
        <v>-0.004732</v>
      </c>
      <c r="F58" s="58">
        <v>-0.00418</v>
      </c>
      <c r="G58" s="58">
        <v>-0.003757</v>
      </c>
      <c r="H58" s="58">
        <v>-0.003518</v>
      </c>
      <c r="I58" s="58">
        <v>-0.003181</v>
      </c>
      <c r="J58" s="58">
        <v>-0.002764</v>
      </c>
      <c r="K58" s="58">
        <v>-0.002249</v>
      </c>
      <c r="L58" s="58">
        <v>-0.001802</v>
      </c>
      <c r="M58" s="58">
        <v>-0.001451</v>
      </c>
      <c r="N58" s="58">
        <v>-0.001058</v>
      </c>
      <c r="O58" s="58">
        <v>-7.86E-4</v>
      </c>
      <c r="P58" s="58">
        <v>-6.14E-4</v>
      </c>
      <c r="Q58" s="58">
        <v>-4.28E-4</v>
      </c>
      <c r="R58" s="58">
        <v>-2.22E-4</v>
      </c>
      <c r="S58" s="58">
        <v>-4.4E-5</v>
      </c>
      <c r="T58" s="58">
        <v>1.02E-4</v>
      </c>
      <c r="U58" s="58">
        <v>2.93E-4</v>
      </c>
      <c r="V58" s="58">
        <v>2.39E-4</v>
      </c>
      <c r="W58" s="58">
        <v>2.32E-4</v>
      </c>
      <c r="X58" s="58">
        <v>1.45E-4</v>
      </c>
      <c r="Y58" s="58">
        <v>0.0</v>
      </c>
      <c r="Z58" s="58">
        <v>2.5E-5</v>
      </c>
      <c r="AA58" s="58">
        <v>3.66E-4</v>
      </c>
      <c r="AB58" s="58">
        <v>4.99E-4</v>
      </c>
      <c r="AC58" s="58">
        <v>3.68E-4</v>
      </c>
      <c r="AD58" s="58">
        <v>2.75E-4</v>
      </c>
      <c r="AE58" s="58">
        <v>2.91E-4</v>
      </c>
      <c r="AF58" s="58">
        <v>4.24E-4</v>
      </c>
      <c r="AG58" s="58">
        <v>5.37E-4</v>
      </c>
      <c r="AH58" s="58">
        <v>7.68E-4</v>
      </c>
      <c r="AI58" s="58">
        <v>7.94E-4</v>
      </c>
      <c r="AJ58" s="58">
        <v>7.7E-4</v>
      </c>
      <c r="AK58" s="58">
        <v>7.55E-4</v>
      </c>
      <c r="AL58" s="58">
        <v>6.52E-4</v>
      </c>
    </row>
    <row r="59" ht="12.75" customHeight="1">
      <c r="A59" s="58">
        <v>-0.008253</v>
      </c>
      <c r="B59" s="58">
        <v>-0.0071</v>
      </c>
      <c r="C59" s="58">
        <v>-0.006003</v>
      </c>
      <c r="D59" s="58">
        <v>-0.005336</v>
      </c>
      <c r="E59" s="58">
        <v>-0.004622</v>
      </c>
      <c r="F59" s="58">
        <v>-0.004053</v>
      </c>
      <c r="G59" s="58">
        <v>-0.003564</v>
      </c>
      <c r="H59" s="58">
        <v>-0.003153</v>
      </c>
      <c r="I59" s="58">
        <v>-0.002751</v>
      </c>
      <c r="J59" s="58">
        <v>-0.002368</v>
      </c>
      <c r="K59" s="58">
        <v>-0.002035</v>
      </c>
      <c r="L59" s="58">
        <v>-0.001685</v>
      </c>
      <c r="M59" s="58">
        <v>-0.001355</v>
      </c>
      <c r="N59" s="58">
        <v>-0.001004</v>
      </c>
      <c r="O59" s="58">
        <v>-7.01E-4</v>
      </c>
      <c r="P59" s="58">
        <v>-4.1E-4</v>
      </c>
      <c r="Q59" s="58">
        <v>-1.71E-4</v>
      </c>
      <c r="R59" s="58">
        <v>1.76E-4</v>
      </c>
      <c r="S59" s="58">
        <v>2.76E-4</v>
      </c>
      <c r="T59" s="58">
        <v>4.32E-4</v>
      </c>
      <c r="U59" s="58">
        <v>5.75E-4</v>
      </c>
      <c r="V59" s="58">
        <v>5.76E-4</v>
      </c>
      <c r="W59" s="58">
        <v>4.18E-4</v>
      </c>
      <c r="X59" s="58">
        <v>2.79E-4</v>
      </c>
      <c r="Y59" s="58">
        <v>0.0</v>
      </c>
      <c r="Z59" s="58">
        <v>-9.4E-5</v>
      </c>
      <c r="AA59" s="58">
        <v>1.85E-4</v>
      </c>
      <c r="AB59" s="58">
        <v>2.92E-4</v>
      </c>
      <c r="AC59" s="58">
        <v>1.84E-4</v>
      </c>
      <c r="AD59" s="58">
        <v>1.22E-4</v>
      </c>
      <c r="AE59" s="58">
        <v>1.88E-4</v>
      </c>
      <c r="AF59" s="58">
        <v>2.53E-4</v>
      </c>
      <c r="AG59" s="58">
        <v>4.18E-4</v>
      </c>
      <c r="AH59" s="58">
        <v>5.91E-4</v>
      </c>
      <c r="AI59" s="58">
        <v>6.32E-4</v>
      </c>
      <c r="AJ59" s="58">
        <v>5.3E-4</v>
      </c>
      <c r="AK59" s="58">
        <v>5.13E-4</v>
      </c>
      <c r="AL59" s="58">
        <v>4.46E-4</v>
      </c>
    </row>
    <row r="60" ht="12.75" customHeight="1">
      <c r="A60" s="58">
        <v>-0.00825</v>
      </c>
      <c r="B60" s="58">
        <v>-0.006925</v>
      </c>
      <c r="C60" s="58">
        <v>-0.005736</v>
      </c>
      <c r="D60" s="58">
        <v>-0.005008</v>
      </c>
      <c r="E60" s="58">
        <v>-0.004256</v>
      </c>
      <c r="F60" s="58">
        <v>-0.003707</v>
      </c>
      <c r="G60" s="58">
        <v>-0.00327</v>
      </c>
      <c r="H60" s="58">
        <v>-0.002989</v>
      </c>
      <c r="I60" s="58">
        <v>-0.002752</v>
      </c>
      <c r="J60" s="58">
        <v>-0.00241</v>
      </c>
      <c r="K60" s="58">
        <v>-0.001956</v>
      </c>
      <c r="L60" s="58">
        <v>-0.001567</v>
      </c>
      <c r="M60" s="58">
        <v>-0.001211</v>
      </c>
      <c r="N60" s="58">
        <v>-8.07E-4</v>
      </c>
      <c r="O60" s="58">
        <v>-4.54E-4</v>
      </c>
      <c r="P60" s="58">
        <v>-1.57E-4</v>
      </c>
      <c r="Q60" s="58">
        <v>4.7E-5</v>
      </c>
      <c r="R60" s="58">
        <v>1.98E-4</v>
      </c>
      <c r="S60" s="58">
        <v>4.09E-4</v>
      </c>
      <c r="T60" s="58">
        <v>3.62E-4</v>
      </c>
      <c r="U60" s="58">
        <v>5.43E-4</v>
      </c>
      <c r="V60" s="58">
        <v>4.83E-4</v>
      </c>
      <c r="W60" s="58">
        <v>3.4E-4</v>
      </c>
      <c r="X60" s="58">
        <v>2.3E-4</v>
      </c>
      <c r="Y60" s="58">
        <v>0.0</v>
      </c>
      <c r="Z60" s="58">
        <v>4.5E-5</v>
      </c>
      <c r="AA60" s="58">
        <v>3.1E-4</v>
      </c>
      <c r="AB60" s="58">
        <v>4.72E-4</v>
      </c>
      <c r="AC60" s="58">
        <v>3.31E-4</v>
      </c>
      <c r="AD60" s="58">
        <v>2.6E-4</v>
      </c>
      <c r="AE60" s="58">
        <v>2.62E-4</v>
      </c>
      <c r="AF60" s="58">
        <v>3.65E-4</v>
      </c>
      <c r="AG60" s="58">
        <v>4.17E-4</v>
      </c>
      <c r="AH60" s="58">
        <v>5.2E-4</v>
      </c>
      <c r="AI60" s="58">
        <v>5.71E-4</v>
      </c>
      <c r="AJ60" s="58">
        <v>4.61E-4</v>
      </c>
      <c r="AK60" s="58">
        <v>4.27E-4</v>
      </c>
      <c r="AL60" s="58">
        <v>3.6E-4</v>
      </c>
    </row>
    <row r="61" ht="12.75" customHeight="1">
      <c r="A61" s="58">
        <v>-0.007741</v>
      </c>
      <c r="B61" s="58">
        <v>-0.006738</v>
      </c>
      <c r="C61" s="58">
        <v>-0.005892</v>
      </c>
      <c r="D61" s="58">
        <v>-0.005245</v>
      </c>
      <c r="E61" s="58">
        <v>-0.004599</v>
      </c>
      <c r="F61" s="58">
        <v>-0.003914</v>
      </c>
      <c r="G61" s="58">
        <v>-0.003383</v>
      </c>
      <c r="H61" s="58">
        <v>-0.003031</v>
      </c>
      <c r="I61" s="58">
        <v>-0.002561</v>
      </c>
      <c r="J61" s="58">
        <v>-0.002095</v>
      </c>
      <c r="K61" s="58">
        <v>-0.001594</v>
      </c>
      <c r="L61" s="58">
        <v>-0.001186</v>
      </c>
      <c r="M61" s="58">
        <v>-8.45E-4</v>
      </c>
      <c r="N61" s="58">
        <v>-4.87E-4</v>
      </c>
      <c r="O61" s="58">
        <v>-2.5E-4</v>
      </c>
      <c r="P61" s="58">
        <v>-1.33E-4</v>
      </c>
      <c r="Q61" s="58">
        <v>3.5E-5</v>
      </c>
      <c r="R61" s="58">
        <v>1.69E-4</v>
      </c>
      <c r="S61" s="58">
        <v>3.62E-4</v>
      </c>
      <c r="T61" s="58">
        <v>5.65E-4</v>
      </c>
      <c r="U61" s="58">
        <v>6.99E-4</v>
      </c>
      <c r="V61" s="58">
        <v>5.53E-4</v>
      </c>
      <c r="W61" s="58">
        <v>4.69E-4</v>
      </c>
      <c r="X61" s="58">
        <v>3.03E-4</v>
      </c>
      <c r="Y61" s="58">
        <v>0.0</v>
      </c>
      <c r="Z61" s="58">
        <v>-1.13E-4</v>
      </c>
      <c r="AA61" s="58">
        <v>1.59E-4</v>
      </c>
      <c r="AB61" s="58">
        <v>2.45E-4</v>
      </c>
      <c r="AC61" s="58">
        <v>1.0E-6</v>
      </c>
      <c r="AD61" s="58">
        <v>-1.65E-4</v>
      </c>
      <c r="AE61" s="58">
        <v>-2.39E-4</v>
      </c>
      <c r="AF61" s="58">
        <v>-2.2E-4</v>
      </c>
      <c r="AG61" s="58">
        <v>-2.25E-4</v>
      </c>
      <c r="AH61" s="58">
        <v>-4.4E-5</v>
      </c>
      <c r="AI61" s="58">
        <v>-1.08E-4</v>
      </c>
      <c r="AJ61" s="58">
        <v>-2.0E-4</v>
      </c>
      <c r="AK61" s="58">
        <v>-1.9E-4</v>
      </c>
      <c r="AL61" s="58">
        <v>-2.84E-4</v>
      </c>
    </row>
    <row r="62" ht="12.75" customHeight="1">
      <c r="A62" s="58">
        <v>-0.00762</v>
      </c>
      <c r="B62" s="58">
        <v>-0.006523</v>
      </c>
      <c r="C62" s="58">
        <v>-0.005469</v>
      </c>
      <c r="D62" s="58">
        <v>-0.004823</v>
      </c>
      <c r="E62" s="58">
        <v>-0.004131</v>
      </c>
      <c r="F62" s="58">
        <v>-0.003574</v>
      </c>
      <c r="G62" s="58">
        <v>-0.003065</v>
      </c>
      <c r="H62" s="58">
        <v>-0.002666</v>
      </c>
      <c r="I62" s="58">
        <v>-0.002331</v>
      </c>
      <c r="J62" s="58">
        <v>-0.002013</v>
      </c>
      <c r="K62" s="58">
        <v>-0.001724</v>
      </c>
      <c r="L62" s="58">
        <v>-0.001395</v>
      </c>
      <c r="M62" s="58">
        <v>-0.001067</v>
      </c>
      <c r="N62" s="58">
        <v>-7.31E-4</v>
      </c>
      <c r="O62" s="58">
        <v>-4.22E-4</v>
      </c>
      <c r="P62" s="58">
        <v>-8.1E-5</v>
      </c>
      <c r="Q62" s="58">
        <v>1.85E-4</v>
      </c>
      <c r="R62" s="58">
        <v>5.7E-4</v>
      </c>
      <c r="S62" s="58">
        <v>6.22E-4</v>
      </c>
      <c r="T62" s="58">
        <v>6.78E-4</v>
      </c>
      <c r="U62" s="58">
        <v>8.32E-4</v>
      </c>
      <c r="V62" s="58">
        <v>7.47E-4</v>
      </c>
      <c r="W62" s="58">
        <v>5.41E-4</v>
      </c>
      <c r="X62" s="58">
        <v>3.49E-4</v>
      </c>
      <c r="Y62" s="58">
        <v>0.0</v>
      </c>
      <c r="Z62" s="58">
        <v>-7.5E-5</v>
      </c>
      <c r="AA62" s="58">
        <v>1.59E-4</v>
      </c>
      <c r="AB62" s="58">
        <v>3.13E-4</v>
      </c>
      <c r="AC62" s="58">
        <v>1.58E-4</v>
      </c>
      <c r="AD62" s="58">
        <v>6.8E-5</v>
      </c>
      <c r="AE62" s="58">
        <v>7.5E-5</v>
      </c>
      <c r="AF62" s="58">
        <v>4.8E-5</v>
      </c>
      <c r="AG62" s="58">
        <v>9.9E-5</v>
      </c>
      <c r="AH62" s="58">
        <v>1.67E-4</v>
      </c>
      <c r="AI62" s="58">
        <v>1.61E-4</v>
      </c>
      <c r="AJ62" s="58">
        <v>-3.0E-6</v>
      </c>
      <c r="AK62" s="58">
        <v>-1.2E-5</v>
      </c>
      <c r="AL62" s="58">
        <v>-9.5E-5</v>
      </c>
    </row>
    <row r="63" ht="12.75" customHeight="1">
      <c r="A63" s="58">
        <v>-0.007796</v>
      </c>
      <c r="B63" s="58">
        <v>-0.006547</v>
      </c>
      <c r="C63" s="58">
        <v>-0.005331</v>
      </c>
      <c r="D63" s="58">
        <v>-0.004671</v>
      </c>
      <c r="E63" s="58">
        <v>-0.003942</v>
      </c>
      <c r="F63" s="58">
        <v>-0.00341</v>
      </c>
      <c r="G63" s="58">
        <v>-0.002995</v>
      </c>
      <c r="H63" s="58">
        <v>-0.002809</v>
      </c>
      <c r="I63" s="58">
        <v>-0.002571</v>
      </c>
      <c r="J63" s="58">
        <v>-0.002224</v>
      </c>
      <c r="K63" s="58">
        <v>-0.001664</v>
      </c>
      <c r="L63" s="58">
        <v>-0.00127</v>
      </c>
      <c r="M63" s="58">
        <v>-9.24E-4</v>
      </c>
      <c r="N63" s="58">
        <v>-4.76E-4</v>
      </c>
      <c r="O63" s="58">
        <v>-2.09E-4</v>
      </c>
      <c r="P63" s="58">
        <v>5.7E-5</v>
      </c>
      <c r="Q63" s="58">
        <v>1.66E-4</v>
      </c>
      <c r="R63" s="58">
        <v>1.68E-4</v>
      </c>
      <c r="S63" s="58">
        <v>4.26E-4</v>
      </c>
      <c r="T63" s="58">
        <v>3.99E-4</v>
      </c>
      <c r="U63" s="58">
        <v>5.76E-4</v>
      </c>
      <c r="V63" s="58">
        <v>4.92E-4</v>
      </c>
      <c r="W63" s="58">
        <v>4.17E-4</v>
      </c>
      <c r="X63" s="58">
        <v>2.47E-4</v>
      </c>
      <c r="Y63" s="58">
        <v>0.0</v>
      </c>
      <c r="Z63" s="58">
        <v>9.0E-6</v>
      </c>
      <c r="AA63" s="58">
        <v>3.12E-4</v>
      </c>
      <c r="AB63" s="58">
        <v>4.29E-4</v>
      </c>
      <c r="AC63" s="58">
        <v>2.37E-4</v>
      </c>
      <c r="AD63" s="58">
        <v>1.38E-4</v>
      </c>
      <c r="AE63" s="58">
        <v>3.1E-5</v>
      </c>
      <c r="AF63" s="58">
        <v>4.1E-5</v>
      </c>
      <c r="AG63" s="58">
        <v>-3.0E-5</v>
      </c>
      <c r="AH63" s="58">
        <v>-6.5E-5</v>
      </c>
      <c r="AI63" s="58">
        <v>-1.14E-4</v>
      </c>
      <c r="AJ63" s="58">
        <v>-2.2E-4</v>
      </c>
      <c r="AK63" s="58">
        <v>-2.84E-4</v>
      </c>
      <c r="AL63" s="58">
        <v>-3.07E-4</v>
      </c>
    </row>
    <row r="64" ht="12.75" customHeight="1">
      <c r="A64" s="58">
        <v>-0.007329</v>
      </c>
      <c r="B64" s="58">
        <v>-0.006228</v>
      </c>
      <c r="C64" s="58">
        <v>-0.005398</v>
      </c>
      <c r="D64" s="58">
        <v>-0.004778</v>
      </c>
      <c r="E64" s="58">
        <v>-0.00415</v>
      </c>
      <c r="F64" s="58">
        <v>-0.003563</v>
      </c>
      <c r="G64" s="58">
        <v>-0.003085</v>
      </c>
      <c r="H64" s="58">
        <v>-0.002755</v>
      </c>
      <c r="I64" s="58">
        <v>-0.002338</v>
      </c>
      <c r="J64" s="58">
        <v>-0.001834</v>
      </c>
      <c r="K64" s="58">
        <v>-0.001478</v>
      </c>
      <c r="L64" s="58">
        <v>-0.001099</v>
      </c>
      <c r="M64" s="58">
        <v>-8.03E-4</v>
      </c>
      <c r="N64" s="58">
        <v>-5.51E-4</v>
      </c>
      <c r="O64" s="58">
        <v>-3.29E-4</v>
      </c>
      <c r="P64" s="58">
        <v>-2.3E-4</v>
      </c>
      <c r="Q64" s="58">
        <v>-5.0E-6</v>
      </c>
      <c r="R64" s="58">
        <v>3.12E-4</v>
      </c>
      <c r="S64" s="58">
        <v>4.0E-4</v>
      </c>
      <c r="T64" s="58">
        <v>6.78E-4</v>
      </c>
      <c r="U64" s="58">
        <v>8.21E-4</v>
      </c>
      <c r="V64" s="58">
        <v>7.45E-4</v>
      </c>
      <c r="W64" s="58">
        <v>5.91E-4</v>
      </c>
      <c r="X64" s="58">
        <v>3.76E-4</v>
      </c>
      <c r="Y64" s="58">
        <v>0.0</v>
      </c>
      <c r="Z64" s="58">
        <v>-1.29E-4</v>
      </c>
      <c r="AA64" s="58">
        <v>1.26E-4</v>
      </c>
      <c r="AB64" s="58">
        <v>2.13E-4</v>
      </c>
      <c r="AC64" s="58">
        <v>6.0E-6</v>
      </c>
      <c r="AD64" s="58">
        <v>-2.12E-4</v>
      </c>
      <c r="AE64" s="58">
        <v>-3.25E-4</v>
      </c>
      <c r="AF64" s="58">
        <v>-3.97E-4</v>
      </c>
      <c r="AG64" s="58">
        <v>-4.9E-4</v>
      </c>
      <c r="AH64" s="58">
        <v>-3.63E-4</v>
      </c>
      <c r="AI64" s="58">
        <v>-5.16E-4</v>
      </c>
      <c r="AJ64" s="58">
        <v>-6.63E-4</v>
      </c>
      <c r="AK64" s="58">
        <v>-6.95E-4</v>
      </c>
      <c r="AL64" s="58">
        <v>-7.8E-4</v>
      </c>
    </row>
    <row r="65" ht="12.75" customHeight="1">
      <c r="A65" s="58">
        <v>-0.007325</v>
      </c>
      <c r="B65" s="58">
        <v>-0.006297</v>
      </c>
      <c r="C65" s="58">
        <v>-0.005171</v>
      </c>
      <c r="D65" s="58">
        <v>-0.004497</v>
      </c>
      <c r="E65" s="58">
        <v>-0.003734</v>
      </c>
      <c r="F65" s="58">
        <v>-0.003193</v>
      </c>
      <c r="G65" s="58">
        <v>-0.002697</v>
      </c>
      <c r="H65" s="58">
        <v>-0.002442</v>
      </c>
      <c r="I65" s="58">
        <v>-0.00219</v>
      </c>
      <c r="J65" s="58">
        <v>-0.001947</v>
      </c>
      <c r="K65" s="58">
        <v>-0.001574</v>
      </c>
      <c r="L65" s="58">
        <v>-0.001295</v>
      </c>
      <c r="M65" s="58">
        <v>-9.68E-4</v>
      </c>
      <c r="N65" s="58">
        <v>-5.84E-4</v>
      </c>
      <c r="O65" s="58">
        <v>-2.51E-4</v>
      </c>
      <c r="P65" s="58">
        <v>1.58E-4</v>
      </c>
      <c r="Q65" s="58">
        <v>3.77E-4</v>
      </c>
      <c r="R65" s="58">
        <v>6.41E-4</v>
      </c>
      <c r="S65" s="58">
        <v>6.82E-4</v>
      </c>
      <c r="T65" s="58">
        <v>6.21E-4</v>
      </c>
      <c r="U65" s="58">
        <v>7.59E-4</v>
      </c>
      <c r="V65" s="58">
        <v>6.96E-4</v>
      </c>
      <c r="W65" s="58">
        <v>4.61E-4</v>
      </c>
      <c r="X65" s="58">
        <v>3.27E-4</v>
      </c>
      <c r="Y65" s="58">
        <v>0.0</v>
      </c>
      <c r="Z65" s="58">
        <v>-4.7E-5</v>
      </c>
      <c r="AA65" s="58">
        <v>2.29E-4</v>
      </c>
      <c r="AB65" s="58">
        <v>3.99E-4</v>
      </c>
      <c r="AC65" s="58">
        <v>2.2E-4</v>
      </c>
      <c r="AD65" s="58">
        <v>1.85E-4</v>
      </c>
      <c r="AE65" s="58">
        <v>7.4E-5</v>
      </c>
      <c r="AF65" s="58">
        <v>-3.0E-6</v>
      </c>
      <c r="AG65" s="58">
        <v>-7.8E-5</v>
      </c>
      <c r="AH65" s="58">
        <v>-2.22E-4</v>
      </c>
      <c r="AI65" s="58">
        <v>-2.16E-4</v>
      </c>
      <c r="AJ65" s="58">
        <v>-4.68E-4</v>
      </c>
      <c r="AK65" s="58">
        <v>-5.57E-4</v>
      </c>
      <c r="AL65" s="58">
        <v>-5.81E-4</v>
      </c>
    </row>
    <row r="66" ht="12.75" customHeight="1">
      <c r="A66" s="58">
        <v>-0.007257</v>
      </c>
      <c r="B66" s="58">
        <v>-0.006024</v>
      </c>
      <c r="C66" s="58">
        <v>-0.005033</v>
      </c>
      <c r="D66" s="58">
        <v>-0.004399</v>
      </c>
      <c r="E66" s="58">
        <v>-0.003723</v>
      </c>
      <c r="F66" s="58">
        <v>-0.003133</v>
      </c>
      <c r="G66" s="58">
        <v>-0.002803</v>
      </c>
      <c r="H66" s="58">
        <v>-0.002674</v>
      </c>
      <c r="I66" s="58">
        <v>-0.002319</v>
      </c>
      <c r="J66" s="58">
        <v>-0.002002</v>
      </c>
      <c r="K66" s="58">
        <v>-0.001386</v>
      </c>
      <c r="L66" s="58">
        <v>-9.9E-4</v>
      </c>
      <c r="M66" s="58">
        <v>-6.49E-4</v>
      </c>
      <c r="N66" s="58">
        <v>-2.24E-4</v>
      </c>
      <c r="O66" s="58">
        <v>7.0E-6</v>
      </c>
      <c r="P66" s="58">
        <v>1.76E-4</v>
      </c>
      <c r="Q66" s="58">
        <v>1.63E-4</v>
      </c>
      <c r="R66" s="58">
        <v>6.7E-5</v>
      </c>
      <c r="S66" s="58">
        <v>4.06E-4</v>
      </c>
      <c r="T66" s="58">
        <v>4.51E-4</v>
      </c>
      <c r="U66" s="58">
        <v>6.19E-4</v>
      </c>
      <c r="V66" s="58">
        <v>4.65E-4</v>
      </c>
      <c r="W66" s="58">
        <v>4.5E-4</v>
      </c>
      <c r="X66" s="58">
        <v>2.63E-4</v>
      </c>
      <c r="Y66" s="58">
        <v>0.0</v>
      </c>
      <c r="Z66" s="58">
        <v>-8.0E-6</v>
      </c>
      <c r="AA66" s="58">
        <v>2.74E-4</v>
      </c>
      <c r="AB66" s="58">
        <v>3.75E-4</v>
      </c>
      <c r="AC66" s="58">
        <v>1.02E-4</v>
      </c>
      <c r="AD66" s="58">
        <v>-1.42E-4</v>
      </c>
      <c r="AE66" s="58">
        <v>-3.44E-4</v>
      </c>
      <c r="AF66" s="58">
        <v>-4.21E-4</v>
      </c>
      <c r="AG66" s="58">
        <v>-6.08E-4</v>
      </c>
      <c r="AH66" s="58">
        <v>-6.4E-4</v>
      </c>
      <c r="AI66" s="58">
        <v>-8.84E-4</v>
      </c>
      <c r="AJ66" s="58">
        <v>-9.66E-4</v>
      </c>
      <c r="AK66" s="58">
        <v>-0.001074</v>
      </c>
      <c r="AL66" s="58">
        <v>-0.001106</v>
      </c>
    </row>
    <row r="67" ht="12.75" customHeight="1">
      <c r="A67" s="58">
        <v>-0.007053</v>
      </c>
      <c r="B67" s="58">
        <v>-0.005818</v>
      </c>
      <c r="C67" s="58">
        <v>-0.004836</v>
      </c>
      <c r="D67" s="58">
        <v>-0.004312</v>
      </c>
      <c r="E67" s="58">
        <v>-0.003677</v>
      </c>
      <c r="F67" s="58">
        <v>-0.003162</v>
      </c>
      <c r="G67" s="58">
        <v>-0.002687</v>
      </c>
      <c r="H67" s="58">
        <v>-0.002319</v>
      </c>
      <c r="I67" s="58">
        <v>-0.001976</v>
      </c>
      <c r="J67" s="58">
        <v>-0.001579</v>
      </c>
      <c r="K67" s="58">
        <v>-0.001362</v>
      </c>
      <c r="L67" s="58">
        <v>-0.001108</v>
      </c>
      <c r="M67" s="58">
        <v>-8.78E-4</v>
      </c>
      <c r="N67" s="58">
        <v>-6.15E-4</v>
      </c>
      <c r="O67" s="58">
        <v>-3.51E-4</v>
      </c>
      <c r="P67" s="58">
        <v>-1.88E-4</v>
      </c>
      <c r="Q67" s="58">
        <v>4.8E-5</v>
      </c>
      <c r="R67" s="58">
        <v>5.34E-4</v>
      </c>
      <c r="S67" s="58">
        <v>5.08E-4</v>
      </c>
      <c r="T67" s="58">
        <v>7.76E-4</v>
      </c>
      <c r="U67" s="58">
        <v>8.61E-4</v>
      </c>
      <c r="V67" s="58">
        <v>8.49E-4</v>
      </c>
      <c r="W67" s="58">
        <v>6.53E-4</v>
      </c>
      <c r="X67" s="58">
        <v>3.88E-4</v>
      </c>
      <c r="Y67" s="58">
        <v>0.0</v>
      </c>
      <c r="Z67" s="58">
        <v>-2.03E-4</v>
      </c>
      <c r="AA67" s="58">
        <v>5.0E-5</v>
      </c>
      <c r="AB67" s="58">
        <v>1.56E-4</v>
      </c>
      <c r="AC67" s="58">
        <v>-1.9E-5</v>
      </c>
      <c r="AD67" s="58">
        <v>-2.15E-4</v>
      </c>
      <c r="AE67" s="58">
        <v>-3.87E-4</v>
      </c>
      <c r="AF67" s="58">
        <v>-5.18E-4</v>
      </c>
      <c r="AG67" s="58">
        <v>-6.86E-4</v>
      </c>
      <c r="AH67" s="58">
        <v>-6.04E-4</v>
      </c>
      <c r="AI67" s="58">
        <v>-7.41E-4</v>
      </c>
      <c r="AJ67" s="58">
        <v>-0.001</v>
      </c>
      <c r="AK67" s="58">
        <v>-0.001004</v>
      </c>
      <c r="AL67" s="58">
        <v>-0.001124</v>
      </c>
    </row>
    <row r="68" ht="12.75" customHeight="1">
      <c r="A68" s="58">
        <v>-0.007047</v>
      </c>
      <c r="B68" s="58">
        <v>-0.005855</v>
      </c>
      <c r="C68" s="58">
        <v>-0.004549</v>
      </c>
      <c r="D68" s="58">
        <v>-0.003925</v>
      </c>
      <c r="E68" s="58">
        <v>-0.003141</v>
      </c>
      <c r="F68" s="58">
        <v>-0.002621</v>
      </c>
      <c r="G68" s="58">
        <v>-0.002261</v>
      </c>
      <c r="H68" s="58">
        <v>-0.002148</v>
      </c>
      <c r="I68" s="58">
        <v>-0.001997</v>
      </c>
      <c r="J68" s="58">
        <v>-0.001851</v>
      </c>
      <c r="K68" s="58">
        <v>-0.001424</v>
      </c>
      <c r="L68" s="58">
        <v>-0.00107</v>
      </c>
      <c r="M68" s="58">
        <v>-6.49E-4</v>
      </c>
      <c r="N68" s="58">
        <v>-2.45E-4</v>
      </c>
      <c r="O68" s="58">
        <v>-5.2E-5</v>
      </c>
      <c r="P68" s="58">
        <v>4.13E-4</v>
      </c>
      <c r="Q68" s="58">
        <v>4.84E-4</v>
      </c>
      <c r="R68" s="58">
        <v>6.18E-4</v>
      </c>
      <c r="S68" s="58">
        <v>7.39E-4</v>
      </c>
      <c r="T68" s="58">
        <v>5.47E-4</v>
      </c>
      <c r="U68" s="58">
        <v>7.24E-4</v>
      </c>
      <c r="V68" s="58">
        <v>6.05E-4</v>
      </c>
      <c r="W68" s="58">
        <v>4.04E-4</v>
      </c>
      <c r="X68" s="58">
        <v>2.92E-4</v>
      </c>
      <c r="Y68" s="58">
        <v>0.0</v>
      </c>
      <c r="Z68" s="58">
        <v>-3.2E-5</v>
      </c>
      <c r="AA68" s="58">
        <v>3.5E-4</v>
      </c>
      <c r="AB68" s="58">
        <v>5.3E-4</v>
      </c>
      <c r="AC68" s="58">
        <v>3.49E-4</v>
      </c>
      <c r="AD68" s="58">
        <v>2.38E-4</v>
      </c>
      <c r="AE68" s="58">
        <v>7.7E-5</v>
      </c>
      <c r="AF68" s="58">
        <v>-6.8E-5</v>
      </c>
      <c r="AG68" s="58">
        <v>-1.8E-4</v>
      </c>
      <c r="AH68" s="58">
        <v>-4.52E-4</v>
      </c>
      <c r="AI68" s="58">
        <v>-4.47E-4</v>
      </c>
      <c r="AJ68" s="58">
        <v>-7.76E-4</v>
      </c>
      <c r="AK68" s="58">
        <v>-8.34E-4</v>
      </c>
      <c r="AL68" s="58">
        <v>-8.51E-4</v>
      </c>
    </row>
    <row r="69" ht="12.75" customHeight="1">
      <c r="A69" s="58">
        <v>-0.006713</v>
      </c>
      <c r="B69" s="58">
        <v>-0.00537</v>
      </c>
      <c r="C69" s="58">
        <v>-0.004388</v>
      </c>
      <c r="D69" s="58">
        <v>-0.003901</v>
      </c>
      <c r="E69" s="58">
        <v>-0.003251</v>
      </c>
      <c r="F69" s="58">
        <v>-0.002731</v>
      </c>
      <c r="G69" s="58">
        <v>-0.002392</v>
      </c>
      <c r="H69" s="58">
        <v>-0.00227</v>
      </c>
      <c r="I69" s="58">
        <v>-0.001925</v>
      </c>
      <c r="J69" s="58">
        <v>-0.001401</v>
      </c>
      <c r="K69" s="58">
        <v>-9.01E-4</v>
      </c>
      <c r="L69" s="58">
        <v>-5.7E-4</v>
      </c>
      <c r="M69" s="58">
        <v>-3.57E-4</v>
      </c>
      <c r="N69" s="58">
        <v>-1.02E-4</v>
      </c>
      <c r="O69" s="58">
        <v>1.55E-4</v>
      </c>
      <c r="P69" s="58">
        <v>1.12E-4</v>
      </c>
      <c r="Q69" s="58">
        <v>1.8E-4</v>
      </c>
      <c r="R69" s="58">
        <v>1.75E-4</v>
      </c>
      <c r="S69" s="58">
        <v>3.96E-4</v>
      </c>
      <c r="T69" s="58">
        <v>6.39E-4</v>
      </c>
      <c r="U69" s="58">
        <v>8.33E-4</v>
      </c>
      <c r="V69" s="58">
        <v>6.56E-4</v>
      </c>
      <c r="W69" s="58">
        <v>6.06E-4</v>
      </c>
      <c r="X69" s="58">
        <v>3.32E-4</v>
      </c>
      <c r="Y69" s="58">
        <v>0.0</v>
      </c>
      <c r="Z69" s="58">
        <v>-3.8E-5</v>
      </c>
      <c r="AA69" s="58">
        <v>1.94E-4</v>
      </c>
      <c r="AB69" s="58">
        <v>2.69E-4</v>
      </c>
      <c r="AC69" s="58">
        <v>1.2E-5</v>
      </c>
      <c r="AD69" s="58">
        <v>-2.53E-4</v>
      </c>
      <c r="AE69" s="58">
        <v>-5.28E-4</v>
      </c>
      <c r="AF69" s="58">
        <v>-6.55E-4</v>
      </c>
      <c r="AG69" s="58">
        <v>-9.75E-4</v>
      </c>
      <c r="AH69" s="58">
        <v>-9.4E-4</v>
      </c>
      <c r="AI69" s="58">
        <v>-0.001135</v>
      </c>
      <c r="AJ69" s="58">
        <v>-0.001273</v>
      </c>
      <c r="AK69" s="58">
        <v>-0.001363</v>
      </c>
      <c r="AL69" s="58">
        <v>-0.001474</v>
      </c>
    </row>
    <row r="70" ht="12.75" customHeight="1">
      <c r="A70" s="58">
        <v>-0.005999</v>
      </c>
      <c r="B70" s="58">
        <v>-0.00506</v>
      </c>
      <c r="C70" s="58">
        <v>-0.00404</v>
      </c>
      <c r="D70" s="58">
        <v>-0.003453</v>
      </c>
      <c r="E70" s="58">
        <v>-0.00286</v>
      </c>
      <c r="F70" s="58">
        <v>-0.002334</v>
      </c>
      <c r="G70" s="58">
        <v>-0.001872</v>
      </c>
      <c r="H70" s="58">
        <v>-0.001513</v>
      </c>
      <c r="I70" s="58">
        <v>-0.001267</v>
      </c>
      <c r="J70" s="58">
        <v>-0.00107</v>
      </c>
      <c r="K70" s="58">
        <v>-9.39E-4</v>
      </c>
      <c r="L70" s="58">
        <v>-7.52E-4</v>
      </c>
      <c r="M70" s="58">
        <v>-4.98E-4</v>
      </c>
      <c r="N70" s="58">
        <v>-1.72E-4</v>
      </c>
      <c r="O70" s="58">
        <v>-2.7E-5</v>
      </c>
      <c r="P70" s="58">
        <v>2.89E-4</v>
      </c>
      <c r="Q70" s="58">
        <v>5.38E-4</v>
      </c>
      <c r="R70" s="58">
        <v>0.001006</v>
      </c>
      <c r="S70" s="58">
        <v>9.69E-4</v>
      </c>
      <c r="T70" s="58">
        <v>0.001035</v>
      </c>
      <c r="U70" s="58">
        <v>0.001052</v>
      </c>
      <c r="V70" s="58">
        <v>0.001056</v>
      </c>
      <c r="W70" s="58">
        <v>7.17E-4</v>
      </c>
      <c r="X70" s="58">
        <v>4.81E-4</v>
      </c>
      <c r="Y70" s="58">
        <v>0.0</v>
      </c>
      <c r="Z70" s="58">
        <v>-1.54E-4</v>
      </c>
      <c r="AA70" s="58">
        <v>1.37E-4</v>
      </c>
      <c r="AB70" s="58">
        <v>3.1E-4</v>
      </c>
      <c r="AC70" s="58">
        <v>2.16E-4</v>
      </c>
      <c r="AD70" s="58">
        <v>1.9E-5</v>
      </c>
      <c r="AE70" s="58">
        <v>-1.48E-4</v>
      </c>
      <c r="AF70" s="58">
        <v>-4.07E-4</v>
      </c>
      <c r="AG70" s="58">
        <v>-5.05E-4</v>
      </c>
      <c r="AH70" s="58">
        <v>-4.46E-4</v>
      </c>
      <c r="AI70" s="58">
        <v>-5.53E-4</v>
      </c>
      <c r="AJ70" s="58">
        <v>-7.94E-4</v>
      </c>
      <c r="AK70" s="58">
        <v>-8.36E-4</v>
      </c>
      <c r="AL70" s="58">
        <v>-9.02E-4</v>
      </c>
    </row>
    <row r="71" ht="12.75" customHeight="1">
      <c r="A71" s="58">
        <v>-0.006167</v>
      </c>
      <c r="B71" s="58">
        <v>-0.005036</v>
      </c>
      <c r="C71" s="58">
        <v>-0.003886</v>
      </c>
      <c r="D71" s="58">
        <v>-0.003348</v>
      </c>
      <c r="E71" s="58">
        <v>-0.002562</v>
      </c>
      <c r="F71" s="58">
        <v>-0.002044</v>
      </c>
      <c r="G71" s="58">
        <v>-0.001642</v>
      </c>
      <c r="H71" s="58">
        <v>-0.001708</v>
      </c>
      <c r="I71" s="58">
        <v>-0.001568</v>
      </c>
      <c r="J71" s="58">
        <v>-0.001384</v>
      </c>
      <c r="K71" s="58">
        <v>-8.01E-4</v>
      </c>
      <c r="L71" s="58">
        <v>-5.13E-4</v>
      </c>
      <c r="M71" s="58">
        <v>-9.2E-5</v>
      </c>
      <c r="N71" s="58">
        <v>3.62E-4</v>
      </c>
      <c r="O71" s="58">
        <v>5.7E-4</v>
      </c>
      <c r="P71" s="58">
        <v>7.78E-4</v>
      </c>
      <c r="Q71" s="58">
        <v>7.59E-4</v>
      </c>
      <c r="R71" s="58">
        <v>7.46E-4</v>
      </c>
      <c r="S71" s="58">
        <v>8.62E-4</v>
      </c>
      <c r="T71" s="58">
        <v>6.37E-4</v>
      </c>
      <c r="U71" s="58">
        <v>8.34E-4</v>
      </c>
      <c r="V71" s="58">
        <v>5.85E-4</v>
      </c>
      <c r="W71" s="58">
        <v>4.57E-4</v>
      </c>
      <c r="X71" s="58">
        <v>3.12E-4</v>
      </c>
      <c r="Y71" s="58">
        <v>0.0</v>
      </c>
      <c r="Z71" s="58">
        <v>8.9E-5</v>
      </c>
      <c r="AA71" s="58">
        <v>3.88E-4</v>
      </c>
      <c r="AB71" s="58">
        <v>5.58E-4</v>
      </c>
      <c r="AC71" s="58">
        <v>3.26E-4</v>
      </c>
      <c r="AD71" s="58">
        <v>1.22E-4</v>
      </c>
      <c r="AE71" s="58">
        <v>-1.9E-5</v>
      </c>
      <c r="AF71" s="58">
        <v>-2.26E-4</v>
      </c>
      <c r="AG71" s="58">
        <v>-4.69E-4</v>
      </c>
      <c r="AH71" s="58">
        <v>-6.61E-4</v>
      </c>
      <c r="AI71" s="58">
        <v>-7.33E-4</v>
      </c>
      <c r="AJ71" s="58">
        <v>-9.54E-4</v>
      </c>
      <c r="AK71" s="58">
        <v>-0.00105</v>
      </c>
      <c r="AL71" s="58">
        <v>-9.71E-4</v>
      </c>
    </row>
    <row r="72" ht="12.75" customHeight="1">
      <c r="A72" s="58">
        <v>-0.005479</v>
      </c>
      <c r="B72" s="58">
        <v>-0.004261</v>
      </c>
      <c r="C72" s="58">
        <v>-0.003461</v>
      </c>
      <c r="D72" s="58">
        <v>-0.003048</v>
      </c>
      <c r="E72" s="58">
        <v>-0.002526</v>
      </c>
      <c r="F72" s="58">
        <v>-0.002027</v>
      </c>
      <c r="G72" s="58">
        <v>-0.001744</v>
      </c>
      <c r="H72" s="58">
        <v>-0.001492</v>
      </c>
      <c r="I72" s="58">
        <v>-0.001247</v>
      </c>
      <c r="J72" s="58">
        <v>-7.71E-4</v>
      </c>
      <c r="K72" s="58">
        <v>-3.62E-4</v>
      </c>
      <c r="L72" s="58">
        <v>-1.26E-4</v>
      </c>
      <c r="M72" s="58">
        <v>-4.6E-5</v>
      </c>
      <c r="N72" s="58">
        <v>1.29E-4</v>
      </c>
      <c r="O72" s="58">
        <v>2.22E-4</v>
      </c>
      <c r="P72" s="58">
        <v>1.86E-4</v>
      </c>
      <c r="Q72" s="58">
        <v>2.96E-4</v>
      </c>
      <c r="R72" s="58">
        <v>4.67E-4</v>
      </c>
      <c r="S72" s="58">
        <v>6.03E-4</v>
      </c>
      <c r="T72" s="58">
        <v>9.13E-4</v>
      </c>
      <c r="U72" s="58">
        <v>9.93E-4</v>
      </c>
      <c r="V72" s="58">
        <v>8.82E-4</v>
      </c>
      <c r="W72" s="58">
        <v>6.84E-4</v>
      </c>
      <c r="X72" s="58">
        <v>4.03E-4</v>
      </c>
      <c r="Y72" s="58">
        <v>0.0</v>
      </c>
      <c r="Z72" s="58">
        <v>-9.9E-5</v>
      </c>
      <c r="AA72" s="58">
        <v>1.52E-4</v>
      </c>
      <c r="AB72" s="58">
        <v>1.9E-4</v>
      </c>
      <c r="AC72" s="58">
        <v>-9.2E-5</v>
      </c>
      <c r="AD72" s="58">
        <v>-3.03E-4</v>
      </c>
      <c r="AE72" s="58">
        <v>-6.58E-4</v>
      </c>
      <c r="AF72" s="58">
        <v>-7.69E-4</v>
      </c>
      <c r="AG72" s="58">
        <v>-9.8E-4</v>
      </c>
      <c r="AH72" s="58">
        <v>-8.05E-4</v>
      </c>
      <c r="AI72" s="58">
        <v>-0.001004</v>
      </c>
      <c r="AJ72" s="58">
        <v>-0.001068</v>
      </c>
      <c r="AK72" s="58">
        <v>-0.001147</v>
      </c>
      <c r="AL72" s="58">
        <v>-0.001269</v>
      </c>
    </row>
    <row r="73" ht="12.75" customHeight="1">
      <c r="A73" s="58">
        <v>-0.005274</v>
      </c>
      <c r="B73" s="58">
        <v>-0.004185</v>
      </c>
      <c r="C73" s="58">
        <v>-0.002983</v>
      </c>
      <c r="D73" s="58">
        <v>-0.00237</v>
      </c>
      <c r="E73" s="58">
        <v>-0.001785</v>
      </c>
      <c r="F73" s="58">
        <v>-0.00141</v>
      </c>
      <c r="G73" s="58">
        <v>-9.55E-4</v>
      </c>
      <c r="H73" s="58">
        <v>-8.08E-4</v>
      </c>
      <c r="I73" s="58">
        <v>-6.86E-4</v>
      </c>
      <c r="J73" s="58">
        <v>-6.75E-4</v>
      </c>
      <c r="K73" s="58">
        <v>-6.6E-4</v>
      </c>
      <c r="L73" s="58">
        <v>-4.59E-4</v>
      </c>
      <c r="M73" s="58">
        <v>-2.16E-4</v>
      </c>
      <c r="N73" s="58">
        <v>1.36E-4</v>
      </c>
      <c r="O73" s="58">
        <v>4.02E-4</v>
      </c>
      <c r="P73" s="58">
        <v>7.57E-4</v>
      </c>
      <c r="Q73" s="58">
        <v>9.22E-4</v>
      </c>
      <c r="R73" s="58">
        <v>0.001301</v>
      </c>
      <c r="S73" s="58">
        <v>0.001167</v>
      </c>
      <c r="T73" s="58">
        <v>0.001022</v>
      </c>
      <c r="U73" s="58">
        <v>0.001102</v>
      </c>
      <c r="V73" s="58">
        <v>9.48E-4</v>
      </c>
      <c r="W73" s="58">
        <v>6.26E-4</v>
      </c>
      <c r="X73" s="58">
        <v>3.32E-4</v>
      </c>
      <c r="Y73" s="58">
        <v>0.0</v>
      </c>
      <c r="Z73" s="58">
        <v>-2.05E-4</v>
      </c>
      <c r="AA73" s="58">
        <v>1.97E-4</v>
      </c>
      <c r="AB73" s="58">
        <v>4.73E-4</v>
      </c>
      <c r="AC73" s="58">
        <v>3.55E-4</v>
      </c>
      <c r="AD73" s="58">
        <v>2.38E-4</v>
      </c>
      <c r="AE73" s="58">
        <v>1.2E-5</v>
      </c>
      <c r="AF73" s="58">
        <v>-1.75E-4</v>
      </c>
      <c r="AG73" s="58">
        <v>-3.27E-4</v>
      </c>
      <c r="AH73" s="58">
        <v>-2.54E-4</v>
      </c>
      <c r="AI73" s="58">
        <v>-1.56E-4</v>
      </c>
      <c r="AJ73" s="58">
        <v>-5.49E-4</v>
      </c>
      <c r="AK73" s="58">
        <v>-4.85E-4</v>
      </c>
      <c r="AL73" s="58">
        <v>-5.18E-4</v>
      </c>
    </row>
    <row r="74" ht="12.75" customHeight="1">
      <c r="A74" s="58">
        <v>-0.004666</v>
      </c>
      <c r="B74" s="58">
        <v>-0.003619</v>
      </c>
      <c r="C74" s="58">
        <v>-0.002579</v>
      </c>
      <c r="D74" s="58">
        <v>-0.002207</v>
      </c>
      <c r="E74" s="58">
        <v>-0.001501</v>
      </c>
      <c r="F74" s="58">
        <v>-0.00106</v>
      </c>
      <c r="G74" s="58">
        <v>-8.52E-4</v>
      </c>
      <c r="H74" s="58">
        <v>-9.02E-4</v>
      </c>
      <c r="I74" s="58">
        <v>-7.81E-4</v>
      </c>
      <c r="J74" s="58">
        <v>-5.05E-4</v>
      </c>
      <c r="K74" s="58">
        <v>9.4E-5</v>
      </c>
      <c r="L74" s="58">
        <v>4.97E-4</v>
      </c>
      <c r="M74" s="58">
        <v>7.42E-4</v>
      </c>
      <c r="N74" s="58">
        <v>0.001129</v>
      </c>
      <c r="O74" s="58">
        <v>0.00107</v>
      </c>
      <c r="P74" s="58">
        <v>0.001189</v>
      </c>
      <c r="Q74" s="58">
        <v>0.001097</v>
      </c>
      <c r="R74" s="58">
        <v>8.8E-4</v>
      </c>
      <c r="S74" s="58">
        <v>0.001044</v>
      </c>
      <c r="T74" s="58">
        <v>8.84E-4</v>
      </c>
      <c r="U74" s="58">
        <v>0.001019</v>
      </c>
      <c r="V74" s="58">
        <v>6.96E-4</v>
      </c>
      <c r="W74" s="58">
        <v>4.99E-4</v>
      </c>
      <c r="X74" s="58">
        <v>3.56E-4</v>
      </c>
      <c r="Y74" s="58">
        <v>0.0</v>
      </c>
      <c r="Z74" s="58">
        <v>2.07E-4</v>
      </c>
      <c r="AA74" s="58">
        <v>3.97E-4</v>
      </c>
      <c r="AB74" s="58">
        <v>5.75E-4</v>
      </c>
      <c r="AC74" s="58">
        <v>2.79E-4</v>
      </c>
      <c r="AD74" s="58">
        <v>1.0E-4</v>
      </c>
      <c r="AE74" s="58">
        <v>-1.73E-4</v>
      </c>
      <c r="AF74" s="58">
        <v>-3.74E-4</v>
      </c>
      <c r="AG74" s="58">
        <v>-5.28E-4</v>
      </c>
      <c r="AH74" s="58">
        <v>-5.91E-4</v>
      </c>
      <c r="AI74" s="58">
        <v>-6.52E-4</v>
      </c>
      <c r="AJ74" s="58">
        <v>-7.65E-4</v>
      </c>
      <c r="AK74" s="58">
        <v>-8.23E-4</v>
      </c>
      <c r="AL74" s="58">
        <v>-8.23E-4</v>
      </c>
    </row>
    <row r="75" ht="12.75" customHeight="1">
      <c r="A75" s="58">
        <v>-0.003713</v>
      </c>
      <c r="B75" s="58">
        <v>-0.002662</v>
      </c>
      <c r="C75" s="58">
        <v>-0.002033</v>
      </c>
      <c r="D75" s="58">
        <v>-0.001658</v>
      </c>
      <c r="E75" s="58">
        <v>-0.00132</v>
      </c>
      <c r="F75" s="58">
        <v>-8.05E-4</v>
      </c>
      <c r="G75" s="58">
        <v>-4.42E-4</v>
      </c>
      <c r="H75" s="58">
        <v>-2.37E-4</v>
      </c>
      <c r="I75" s="58">
        <v>5.8E-5</v>
      </c>
      <c r="J75" s="58">
        <v>3.13E-4</v>
      </c>
      <c r="K75" s="58">
        <v>4.35E-4</v>
      </c>
      <c r="L75" s="58">
        <v>4.99E-4</v>
      </c>
      <c r="M75" s="58">
        <v>4.53E-4</v>
      </c>
      <c r="N75" s="58">
        <v>5.46E-4</v>
      </c>
      <c r="O75" s="58">
        <v>7.62E-4</v>
      </c>
      <c r="P75" s="58">
        <v>7.4E-4</v>
      </c>
      <c r="Q75" s="58">
        <v>8.57E-4</v>
      </c>
      <c r="R75" s="58">
        <v>0.001168</v>
      </c>
      <c r="S75" s="58">
        <v>0.001167</v>
      </c>
      <c r="T75" s="58">
        <v>0.001478</v>
      </c>
      <c r="U75" s="58">
        <v>0.001382</v>
      </c>
      <c r="V75" s="58">
        <v>0.001177</v>
      </c>
      <c r="W75" s="58">
        <v>8.96E-4</v>
      </c>
      <c r="X75" s="58">
        <v>4.54E-4</v>
      </c>
      <c r="Y75" s="58">
        <v>0.0</v>
      </c>
      <c r="Z75" s="58">
        <v>-1.65E-4</v>
      </c>
      <c r="AA75" s="58">
        <v>1.15E-4</v>
      </c>
      <c r="AB75" s="58">
        <v>1.84E-4</v>
      </c>
      <c r="AC75" s="58">
        <v>-2.2E-5</v>
      </c>
      <c r="AD75" s="58">
        <v>-2.8E-4</v>
      </c>
      <c r="AE75" s="58">
        <v>-6.06E-4</v>
      </c>
      <c r="AF75" s="58">
        <v>-8.61E-4</v>
      </c>
      <c r="AG75" s="58">
        <v>-9.24E-4</v>
      </c>
      <c r="AH75" s="58">
        <v>-5.96E-4</v>
      </c>
      <c r="AI75" s="58">
        <v>-7.74E-4</v>
      </c>
      <c r="AJ75" s="58">
        <v>-8.26E-4</v>
      </c>
      <c r="AK75" s="58">
        <v>-9.12E-4</v>
      </c>
      <c r="AL75" s="58">
        <v>-9.51E-4</v>
      </c>
    </row>
    <row r="76" ht="12.75" customHeight="1">
      <c r="A76" s="58">
        <v>-0.003817</v>
      </c>
      <c r="B76" s="58">
        <v>-0.00289</v>
      </c>
      <c r="C76" s="58">
        <v>-0.00184</v>
      </c>
      <c r="D76" s="58">
        <v>-0.001281</v>
      </c>
      <c r="E76" s="58">
        <v>-6.22E-4</v>
      </c>
      <c r="F76" s="58">
        <v>-2.48E-4</v>
      </c>
      <c r="G76" s="58">
        <v>2.07E-4</v>
      </c>
      <c r="H76" s="58">
        <v>1.48E-4</v>
      </c>
      <c r="I76" s="58">
        <v>1.59E-4</v>
      </c>
      <c r="J76" s="58">
        <v>1.16E-4</v>
      </c>
      <c r="K76" s="58">
        <v>2.04E-4</v>
      </c>
      <c r="L76" s="58">
        <v>4.2E-4</v>
      </c>
      <c r="M76" s="58">
        <v>8.31E-4</v>
      </c>
      <c r="N76" s="58">
        <v>0.001187</v>
      </c>
      <c r="O76" s="58">
        <v>0.001445</v>
      </c>
      <c r="P76" s="58">
        <v>0.001726</v>
      </c>
      <c r="Q76" s="58">
        <v>0.001604</v>
      </c>
      <c r="R76" s="58">
        <v>0.001826</v>
      </c>
      <c r="S76" s="58">
        <v>0.001684</v>
      </c>
      <c r="T76" s="58">
        <v>0.001207</v>
      </c>
      <c r="U76" s="58">
        <v>0.001302</v>
      </c>
      <c r="V76" s="58">
        <v>0.00105</v>
      </c>
      <c r="W76" s="58">
        <v>5.58E-4</v>
      </c>
      <c r="X76" s="58">
        <v>3.95E-4</v>
      </c>
      <c r="Y76" s="58">
        <v>0.0</v>
      </c>
      <c r="Z76" s="58">
        <v>-1.6E-5</v>
      </c>
      <c r="AA76" s="58">
        <v>3.51E-4</v>
      </c>
      <c r="AB76" s="58">
        <v>6.43E-4</v>
      </c>
      <c r="AC76" s="58">
        <v>4.71E-4</v>
      </c>
      <c r="AD76" s="58">
        <v>3.36E-4</v>
      </c>
      <c r="AE76" s="58">
        <v>-1.5E-5</v>
      </c>
      <c r="AF76" s="58">
        <v>-2.61E-4</v>
      </c>
      <c r="AG76" s="58">
        <v>-2.98E-4</v>
      </c>
      <c r="AH76" s="58">
        <v>-2.84E-4</v>
      </c>
      <c r="AI76" s="58">
        <v>-1.19E-4</v>
      </c>
      <c r="AJ76" s="58">
        <v>-4.91E-4</v>
      </c>
      <c r="AK76" s="58">
        <v>-3.93E-4</v>
      </c>
      <c r="AL76" s="58">
        <v>-3.28E-4</v>
      </c>
    </row>
    <row r="77" ht="12.75" customHeight="1">
      <c r="A77" s="58">
        <v>-0.00348</v>
      </c>
      <c r="B77" s="58">
        <v>-0.002418</v>
      </c>
      <c r="C77" s="58">
        <v>-0.001492</v>
      </c>
      <c r="D77" s="58">
        <v>-0.001335</v>
      </c>
      <c r="E77" s="58">
        <v>-6.95E-4</v>
      </c>
      <c r="F77" s="58">
        <v>-1.18E-4</v>
      </c>
      <c r="G77" s="58">
        <v>-3.4E-5</v>
      </c>
      <c r="H77" s="58">
        <v>-2.46E-4</v>
      </c>
      <c r="I77" s="58">
        <v>-3.0E-5</v>
      </c>
      <c r="J77" s="58">
        <v>2.47E-4</v>
      </c>
      <c r="K77" s="58">
        <v>8.92E-4</v>
      </c>
      <c r="L77" s="58">
        <v>0.001173</v>
      </c>
      <c r="M77" s="58">
        <v>0.001308</v>
      </c>
      <c r="N77" s="58">
        <v>0.001337</v>
      </c>
      <c r="O77" s="58">
        <v>0.001274</v>
      </c>
      <c r="P77" s="58">
        <v>0.001203</v>
      </c>
      <c r="Q77" s="58">
        <v>0.001126</v>
      </c>
      <c r="R77" s="58">
        <v>8.5E-4</v>
      </c>
      <c r="S77" s="58">
        <v>9.49E-4</v>
      </c>
      <c r="T77" s="58">
        <v>0.001164</v>
      </c>
      <c r="U77" s="58">
        <v>0.001182</v>
      </c>
      <c r="V77" s="58">
        <v>6.83E-4</v>
      </c>
      <c r="W77" s="58">
        <v>5.83E-4</v>
      </c>
      <c r="X77" s="58">
        <v>2.16E-4</v>
      </c>
      <c r="Y77" s="58">
        <v>0.0</v>
      </c>
      <c r="Z77" s="58">
        <v>5.2E-5</v>
      </c>
      <c r="AA77" s="58">
        <v>2.18E-4</v>
      </c>
      <c r="AB77" s="58">
        <v>2.51E-4</v>
      </c>
      <c r="AC77" s="58">
        <v>-9.1E-5</v>
      </c>
      <c r="AD77" s="58">
        <v>-2.97E-4</v>
      </c>
      <c r="AE77" s="58">
        <v>-6.39E-4</v>
      </c>
      <c r="AF77" s="58">
        <v>-8.13E-4</v>
      </c>
      <c r="AG77" s="58">
        <v>-9.03E-4</v>
      </c>
      <c r="AH77" s="58">
        <v>-7.81E-4</v>
      </c>
      <c r="AI77" s="58">
        <v>-9.93E-4</v>
      </c>
      <c r="AJ77" s="58">
        <v>-9.54E-4</v>
      </c>
      <c r="AK77" s="58">
        <v>-0.001076</v>
      </c>
      <c r="AL77" s="58">
        <v>-0.001033</v>
      </c>
    </row>
    <row r="78" ht="12.75" customHeight="1">
      <c r="A78" s="58">
        <v>-0.002991</v>
      </c>
      <c r="B78" s="58">
        <v>-0.002172</v>
      </c>
      <c r="C78" s="58">
        <v>-0.001341</v>
      </c>
      <c r="D78" s="58">
        <v>-9.85E-4</v>
      </c>
      <c r="E78" s="58">
        <v>-5.64E-4</v>
      </c>
      <c r="F78" s="58">
        <v>-1.24E-4</v>
      </c>
      <c r="G78" s="58">
        <v>4.8E-4</v>
      </c>
      <c r="H78" s="58">
        <v>8.3E-4</v>
      </c>
      <c r="I78" s="58">
        <v>9.76E-4</v>
      </c>
      <c r="J78" s="58">
        <v>0.001133</v>
      </c>
      <c r="K78" s="58">
        <v>9.97E-4</v>
      </c>
      <c r="L78" s="58">
        <v>0.001035</v>
      </c>
      <c r="M78" s="58">
        <v>9.36E-4</v>
      </c>
      <c r="N78" s="58">
        <v>0.001111</v>
      </c>
      <c r="O78" s="58">
        <v>0.001394</v>
      </c>
      <c r="P78" s="58">
        <v>0.001533</v>
      </c>
      <c r="Q78" s="58">
        <v>0.001632</v>
      </c>
      <c r="R78" s="58">
        <v>0.002097</v>
      </c>
      <c r="S78" s="58">
        <v>0.001838</v>
      </c>
      <c r="T78" s="58">
        <v>0.001815</v>
      </c>
      <c r="U78" s="58">
        <v>0.001556</v>
      </c>
      <c r="V78" s="58">
        <v>0.001475</v>
      </c>
      <c r="W78" s="58">
        <v>8.51E-4</v>
      </c>
      <c r="X78" s="58">
        <v>4.97E-4</v>
      </c>
      <c r="Y78" s="58">
        <v>0.0</v>
      </c>
      <c r="Z78" s="58">
        <v>-3.44E-4</v>
      </c>
      <c r="AA78" s="58">
        <v>-6.2E-5</v>
      </c>
      <c r="AB78" s="58">
        <v>1.55E-4</v>
      </c>
      <c r="AC78" s="58">
        <v>1.17E-4</v>
      </c>
      <c r="AD78" s="58">
        <v>-1.28E-4</v>
      </c>
      <c r="AE78" s="58">
        <v>-4.39E-4</v>
      </c>
      <c r="AF78" s="58">
        <v>-6.61E-4</v>
      </c>
      <c r="AG78" s="58">
        <v>-8.03E-4</v>
      </c>
      <c r="AH78" s="58">
        <v>-3.93E-4</v>
      </c>
      <c r="AI78" s="58">
        <v>-4.42E-4</v>
      </c>
      <c r="AJ78" s="58">
        <v>-5.63E-4</v>
      </c>
      <c r="AK78" s="58">
        <v>-5.24E-4</v>
      </c>
      <c r="AL78" s="58">
        <v>-5.95E-4</v>
      </c>
    </row>
    <row r="79" ht="12.75" customHeight="1">
      <c r="A79" s="58">
        <v>-0.00386</v>
      </c>
      <c r="B79" s="58">
        <v>-0.002608</v>
      </c>
      <c r="C79" s="58">
        <v>-0.001175</v>
      </c>
      <c r="D79" s="58">
        <v>-7.61E-4</v>
      </c>
      <c r="E79" s="58">
        <v>-1.1E-5</v>
      </c>
      <c r="F79" s="58">
        <v>2.92E-4</v>
      </c>
      <c r="G79" s="58">
        <v>5.66E-4</v>
      </c>
      <c r="H79" s="58">
        <v>3.04E-4</v>
      </c>
      <c r="I79" s="58">
        <v>3.08E-4</v>
      </c>
      <c r="J79" s="58">
        <v>1.6E-4</v>
      </c>
      <c r="K79" s="58">
        <v>5.22E-4</v>
      </c>
      <c r="L79" s="58">
        <v>8.74E-4</v>
      </c>
      <c r="M79" s="58">
        <v>0.001255</v>
      </c>
      <c r="N79" s="58">
        <v>0.001707</v>
      </c>
      <c r="O79" s="58">
        <v>0.001665</v>
      </c>
      <c r="P79" s="58">
        <v>0.001858</v>
      </c>
      <c r="Q79" s="58">
        <v>0.001666</v>
      </c>
      <c r="R79" s="58">
        <v>0.001457</v>
      </c>
      <c r="S79" s="58">
        <v>0.001491</v>
      </c>
      <c r="T79" s="58">
        <v>0.001004</v>
      </c>
      <c r="U79" s="58">
        <v>0.001131</v>
      </c>
      <c r="V79" s="58">
        <v>6.73E-4</v>
      </c>
      <c r="W79" s="58">
        <v>3.44E-4</v>
      </c>
      <c r="X79" s="58">
        <v>3.28E-4</v>
      </c>
      <c r="Y79" s="58">
        <v>0.0</v>
      </c>
      <c r="Z79" s="58">
        <v>1.71E-4</v>
      </c>
      <c r="AA79" s="58">
        <v>5.5E-4</v>
      </c>
      <c r="AB79" s="58">
        <v>7.39E-4</v>
      </c>
      <c r="AC79" s="58">
        <v>6.13E-4</v>
      </c>
      <c r="AD79" s="58">
        <v>5.33E-4</v>
      </c>
      <c r="AE79" s="58">
        <v>1.77E-4</v>
      </c>
      <c r="AF79" s="58">
        <v>2.2E-5</v>
      </c>
      <c r="AG79" s="58">
        <v>-1.88E-4</v>
      </c>
      <c r="AH79" s="58">
        <v>-6.9E-5</v>
      </c>
      <c r="AI79" s="58">
        <v>9.0E-6</v>
      </c>
      <c r="AJ79" s="58">
        <v>-2.88E-4</v>
      </c>
      <c r="AK79" s="58">
        <v>-3.09E-4</v>
      </c>
      <c r="AL79" s="58">
        <v>-1.45E-4</v>
      </c>
    </row>
    <row r="80" ht="12.75" customHeight="1">
      <c r="A80" s="58">
        <v>-0.002703</v>
      </c>
      <c r="B80" s="58">
        <v>-0.001707</v>
      </c>
      <c r="C80" s="58">
        <v>-0.001237</v>
      </c>
      <c r="D80" s="58">
        <v>-0.001066</v>
      </c>
      <c r="E80" s="58">
        <v>-4.87E-4</v>
      </c>
      <c r="F80" s="58">
        <v>2.14E-4</v>
      </c>
      <c r="G80" s="58">
        <v>2.9E-4</v>
      </c>
      <c r="H80" s="58">
        <v>2.48E-4</v>
      </c>
      <c r="I80" s="58">
        <v>7.38E-4</v>
      </c>
      <c r="J80" s="58">
        <v>0.001123</v>
      </c>
      <c r="K80" s="58">
        <v>0.001726</v>
      </c>
      <c r="L80" s="58">
        <v>0.001776</v>
      </c>
      <c r="M80" s="58">
        <v>0.001644</v>
      </c>
      <c r="N80" s="58">
        <v>0.001743</v>
      </c>
      <c r="O80" s="58">
        <v>0.001612</v>
      </c>
      <c r="P80" s="58">
        <v>0.001534</v>
      </c>
      <c r="Q80" s="58">
        <v>0.001339</v>
      </c>
      <c r="R80" s="58">
        <v>0.001326</v>
      </c>
      <c r="S80" s="58">
        <v>0.001387</v>
      </c>
      <c r="T80" s="58">
        <v>0.001636</v>
      </c>
      <c r="U80" s="58">
        <v>0.001672</v>
      </c>
      <c r="V80" s="58">
        <v>0.0011</v>
      </c>
      <c r="W80" s="58">
        <v>8.64E-4</v>
      </c>
      <c r="X80" s="58">
        <v>3.84E-4</v>
      </c>
      <c r="Y80" s="58">
        <v>0.0</v>
      </c>
      <c r="Z80" s="58">
        <v>-1.06E-4</v>
      </c>
      <c r="AA80" s="58">
        <v>3.4E-5</v>
      </c>
      <c r="AB80" s="58">
        <v>-9.1E-5</v>
      </c>
      <c r="AC80" s="58">
        <v>-5.16E-4</v>
      </c>
      <c r="AD80" s="58">
        <v>-8.33E-4</v>
      </c>
      <c r="AE80" s="58">
        <v>-0.00104</v>
      </c>
      <c r="AF80" s="58">
        <v>-0.00133</v>
      </c>
      <c r="AG80" s="58">
        <v>-0.001417</v>
      </c>
      <c r="AH80" s="58">
        <v>-0.001354</v>
      </c>
      <c r="AI80" s="58">
        <v>-0.001444</v>
      </c>
      <c r="AJ80" s="58">
        <v>-0.001474</v>
      </c>
      <c r="AK80" s="58">
        <v>-0.001627</v>
      </c>
      <c r="AL80" s="58">
        <v>-0.001666</v>
      </c>
    </row>
    <row r="81" ht="12.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7" width="10.29"/>
    <col customWidth="1" min="38" max="38" width="12.86"/>
  </cols>
  <sheetData>
    <row r="1" ht="12.75" customHeight="1">
      <c r="A1" s="58">
        <v>-0.123727</v>
      </c>
      <c r="B1" s="58">
        <v>-0.128277</v>
      </c>
      <c r="C1" s="58">
        <v>-0.128222</v>
      </c>
      <c r="D1" s="58">
        <v>-0.124689</v>
      </c>
      <c r="E1" s="58">
        <v>-0.11815</v>
      </c>
      <c r="F1" s="58">
        <v>-0.112733</v>
      </c>
      <c r="G1" s="58">
        <v>-0.104402</v>
      </c>
      <c r="H1" s="58">
        <v>-0.097354</v>
      </c>
      <c r="I1" s="58">
        <v>-0.092147</v>
      </c>
      <c r="J1" s="58">
        <v>-0.089308</v>
      </c>
      <c r="K1" s="58">
        <v>-0.084851</v>
      </c>
      <c r="L1" s="58">
        <v>-0.078414</v>
      </c>
      <c r="M1" s="58">
        <v>-0.07423</v>
      </c>
      <c r="N1" s="58">
        <v>-0.067237</v>
      </c>
      <c r="O1" s="58">
        <v>-0.061758</v>
      </c>
      <c r="P1" s="58">
        <v>-0.054142</v>
      </c>
      <c r="Q1" s="58">
        <v>-0.046869</v>
      </c>
      <c r="R1" s="58">
        <v>-0.037848</v>
      </c>
      <c r="S1" s="58">
        <v>-0.031861</v>
      </c>
      <c r="T1" s="58">
        <v>-0.027544</v>
      </c>
      <c r="U1" s="58">
        <v>-0.020809</v>
      </c>
      <c r="V1" s="58">
        <v>-0.016623</v>
      </c>
      <c r="W1" s="58">
        <v>-0.011516</v>
      </c>
      <c r="X1" s="58">
        <v>-0.002573</v>
      </c>
      <c r="Y1" s="58">
        <v>0.0</v>
      </c>
      <c r="Z1" s="58">
        <v>0.003891</v>
      </c>
      <c r="AA1" s="58">
        <v>0.009977</v>
      </c>
      <c r="AB1" s="58">
        <v>0.018421</v>
      </c>
      <c r="AC1" s="58">
        <v>0.024392</v>
      </c>
      <c r="AD1" s="58">
        <v>0.031875</v>
      </c>
      <c r="AE1" s="58">
        <v>0.04243</v>
      </c>
      <c r="AF1" s="58">
        <v>0.048022</v>
      </c>
      <c r="AG1" s="58">
        <v>0.05931</v>
      </c>
      <c r="AH1" s="58">
        <v>0.066952</v>
      </c>
      <c r="AI1" s="58">
        <v>0.077852</v>
      </c>
      <c r="AJ1" s="58">
        <v>0.08651</v>
      </c>
      <c r="AK1" s="58">
        <v>0.095422</v>
      </c>
      <c r="AL1" s="58">
        <v>0.102232</v>
      </c>
    </row>
    <row r="2" ht="12.75" customHeight="1">
      <c r="A2" s="58">
        <v>-0.106333</v>
      </c>
      <c r="B2" s="58">
        <v>-0.108113</v>
      </c>
      <c r="C2" s="58">
        <v>-0.105043</v>
      </c>
      <c r="D2" s="58">
        <v>-0.101154</v>
      </c>
      <c r="E2" s="58">
        <v>-0.097034</v>
      </c>
      <c r="F2" s="58">
        <v>-0.093125</v>
      </c>
      <c r="G2" s="58">
        <v>-0.087681</v>
      </c>
      <c r="H2" s="58">
        <v>-0.082696</v>
      </c>
      <c r="I2" s="58">
        <v>-0.077671</v>
      </c>
      <c r="J2" s="58">
        <v>-0.075006</v>
      </c>
      <c r="K2" s="58">
        <v>-0.070348</v>
      </c>
      <c r="L2" s="58">
        <v>-0.066013</v>
      </c>
      <c r="M2" s="58">
        <v>-0.061816</v>
      </c>
      <c r="N2" s="58">
        <v>-0.055493</v>
      </c>
      <c r="O2" s="58">
        <v>-0.050556</v>
      </c>
      <c r="P2" s="58">
        <v>-0.043915</v>
      </c>
      <c r="Q2" s="58">
        <v>-0.039352</v>
      </c>
      <c r="R2" s="58">
        <v>-0.036036</v>
      </c>
      <c r="S2" s="58">
        <v>-0.028489</v>
      </c>
      <c r="T2" s="58">
        <v>-0.025058</v>
      </c>
      <c r="U2" s="58">
        <v>-0.019954</v>
      </c>
      <c r="V2" s="58">
        <v>-0.016643</v>
      </c>
      <c r="W2" s="58">
        <v>-0.009789</v>
      </c>
      <c r="X2" s="58">
        <v>-0.004372</v>
      </c>
      <c r="Y2" s="58">
        <v>0.0</v>
      </c>
      <c r="Z2" s="58">
        <v>0.003601</v>
      </c>
      <c r="AA2" s="58">
        <v>0.008637</v>
      </c>
      <c r="AB2" s="58">
        <v>0.014714</v>
      </c>
      <c r="AC2" s="58">
        <v>0.01962</v>
      </c>
      <c r="AD2" s="58">
        <v>0.026799</v>
      </c>
      <c r="AE2" s="58">
        <v>0.034151</v>
      </c>
      <c r="AF2" s="58">
        <v>0.039232</v>
      </c>
      <c r="AG2" s="58">
        <v>0.046465</v>
      </c>
      <c r="AH2" s="58">
        <v>0.053532</v>
      </c>
      <c r="AI2" s="58">
        <v>0.061968</v>
      </c>
      <c r="AJ2" s="58">
        <v>0.068828</v>
      </c>
      <c r="AK2" s="58">
        <v>0.075035</v>
      </c>
      <c r="AL2" s="58">
        <v>0.080654</v>
      </c>
    </row>
    <row r="3" ht="12.75" customHeight="1">
      <c r="A3" s="58">
        <v>-0.075749</v>
      </c>
      <c r="B3" s="58">
        <v>-0.07646</v>
      </c>
      <c r="C3" s="58">
        <v>-0.07431</v>
      </c>
      <c r="D3" s="58">
        <v>-0.072187</v>
      </c>
      <c r="E3" s="58">
        <v>-0.068439</v>
      </c>
      <c r="F3" s="58">
        <v>-0.065302</v>
      </c>
      <c r="G3" s="58">
        <v>-0.060723</v>
      </c>
      <c r="H3" s="58">
        <v>-0.057716</v>
      </c>
      <c r="I3" s="58">
        <v>-0.054288</v>
      </c>
      <c r="J3" s="58">
        <v>-0.05241</v>
      </c>
      <c r="K3" s="58">
        <v>-0.048911</v>
      </c>
      <c r="L3" s="58">
        <v>-0.046524</v>
      </c>
      <c r="M3" s="58">
        <v>-0.042946</v>
      </c>
      <c r="N3" s="58">
        <v>-0.038489</v>
      </c>
      <c r="O3" s="58">
        <v>-0.035949</v>
      </c>
      <c r="P3" s="58">
        <v>-0.031834</v>
      </c>
      <c r="Q3" s="58">
        <v>-0.028667</v>
      </c>
      <c r="R3" s="58">
        <v>-0.024863</v>
      </c>
      <c r="S3" s="58">
        <v>-0.021029</v>
      </c>
      <c r="T3" s="58">
        <v>-0.017916</v>
      </c>
      <c r="U3" s="58">
        <v>-0.013734</v>
      </c>
      <c r="V3" s="58">
        <v>-0.011236</v>
      </c>
      <c r="W3" s="58">
        <v>-0.007697</v>
      </c>
      <c r="X3" s="58">
        <v>-0.002838</v>
      </c>
      <c r="Y3" s="58">
        <v>0.0</v>
      </c>
      <c r="Z3" s="58">
        <v>0.002246</v>
      </c>
      <c r="AA3" s="58">
        <v>0.004417</v>
      </c>
      <c r="AB3" s="58">
        <v>0.009709</v>
      </c>
      <c r="AC3" s="58">
        <v>0.012891</v>
      </c>
      <c r="AD3" s="58">
        <v>0.017956</v>
      </c>
      <c r="AE3" s="58">
        <v>0.023194</v>
      </c>
      <c r="AF3" s="58">
        <v>0.026396</v>
      </c>
      <c r="AG3" s="58">
        <v>0.032476</v>
      </c>
      <c r="AH3" s="58">
        <v>0.037321</v>
      </c>
      <c r="AI3" s="58">
        <v>0.042529</v>
      </c>
      <c r="AJ3" s="58">
        <v>0.046694</v>
      </c>
      <c r="AK3" s="58">
        <v>0.051513</v>
      </c>
      <c r="AL3" s="58">
        <v>0.053629</v>
      </c>
    </row>
    <row r="4" ht="12.75" customHeight="1">
      <c r="A4" s="58">
        <v>-0.045495</v>
      </c>
      <c r="B4" s="58">
        <v>-0.045393</v>
      </c>
      <c r="C4" s="58">
        <v>-0.04263</v>
      </c>
      <c r="D4" s="58">
        <v>-0.040663</v>
      </c>
      <c r="E4" s="58">
        <v>-0.038542</v>
      </c>
      <c r="F4" s="58">
        <v>-0.036535</v>
      </c>
      <c r="G4" s="58">
        <v>-0.033919</v>
      </c>
      <c r="H4" s="58">
        <v>-0.032086</v>
      </c>
      <c r="I4" s="58">
        <v>-0.030533</v>
      </c>
      <c r="J4" s="58">
        <v>-0.030068</v>
      </c>
      <c r="K4" s="58">
        <v>-0.02816</v>
      </c>
      <c r="L4" s="58">
        <v>-0.026706</v>
      </c>
      <c r="M4" s="58">
        <v>-0.024224</v>
      </c>
      <c r="N4" s="58">
        <v>-0.021876</v>
      </c>
      <c r="O4" s="58">
        <v>-0.019978</v>
      </c>
      <c r="P4" s="58">
        <v>-0.017003</v>
      </c>
      <c r="Q4" s="58">
        <v>-0.015879</v>
      </c>
      <c r="R4" s="58">
        <v>-0.013508</v>
      </c>
      <c r="S4" s="58">
        <v>-0.011444</v>
      </c>
      <c r="T4" s="58">
        <v>-0.010844</v>
      </c>
      <c r="U4" s="58">
        <v>-0.008555</v>
      </c>
      <c r="V4" s="58">
        <v>-0.007016</v>
      </c>
      <c r="W4" s="58">
        <v>-0.004487</v>
      </c>
      <c r="X4" s="58">
        <v>-0.001502</v>
      </c>
      <c r="Y4" s="58">
        <v>0.0</v>
      </c>
      <c r="Z4" s="58">
        <v>0.001408</v>
      </c>
      <c r="AA4" s="58">
        <v>0.002963</v>
      </c>
      <c r="AB4" s="58">
        <v>0.005661</v>
      </c>
      <c r="AC4" s="58">
        <v>0.007927</v>
      </c>
      <c r="AD4" s="58">
        <v>0.011659</v>
      </c>
      <c r="AE4" s="58">
        <v>0.015103</v>
      </c>
      <c r="AF4" s="58">
        <v>0.016929</v>
      </c>
      <c r="AG4" s="58">
        <v>0.020201</v>
      </c>
      <c r="AH4" s="58">
        <v>0.022713</v>
      </c>
      <c r="AI4" s="58">
        <v>0.025354</v>
      </c>
      <c r="AJ4" s="58">
        <v>0.027824</v>
      </c>
      <c r="AK4" s="58">
        <v>0.028975</v>
      </c>
      <c r="AL4" s="58">
        <v>0.029863</v>
      </c>
    </row>
    <row r="5" ht="12.75" customHeight="1">
      <c r="A5" s="58">
        <v>-0.022553</v>
      </c>
      <c r="B5" s="58">
        <v>-0.021838</v>
      </c>
      <c r="C5" s="58">
        <v>-0.019428</v>
      </c>
      <c r="D5" s="58">
        <v>-0.017701</v>
      </c>
      <c r="E5" s="58">
        <v>-0.016557</v>
      </c>
      <c r="F5" s="58">
        <v>-0.015684</v>
      </c>
      <c r="G5" s="58">
        <v>-0.014116</v>
      </c>
      <c r="H5" s="58">
        <v>-0.013681</v>
      </c>
      <c r="I5" s="58">
        <v>-0.012963</v>
      </c>
      <c r="J5" s="58">
        <v>-0.013271</v>
      </c>
      <c r="K5" s="58">
        <v>-0.011957</v>
      </c>
      <c r="L5" s="58">
        <v>-0.011479</v>
      </c>
      <c r="M5" s="58">
        <v>-0.010198</v>
      </c>
      <c r="N5" s="58">
        <v>-0.008993</v>
      </c>
      <c r="O5" s="58">
        <v>-0.008436</v>
      </c>
      <c r="P5" s="58">
        <v>-0.00753</v>
      </c>
      <c r="Q5" s="58">
        <v>-0.007212</v>
      </c>
      <c r="R5" s="58">
        <v>-0.006614</v>
      </c>
      <c r="S5" s="58">
        <v>-0.005332</v>
      </c>
      <c r="T5" s="58">
        <v>-0.005249</v>
      </c>
      <c r="U5" s="58">
        <v>-0.004004</v>
      </c>
      <c r="V5" s="58">
        <v>-0.0035</v>
      </c>
      <c r="W5" s="58">
        <v>-0.002011</v>
      </c>
      <c r="X5" s="58">
        <v>-7.05E-4</v>
      </c>
      <c r="Y5" s="58">
        <v>0.0</v>
      </c>
      <c r="Z5" s="58">
        <v>9.73E-4</v>
      </c>
      <c r="AA5" s="58">
        <v>7.06E-4</v>
      </c>
      <c r="AB5" s="58">
        <v>0.001928</v>
      </c>
      <c r="AC5" s="58">
        <v>0.002928</v>
      </c>
      <c r="AD5" s="58">
        <v>0.005173</v>
      </c>
      <c r="AE5" s="58">
        <v>0.007057</v>
      </c>
      <c r="AF5" s="58">
        <v>0.008103</v>
      </c>
      <c r="AG5" s="58">
        <v>0.009361</v>
      </c>
      <c r="AH5" s="58">
        <v>0.010016</v>
      </c>
      <c r="AI5" s="58">
        <v>0.01103</v>
      </c>
      <c r="AJ5" s="58">
        <v>0.011634</v>
      </c>
      <c r="AK5" s="58">
        <v>0.01133</v>
      </c>
      <c r="AL5" s="58">
        <v>0.0106</v>
      </c>
    </row>
    <row r="6" ht="12.75" customHeight="1">
      <c r="A6" s="58">
        <v>-0.008554</v>
      </c>
      <c r="B6" s="58">
        <v>-0.008059</v>
      </c>
      <c r="C6" s="58">
        <v>-0.006661</v>
      </c>
      <c r="D6" s="58">
        <v>-0.005281</v>
      </c>
      <c r="E6" s="58">
        <v>-0.004702</v>
      </c>
      <c r="F6" s="58">
        <v>-0.004127</v>
      </c>
      <c r="G6" s="58">
        <v>-0.003148</v>
      </c>
      <c r="H6" s="58">
        <v>-0.002674</v>
      </c>
      <c r="I6" s="58">
        <v>-0.002726</v>
      </c>
      <c r="J6" s="58">
        <v>-0.003293</v>
      </c>
      <c r="K6" s="58">
        <v>-0.002745</v>
      </c>
      <c r="L6" s="58">
        <v>-0.00268</v>
      </c>
      <c r="M6" s="58">
        <v>-0.002189</v>
      </c>
      <c r="N6" s="58">
        <v>-0.001906</v>
      </c>
      <c r="O6" s="58">
        <v>-0.002031</v>
      </c>
      <c r="P6" s="58">
        <v>-0.001598</v>
      </c>
      <c r="Q6" s="58">
        <v>-0.001518</v>
      </c>
      <c r="R6" s="58">
        <v>-0.001344</v>
      </c>
      <c r="S6" s="58">
        <v>-0.001497</v>
      </c>
      <c r="T6" s="58">
        <v>-0.001928</v>
      </c>
      <c r="U6" s="58">
        <v>-0.001486</v>
      </c>
      <c r="V6" s="58">
        <v>-0.001591</v>
      </c>
      <c r="W6" s="58">
        <v>-0.001109</v>
      </c>
      <c r="X6" s="58">
        <v>-7.8E-5</v>
      </c>
      <c r="Y6" s="58">
        <v>0.0</v>
      </c>
      <c r="Z6" s="58">
        <v>-4.73E-4</v>
      </c>
      <c r="AA6" s="58">
        <v>-8.43E-4</v>
      </c>
      <c r="AB6" s="58">
        <v>-5.63E-4</v>
      </c>
      <c r="AC6" s="58">
        <v>8.1E-5</v>
      </c>
      <c r="AD6" s="58">
        <v>0.001388</v>
      </c>
      <c r="AE6" s="58">
        <v>0.002509</v>
      </c>
      <c r="AF6" s="58">
        <v>0.002493</v>
      </c>
      <c r="AG6" s="58">
        <v>0.002992</v>
      </c>
      <c r="AH6" s="58">
        <v>0.00308</v>
      </c>
      <c r="AI6" s="58">
        <v>0.002958</v>
      </c>
      <c r="AJ6" s="58">
        <v>0.002804</v>
      </c>
      <c r="AK6" s="58">
        <v>9.03E-4</v>
      </c>
      <c r="AL6" s="58">
        <v>-8.54E-4</v>
      </c>
    </row>
    <row r="7" ht="12.75" customHeight="1">
      <c r="A7" s="58">
        <v>-2.44E-4</v>
      </c>
      <c r="B7" s="58">
        <v>-4.86E-4</v>
      </c>
      <c r="C7" s="58">
        <v>5.39E-4</v>
      </c>
      <c r="D7" s="58">
        <v>0.001828</v>
      </c>
      <c r="E7" s="58">
        <v>0.001827</v>
      </c>
      <c r="F7" s="58">
        <v>0.002405</v>
      </c>
      <c r="G7" s="58">
        <v>0.002759</v>
      </c>
      <c r="H7" s="58">
        <v>0.00302</v>
      </c>
      <c r="I7" s="58">
        <v>0.002754</v>
      </c>
      <c r="J7" s="58">
        <v>0.001965</v>
      </c>
      <c r="K7" s="58">
        <v>0.001899</v>
      </c>
      <c r="L7" s="58">
        <v>0.00219</v>
      </c>
      <c r="M7" s="58">
        <v>0.002204</v>
      </c>
      <c r="N7" s="58">
        <v>0.002187</v>
      </c>
      <c r="O7" s="58">
        <v>0.001833</v>
      </c>
      <c r="P7" s="58">
        <v>0.002052</v>
      </c>
      <c r="Q7" s="58">
        <v>0.001475</v>
      </c>
      <c r="R7" s="58">
        <v>0.00129</v>
      </c>
      <c r="S7" s="58">
        <v>8.71E-4</v>
      </c>
      <c r="T7" s="58">
        <v>-4.4E-4</v>
      </c>
      <c r="U7" s="58">
        <v>-7.4E-5</v>
      </c>
      <c r="V7" s="58">
        <v>-2.44E-4</v>
      </c>
      <c r="W7" s="58">
        <v>-2.95E-4</v>
      </c>
      <c r="X7" s="58">
        <v>1.85E-4</v>
      </c>
      <c r="Y7" s="58">
        <v>0.0</v>
      </c>
      <c r="Z7" s="58">
        <v>-4.02E-4</v>
      </c>
      <c r="AA7" s="58">
        <v>-9.28E-4</v>
      </c>
      <c r="AB7" s="58">
        <v>-0.001241</v>
      </c>
      <c r="AC7" s="58">
        <v>-8.38E-4</v>
      </c>
      <c r="AD7" s="58">
        <v>3.8E-5</v>
      </c>
      <c r="AE7" s="58">
        <v>8.37E-4</v>
      </c>
      <c r="AF7" s="58">
        <v>4.01E-4</v>
      </c>
      <c r="AG7" s="58">
        <v>2.08E-4</v>
      </c>
      <c r="AH7" s="58">
        <v>-7.1E-5</v>
      </c>
      <c r="AI7" s="58">
        <v>-9.21E-4</v>
      </c>
      <c r="AJ7" s="58">
        <v>-0.001947</v>
      </c>
      <c r="AK7" s="58">
        <v>-0.003686</v>
      </c>
      <c r="AL7" s="58">
        <v>-0.005734</v>
      </c>
    </row>
    <row r="8" ht="12.75" customHeight="1">
      <c r="A8" s="58">
        <v>0.0035</v>
      </c>
      <c r="B8" s="58">
        <v>0.003182</v>
      </c>
      <c r="C8" s="58">
        <v>0.003847</v>
      </c>
      <c r="D8" s="58">
        <v>0.004658</v>
      </c>
      <c r="E8" s="58">
        <v>0.004627</v>
      </c>
      <c r="F8" s="58">
        <v>0.00482</v>
      </c>
      <c r="G8" s="58">
        <v>0.004727</v>
      </c>
      <c r="H8" s="58">
        <v>0.004596</v>
      </c>
      <c r="I8" s="58">
        <v>0.004111</v>
      </c>
      <c r="J8" s="58">
        <v>0.003553</v>
      </c>
      <c r="K8" s="58">
        <v>0.003612</v>
      </c>
      <c r="L8" s="58">
        <v>0.003671</v>
      </c>
      <c r="M8" s="58">
        <v>0.003702</v>
      </c>
      <c r="N8" s="58">
        <v>0.003629</v>
      </c>
      <c r="O8" s="58">
        <v>0.003344</v>
      </c>
      <c r="P8" s="58">
        <v>0.002801</v>
      </c>
      <c r="Q8" s="58">
        <v>0.001944</v>
      </c>
      <c r="R8" s="58">
        <v>0.001469</v>
      </c>
      <c r="S8" s="58">
        <v>0.001337</v>
      </c>
      <c r="T8" s="58">
        <v>3.62E-4</v>
      </c>
      <c r="U8" s="58">
        <v>3.99E-4</v>
      </c>
      <c r="V8" s="58">
        <v>1.5E-5</v>
      </c>
      <c r="W8" s="58">
        <v>2.77E-4</v>
      </c>
      <c r="X8" s="58">
        <v>1.13E-4</v>
      </c>
      <c r="Y8" s="58">
        <v>0.0</v>
      </c>
      <c r="Z8" s="58">
        <v>-2.86E-4</v>
      </c>
      <c r="AA8" s="58">
        <v>-0.001387</v>
      </c>
      <c r="AB8" s="58">
        <v>-0.001901</v>
      </c>
      <c r="AC8" s="58">
        <v>-0.001726</v>
      </c>
      <c r="AD8" s="58">
        <v>-8.04E-4</v>
      </c>
      <c r="AE8" s="58">
        <v>-4.54E-4</v>
      </c>
      <c r="AF8" s="58">
        <v>-8.08E-4</v>
      </c>
      <c r="AG8" s="58">
        <v>-0.001061</v>
      </c>
      <c r="AH8" s="58">
        <v>-0.001625</v>
      </c>
      <c r="AI8" s="58">
        <v>-0.002468</v>
      </c>
      <c r="AJ8" s="58">
        <v>-0.003505</v>
      </c>
      <c r="AK8" s="58">
        <v>-0.00563</v>
      </c>
      <c r="AL8" s="58">
        <v>-0.007646</v>
      </c>
    </row>
    <row r="9" ht="12.75" customHeight="1">
      <c r="A9" s="58">
        <v>0.004717</v>
      </c>
      <c r="B9" s="58">
        <v>0.004529</v>
      </c>
      <c r="C9" s="58">
        <v>0.005255</v>
      </c>
      <c r="D9" s="58">
        <v>0.005812</v>
      </c>
      <c r="E9" s="58">
        <v>0.005581</v>
      </c>
      <c r="F9" s="58">
        <v>0.0057</v>
      </c>
      <c r="G9" s="58">
        <v>0.005642</v>
      </c>
      <c r="H9" s="58">
        <v>0.0054</v>
      </c>
      <c r="I9" s="58">
        <v>0.004908</v>
      </c>
      <c r="J9" s="58">
        <v>0.0044</v>
      </c>
      <c r="K9" s="58">
        <v>0.004062</v>
      </c>
      <c r="L9" s="58">
        <v>0.00382</v>
      </c>
      <c r="M9" s="58">
        <v>0.003752</v>
      </c>
      <c r="N9" s="58">
        <v>0.003631</v>
      </c>
      <c r="O9" s="58">
        <v>0.00304</v>
      </c>
      <c r="P9" s="58">
        <v>0.003009</v>
      </c>
      <c r="Q9" s="58">
        <v>0.002534</v>
      </c>
      <c r="R9" s="58">
        <v>0.002169</v>
      </c>
      <c r="S9" s="58">
        <v>0.001629</v>
      </c>
      <c r="T9" s="58">
        <v>6.13E-4</v>
      </c>
      <c r="U9" s="58">
        <v>3.63E-4</v>
      </c>
      <c r="V9" s="58">
        <v>1.87E-4</v>
      </c>
      <c r="W9" s="58">
        <v>1.18E-4</v>
      </c>
      <c r="X9" s="58">
        <v>3.87E-4</v>
      </c>
      <c r="Y9" s="58">
        <v>0.0</v>
      </c>
      <c r="Z9" s="58">
        <v>-7.3E-4</v>
      </c>
      <c r="AA9" s="58">
        <v>-0.001286</v>
      </c>
      <c r="AB9" s="58">
        <v>-0.001682</v>
      </c>
      <c r="AC9" s="58">
        <v>-0.001491</v>
      </c>
      <c r="AD9" s="58">
        <v>-9.58E-4</v>
      </c>
      <c r="AE9" s="58">
        <v>-5.66E-4</v>
      </c>
      <c r="AF9" s="58">
        <v>-9.95E-4</v>
      </c>
      <c r="AG9" s="58">
        <v>-0.001268</v>
      </c>
      <c r="AH9" s="58">
        <v>-0.001669</v>
      </c>
      <c r="AI9" s="58">
        <v>-0.002722</v>
      </c>
      <c r="AJ9" s="58">
        <v>-0.003673</v>
      </c>
      <c r="AK9" s="58">
        <v>-0.005637</v>
      </c>
      <c r="AL9" s="58">
        <v>-0.007493</v>
      </c>
    </row>
    <row r="10" ht="12.75" customHeight="1">
      <c r="A10" s="58">
        <v>0.005236</v>
      </c>
      <c r="B10" s="58">
        <v>0.005213</v>
      </c>
      <c r="C10" s="58">
        <v>0.005884</v>
      </c>
      <c r="D10" s="58">
        <v>0.006596</v>
      </c>
      <c r="E10" s="58">
        <v>0.006041</v>
      </c>
      <c r="F10" s="58">
        <v>0.006248</v>
      </c>
      <c r="G10" s="58">
        <v>0.005993</v>
      </c>
      <c r="H10" s="58">
        <v>0.005721</v>
      </c>
      <c r="I10" s="58">
        <v>0.005071</v>
      </c>
      <c r="J10" s="58">
        <v>0.004369</v>
      </c>
      <c r="K10" s="58">
        <v>0.004447</v>
      </c>
      <c r="L10" s="58">
        <v>0.004268</v>
      </c>
      <c r="M10" s="58">
        <v>0.003972</v>
      </c>
      <c r="N10" s="58">
        <v>0.004011</v>
      </c>
      <c r="O10" s="58">
        <v>0.003485</v>
      </c>
      <c r="P10" s="58">
        <v>0.00325</v>
      </c>
      <c r="Q10" s="58">
        <v>0.002537</v>
      </c>
      <c r="R10" s="58">
        <v>0.002042</v>
      </c>
      <c r="S10" s="58">
        <v>0.001588</v>
      </c>
      <c r="T10" s="58">
        <v>5.16E-4</v>
      </c>
      <c r="U10" s="58">
        <v>4.87E-4</v>
      </c>
      <c r="V10" s="58">
        <v>9.6E-5</v>
      </c>
      <c r="W10" s="58">
        <v>1.36E-4</v>
      </c>
      <c r="X10" s="58">
        <v>2.45E-4</v>
      </c>
      <c r="Y10" s="58">
        <v>0.0</v>
      </c>
      <c r="Z10" s="58">
        <v>-4.25E-4</v>
      </c>
      <c r="AA10" s="58">
        <v>-0.001162</v>
      </c>
      <c r="AB10" s="58">
        <v>-0.001662</v>
      </c>
      <c r="AC10" s="58">
        <v>-0.0012</v>
      </c>
      <c r="AD10" s="58">
        <v>-9.65E-4</v>
      </c>
      <c r="AE10" s="58">
        <v>-3.2E-4</v>
      </c>
      <c r="AF10" s="58">
        <v>-8.21E-4</v>
      </c>
      <c r="AG10" s="58">
        <v>-0.001185</v>
      </c>
      <c r="AH10" s="58">
        <v>-0.001462</v>
      </c>
      <c r="AI10" s="58">
        <v>-0.002328</v>
      </c>
      <c r="AJ10" s="58">
        <v>-0.003288</v>
      </c>
      <c r="AK10" s="58">
        <v>-0.005245</v>
      </c>
      <c r="AL10" s="58">
        <v>-0.006941</v>
      </c>
    </row>
    <row r="11" ht="12.75" customHeight="1">
      <c r="A11" s="58">
        <v>0.005715</v>
      </c>
      <c r="B11" s="58">
        <v>0.005561</v>
      </c>
      <c r="C11" s="58">
        <v>0.006098</v>
      </c>
      <c r="D11" s="58">
        <v>0.006575</v>
      </c>
      <c r="E11" s="58">
        <v>0.006101</v>
      </c>
      <c r="F11" s="58">
        <v>0.006214</v>
      </c>
      <c r="G11" s="58">
        <v>0.006111</v>
      </c>
      <c r="H11" s="58">
        <v>0.005678</v>
      </c>
      <c r="I11" s="58">
        <v>0.005348</v>
      </c>
      <c r="J11" s="58">
        <v>0.004676</v>
      </c>
      <c r="K11" s="58">
        <v>0.004515</v>
      </c>
      <c r="L11" s="58">
        <v>0.004305</v>
      </c>
      <c r="M11" s="58">
        <v>0.004246</v>
      </c>
      <c r="N11" s="58">
        <v>0.003963</v>
      </c>
      <c r="O11" s="58">
        <v>0.003559</v>
      </c>
      <c r="P11" s="58">
        <v>0.003315</v>
      </c>
      <c r="Q11" s="58">
        <v>0.002433</v>
      </c>
      <c r="R11" s="58">
        <v>0.002146</v>
      </c>
      <c r="S11" s="58">
        <v>0.001868</v>
      </c>
      <c r="T11" s="58">
        <v>0.001072</v>
      </c>
      <c r="U11" s="58">
        <v>8.0E-4</v>
      </c>
      <c r="V11" s="58">
        <v>4.52E-4</v>
      </c>
      <c r="W11" s="58">
        <v>4.14E-4</v>
      </c>
      <c r="X11" s="58">
        <v>5.02E-4</v>
      </c>
      <c r="Y11" s="58">
        <v>0.0</v>
      </c>
      <c r="Z11" s="58">
        <v>-4.18E-4</v>
      </c>
      <c r="AA11" s="58">
        <v>-9.75E-4</v>
      </c>
      <c r="AB11" s="58">
        <v>-0.001387</v>
      </c>
      <c r="AC11" s="58">
        <v>-0.001149</v>
      </c>
      <c r="AD11" s="58">
        <v>-6.69E-4</v>
      </c>
      <c r="AE11" s="58">
        <v>-3.02E-4</v>
      </c>
      <c r="AF11" s="58">
        <v>-6.38E-4</v>
      </c>
      <c r="AG11" s="58">
        <v>-8.61E-4</v>
      </c>
      <c r="AH11" s="58">
        <v>-0.001079</v>
      </c>
      <c r="AI11" s="58">
        <v>-0.002026</v>
      </c>
      <c r="AJ11" s="58">
        <v>-0.002668</v>
      </c>
      <c r="AK11" s="58">
        <v>-0.004248</v>
      </c>
      <c r="AL11" s="58">
        <v>-0.005978</v>
      </c>
    </row>
    <row r="12" ht="12.75" customHeight="1">
      <c r="A12" s="58">
        <v>0.005395</v>
      </c>
      <c r="B12" s="58">
        <v>0.005177</v>
      </c>
      <c r="C12" s="58">
        <v>0.005553</v>
      </c>
      <c r="D12" s="58">
        <v>0.005901</v>
      </c>
      <c r="E12" s="58">
        <v>0.005566</v>
      </c>
      <c r="F12" s="58">
        <v>0.005793</v>
      </c>
      <c r="G12" s="58">
        <v>0.005729</v>
      </c>
      <c r="H12" s="58">
        <v>0.005419</v>
      </c>
      <c r="I12" s="58">
        <v>0.005045</v>
      </c>
      <c r="J12" s="58">
        <v>0.004541</v>
      </c>
      <c r="K12" s="58">
        <v>0.004289</v>
      </c>
      <c r="L12" s="58">
        <v>0.004111</v>
      </c>
      <c r="M12" s="58">
        <v>0.003951</v>
      </c>
      <c r="N12" s="58">
        <v>0.003672</v>
      </c>
      <c r="O12" s="58">
        <v>0.003347</v>
      </c>
      <c r="P12" s="58">
        <v>0.003114</v>
      </c>
      <c r="Q12" s="58">
        <v>0.002431</v>
      </c>
      <c r="R12" s="58">
        <v>0.002112</v>
      </c>
      <c r="S12" s="58">
        <v>0.001785</v>
      </c>
      <c r="T12" s="58">
        <v>9.12E-4</v>
      </c>
      <c r="U12" s="58">
        <v>7.31E-4</v>
      </c>
      <c r="V12" s="58">
        <v>4.07E-4</v>
      </c>
      <c r="W12" s="58">
        <v>2.66E-4</v>
      </c>
      <c r="X12" s="58">
        <v>3.43E-4</v>
      </c>
      <c r="Y12" s="58">
        <v>0.0</v>
      </c>
      <c r="Z12" s="58">
        <v>-5.26E-4</v>
      </c>
      <c r="AA12" s="58">
        <v>-9.91E-4</v>
      </c>
      <c r="AB12" s="58">
        <v>-0.001326</v>
      </c>
      <c r="AC12" s="58">
        <v>-9.33E-4</v>
      </c>
      <c r="AD12" s="58">
        <v>-5.32E-4</v>
      </c>
      <c r="AE12" s="58">
        <v>-9.9E-5</v>
      </c>
      <c r="AF12" s="58">
        <v>-2.6E-4</v>
      </c>
      <c r="AG12" s="58">
        <v>-5.56E-4</v>
      </c>
      <c r="AH12" s="58">
        <v>-8.38E-4</v>
      </c>
      <c r="AI12" s="58">
        <v>-0.00151</v>
      </c>
      <c r="AJ12" s="58">
        <v>-0.002198</v>
      </c>
      <c r="AK12" s="58">
        <v>-0.003592</v>
      </c>
      <c r="AL12" s="58">
        <v>-0.004973</v>
      </c>
    </row>
    <row r="13" ht="12.75" customHeight="1">
      <c r="A13" s="58">
        <v>0.005135</v>
      </c>
      <c r="B13" s="58">
        <v>0.005325</v>
      </c>
      <c r="C13" s="58">
        <v>0.005836</v>
      </c>
      <c r="D13" s="58">
        <v>0.006084</v>
      </c>
      <c r="E13" s="58">
        <v>0.005712</v>
      </c>
      <c r="F13" s="58">
        <v>0.005805</v>
      </c>
      <c r="G13" s="58">
        <v>0.005442</v>
      </c>
      <c r="H13" s="58">
        <v>0.005003</v>
      </c>
      <c r="I13" s="58">
        <v>0.0046</v>
      </c>
      <c r="J13" s="58">
        <v>0.004112</v>
      </c>
      <c r="K13" s="58">
        <v>0.003943</v>
      </c>
      <c r="L13" s="58">
        <v>0.003695</v>
      </c>
      <c r="M13" s="58">
        <v>0.003645</v>
      </c>
      <c r="N13" s="58">
        <v>0.00337</v>
      </c>
      <c r="O13" s="58">
        <v>0.003056</v>
      </c>
      <c r="P13" s="58">
        <v>0.002788</v>
      </c>
      <c r="Q13" s="58">
        <v>0.002129</v>
      </c>
      <c r="R13" s="58">
        <v>0.001774</v>
      </c>
      <c r="S13" s="58">
        <v>0.001434</v>
      </c>
      <c r="T13" s="58">
        <v>6.76E-4</v>
      </c>
      <c r="U13" s="58">
        <v>6.36E-4</v>
      </c>
      <c r="V13" s="58">
        <v>2.38E-4</v>
      </c>
      <c r="W13" s="58">
        <v>2.96E-4</v>
      </c>
      <c r="X13" s="58">
        <v>1.27E-4</v>
      </c>
      <c r="Y13" s="58">
        <v>0.0</v>
      </c>
      <c r="Z13" s="58">
        <v>-3.31E-4</v>
      </c>
      <c r="AA13" s="58">
        <v>-6.42E-4</v>
      </c>
      <c r="AB13" s="58">
        <v>-0.001098</v>
      </c>
      <c r="AC13" s="58">
        <v>-7.58E-4</v>
      </c>
      <c r="AD13" s="58">
        <v>-2.12E-4</v>
      </c>
      <c r="AE13" s="58">
        <v>2.45E-4</v>
      </c>
      <c r="AF13" s="58">
        <v>1.15E-4</v>
      </c>
      <c r="AG13" s="58">
        <v>2.0E-6</v>
      </c>
      <c r="AH13" s="58">
        <v>-2.29E-4</v>
      </c>
      <c r="AI13" s="58">
        <v>-8.46E-4</v>
      </c>
      <c r="AJ13" s="58">
        <v>-0.001485</v>
      </c>
      <c r="AK13" s="58">
        <v>-0.002788</v>
      </c>
      <c r="AL13" s="58">
        <v>-0.004034</v>
      </c>
    </row>
    <row r="14" ht="12.75" customHeight="1">
      <c r="A14" s="58">
        <v>0.005003</v>
      </c>
      <c r="B14" s="58">
        <v>0.005082</v>
      </c>
      <c r="C14" s="58">
        <v>0.005394</v>
      </c>
      <c r="D14" s="58">
        <v>0.005478</v>
      </c>
      <c r="E14" s="58">
        <v>0.005077</v>
      </c>
      <c r="F14" s="58">
        <v>0.005347</v>
      </c>
      <c r="G14" s="58">
        <v>0.005136</v>
      </c>
      <c r="H14" s="58">
        <v>0.004875</v>
      </c>
      <c r="I14" s="58">
        <v>0.004603</v>
      </c>
      <c r="J14" s="58">
        <v>0.00404</v>
      </c>
      <c r="K14" s="58">
        <v>0.003702</v>
      </c>
      <c r="L14" s="58">
        <v>0.003566</v>
      </c>
      <c r="M14" s="58">
        <v>0.003378</v>
      </c>
      <c r="N14" s="58">
        <v>0.003213</v>
      </c>
      <c r="O14" s="58">
        <v>0.00285</v>
      </c>
      <c r="P14" s="58">
        <v>0.002516</v>
      </c>
      <c r="Q14" s="58">
        <v>0.002133</v>
      </c>
      <c r="R14" s="58">
        <v>0.00186</v>
      </c>
      <c r="S14" s="58">
        <v>0.001532</v>
      </c>
      <c r="T14" s="58">
        <v>8.33E-4</v>
      </c>
      <c r="U14" s="58">
        <v>7.04E-4</v>
      </c>
      <c r="V14" s="58">
        <v>4.11E-4</v>
      </c>
      <c r="W14" s="58">
        <v>3.97E-4</v>
      </c>
      <c r="X14" s="58">
        <v>3.34E-4</v>
      </c>
      <c r="Y14" s="58">
        <v>0.0</v>
      </c>
      <c r="Z14" s="58">
        <v>-3.55E-4</v>
      </c>
      <c r="AA14" s="58">
        <v>-7.76E-4</v>
      </c>
      <c r="AB14" s="58">
        <v>-9.44E-4</v>
      </c>
      <c r="AC14" s="58">
        <v>-5.71E-4</v>
      </c>
      <c r="AD14" s="58">
        <v>-2.1E-5</v>
      </c>
      <c r="AE14" s="58">
        <v>3.4E-4</v>
      </c>
      <c r="AF14" s="58">
        <v>2.64E-4</v>
      </c>
      <c r="AG14" s="58">
        <v>2.56E-4</v>
      </c>
      <c r="AH14" s="58">
        <v>1.07E-4</v>
      </c>
      <c r="AI14" s="58">
        <v>-3.78E-4</v>
      </c>
      <c r="AJ14" s="58">
        <v>-8.91E-4</v>
      </c>
      <c r="AK14" s="58">
        <v>-0.002134</v>
      </c>
      <c r="AL14" s="58">
        <v>-0.003314</v>
      </c>
    </row>
    <row r="15" ht="12.75" customHeight="1">
      <c r="A15" s="58">
        <v>0.004584</v>
      </c>
      <c r="B15" s="58">
        <v>0.004724</v>
      </c>
      <c r="C15" s="58">
        <v>0.005086</v>
      </c>
      <c r="D15" s="58">
        <v>0.005184</v>
      </c>
      <c r="E15" s="58">
        <v>0.005005</v>
      </c>
      <c r="F15" s="58">
        <v>0.004976</v>
      </c>
      <c r="G15" s="58">
        <v>0.004863</v>
      </c>
      <c r="H15" s="58">
        <v>0.004573</v>
      </c>
      <c r="I15" s="58">
        <v>0.004216</v>
      </c>
      <c r="J15" s="58">
        <v>0.00372</v>
      </c>
      <c r="K15" s="58">
        <v>0.003519</v>
      </c>
      <c r="L15" s="58">
        <v>0.003264</v>
      </c>
      <c r="M15" s="58">
        <v>0.0032</v>
      </c>
      <c r="N15" s="58">
        <v>0.003031</v>
      </c>
      <c r="O15" s="58">
        <v>0.00285</v>
      </c>
      <c r="P15" s="58">
        <v>0.002601</v>
      </c>
      <c r="Q15" s="58">
        <v>0.002123</v>
      </c>
      <c r="R15" s="58">
        <v>0.001719</v>
      </c>
      <c r="S15" s="58">
        <v>0.001424</v>
      </c>
      <c r="T15" s="58">
        <v>7.53E-4</v>
      </c>
      <c r="U15" s="58">
        <v>5.71E-4</v>
      </c>
      <c r="V15" s="58">
        <v>2.97E-4</v>
      </c>
      <c r="W15" s="58">
        <v>2.61E-4</v>
      </c>
      <c r="X15" s="58">
        <v>2.93E-4</v>
      </c>
      <c r="Y15" s="58">
        <v>0.0</v>
      </c>
      <c r="Z15" s="58">
        <v>-3.35E-4</v>
      </c>
      <c r="AA15" s="58">
        <v>-5.62E-4</v>
      </c>
      <c r="AB15" s="58">
        <v>-7.8E-4</v>
      </c>
      <c r="AC15" s="58">
        <v>-2.81E-4</v>
      </c>
      <c r="AD15" s="58">
        <v>2.32E-4</v>
      </c>
      <c r="AE15" s="58">
        <v>5.64E-4</v>
      </c>
      <c r="AF15" s="58">
        <v>5.62E-4</v>
      </c>
      <c r="AG15" s="58">
        <v>6.69E-4</v>
      </c>
      <c r="AH15" s="58">
        <v>6.75E-4</v>
      </c>
      <c r="AI15" s="58">
        <v>1.53E-4</v>
      </c>
      <c r="AJ15" s="58">
        <v>-2.98E-4</v>
      </c>
      <c r="AK15" s="58">
        <v>-0.001282</v>
      </c>
      <c r="AL15" s="58">
        <v>-0.002455</v>
      </c>
    </row>
    <row r="16" ht="12.75" customHeight="1">
      <c r="A16" s="58">
        <v>0.004331</v>
      </c>
      <c r="B16" s="58">
        <v>0.004536</v>
      </c>
      <c r="C16" s="58">
        <v>0.004906</v>
      </c>
      <c r="D16" s="58">
        <v>0.004923</v>
      </c>
      <c r="E16" s="58">
        <v>0.00462</v>
      </c>
      <c r="F16" s="58">
        <v>0.004695</v>
      </c>
      <c r="G16" s="58">
        <v>0.00446</v>
      </c>
      <c r="H16" s="58">
        <v>0.004101</v>
      </c>
      <c r="I16" s="58">
        <v>0.003833</v>
      </c>
      <c r="J16" s="58">
        <v>0.003345</v>
      </c>
      <c r="K16" s="58">
        <v>0.003218</v>
      </c>
      <c r="L16" s="58">
        <v>0.003074</v>
      </c>
      <c r="M16" s="58">
        <v>0.002962</v>
      </c>
      <c r="N16" s="58">
        <v>0.002715</v>
      </c>
      <c r="O16" s="58">
        <v>0.002464</v>
      </c>
      <c r="P16" s="58">
        <v>0.00226</v>
      </c>
      <c r="Q16" s="58">
        <v>0.001758</v>
      </c>
      <c r="R16" s="58">
        <v>0.001491</v>
      </c>
      <c r="S16" s="58">
        <v>0.001256</v>
      </c>
      <c r="T16" s="58">
        <v>7.02E-4</v>
      </c>
      <c r="U16" s="58">
        <v>6.04E-4</v>
      </c>
      <c r="V16" s="58">
        <v>3.35E-4</v>
      </c>
      <c r="W16" s="58">
        <v>3.57E-4</v>
      </c>
      <c r="X16" s="58">
        <v>2.83E-4</v>
      </c>
      <c r="Y16" s="58">
        <v>0.0</v>
      </c>
      <c r="Z16" s="58">
        <v>-1.97E-4</v>
      </c>
      <c r="AA16" s="58">
        <v>-4.86E-4</v>
      </c>
      <c r="AB16" s="58">
        <v>-6.38E-4</v>
      </c>
      <c r="AC16" s="58">
        <v>-1.44E-4</v>
      </c>
      <c r="AD16" s="58">
        <v>3.75E-4</v>
      </c>
      <c r="AE16" s="58">
        <v>6.83E-4</v>
      </c>
      <c r="AF16" s="58">
        <v>7.65E-4</v>
      </c>
      <c r="AG16" s="58">
        <v>8.87E-4</v>
      </c>
      <c r="AH16" s="58">
        <v>9.0E-4</v>
      </c>
      <c r="AI16" s="58">
        <v>6.31E-4</v>
      </c>
      <c r="AJ16" s="58">
        <v>9.1E-5</v>
      </c>
      <c r="AK16" s="58">
        <v>-7.56E-4</v>
      </c>
      <c r="AL16" s="58">
        <v>-0.001743</v>
      </c>
    </row>
    <row r="17" ht="12.75" customHeight="1">
      <c r="A17" s="58">
        <v>0.004169</v>
      </c>
      <c r="B17" s="58">
        <v>0.004271</v>
      </c>
      <c r="C17" s="58">
        <v>0.004496</v>
      </c>
      <c r="D17" s="58">
        <v>0.004465</v>
      </c>
      <c r="E17" s="58">
        <v>0.004314</v>
      </c>
      <c r="F17" s="58">
        <v>0.004275</v>
      </c>
      <c r="G17" s="58">
        <v>0.004268</v>
      </c>
      <c r="H17" s="58">
        <v>0.003942</v>
      </c>
      <c r="I17" s="58">
        <v>0.003716</v>
      </c>
      <c r="J17" s="58">
        <v>0.00335</v>
      </c>
      <c r="K17" s="58">
        <v>0.003037</v>
      </c>
      <c r="L17" s="58">
        <v>0.002831</v>
      </c>
      <c r="M17" s="58">
        <v>0.0028</v>
      </c>
      <c r="N17" s="58">
        <v>0.002556</v>
      </c>
      <c r="O17" s="58">
        <v>0.002333</v>
      </c>
      <c r="P17" s="58">
        <v>0.002108</v>
      </c>
      <c r="Q17" s="58">
        <v>0.001863</v>
      </c>
      <c r="R17" s="58">
        <v>0.001455</v>
      </c>
      <c r="S17" s="58">
        <v>0.001369</v>
      </c>
      <c r="T17" s="58">
        <v>7.72E-4</v>
      </c>
      <c r="U17" s="58">
        <v>5.58E-4</v>
      </c>
      <c r="V17" s="58">
        <v>3.85E-4</v>
      </c>
      <c r="W17" s="58">
        <v>3.39E-4</v>
      </c>
      <c r="X17" s="58">
        <v>3.3E-4</v>
      </c>
      <c r="Y17" s="58">
        <v>0.0</v>
      </c>
      <c r="Z17" s="58">
        <v>-1.68E-4</v>
      </c>
      <c r="AA17" s="58">
        <v>-3.5E-4</v>
      </c>
      <c r="AB17" s="58">
        <v>-4.96E-4</v>
      </c>
      <c r="AC17" s="58">
        <v>2.8E-5</v>
      </c>
      <c r="AD17" s="58">
        <v>6.33E-4</v>
      </c>
      <c r="AE17" s="58">
        <v>9.64E-4</v>
      </c>
      <c r="AF17" s="58">
        <v>0.001088</v>
      </c>
      <c r="AG17" s="58">
        <v>0.001243</v>
      </c>
      <c r="AH17" s="58">
        <v>0.001353</v>
      </c>
      <c r="AI17" s="58">
        <v>0.001012</v>
      </c>
      <c r="AJ17" s="58">
        <v>6.73E-4</v>
      </c>
      <c r="AK17" s="58">
        <v>-1.25E-4</v>
      </c>
      <c r="AL17" s="58">
        <v>-0.001127</v>
      </c>
    </row>
    <row r="18" ht="12.75" customHeight="1">
      <c r="A18" s="58">
        <v>0.003864</v>
      </c>
      <c r="B18" s="58">
        <v>0.003988</v>
      </c>
      <c r="C18" s="58">
        <v>0.004221</v>
      </c>
      <c r="D18" s="58">
        <v>0.004091</v>
      </c>
      <c r="E18" s="58">
        <v>0.004002</v>
      </c>
      <c r="F18" s="58">
        <v>0.004078</v>
      </c>
      <c r="G18" s="58">
        <v>0.003839</v>
      </c>
      <c r="H18" s="58">
        <v>0.003629</v>
      </c>
      <c r="I18" s="58">
        <v>0.003308</v>
      </c>
      <c r="J18" s="58">
        <v>0.002956</v>
      </c>
      <c r="K18" s="58">
        <v>0.002786</v>
      </c>
      <c r="L18" s="58">
        <v>0.002664</v>
      </c>
      <c r="M18" s="58">
        <v>0.002562</v>
      </c>
      <c r="N18" s="58">
        <v>0.002513</v>
      </c>
      <c r="O18" s="58">
        <v>0.002164</v>
      </c>
      <c r="P18" s="58">
        <v>0.001971</v>
      </c>
      <c r="Q18" s="58">
        <v>0.001607</v>
      </c>
      <c r="R18" s="58">
        <v>0.001302</v>
      </c>
      <c r="S18" s="58">
        <v>0.001037</v>
      </c>
      <c r="T18" s="58">
        <v>5.22E-4</v>
      </c>
      <c r="U18" s="58">
        <v>4.66E-4</v>
      </c>
      <c r="V18" s="58">
        <v>2.14E-4</v>
      </c>
      <c r="W18" s="58">
        <v>2.21E-4</v>
      </c>
      <c r="X18" s="58">
        <v>2.51E-4</v>
      </c>
      <c r="Y18" s="58">
        <v>0.0</v>
      </c>
      <c r="Z18" s="58">
        <v>-1.46E-4</v>
      </c>
      <c r="AA18" s="58">
        <v>-3.5E-4</v>
      </c>
      <c r="AB18" s="58">
        <v>-3.6E-4</v>
      </c>
      <c r="AC18" s="58">
        <v>1.26E-4</v>
      </c>
      <c r="AD18" s="58">
        <v>7.47E-4</v>
      </c>
      <c r="AE18" s="58">
        <v>0.001075</v>
      </c>
      <c r="AF18" s="58">
        <v>0.001219</v>
      </c>
      <c r="AG18" s="58">
        <v>0.001429</v>
      </c>
      <c r="AH18" s="58">
        <v>0.00154</v>
      </c>
      <c r="AI18" s="58">
        <v>0.001302</v>
      </c>
      <c r="AJ18" s="58">
        <v>0.001002</v>
      </c>
      <c r="AK18" s="58">
        <v>2.37E-4</v>
      </c>
      <c r="AL18" s="58">
        <v>-5.56E-4</v>
      </c>
    </row>
    <row r="19" ht="12.75" customHeight="1">
      <c r="A19" s="58">
        <v>0.003809</v>
      </c>
      <c r="B19" s="58">
        <v>0.003972</v>
      </c>
      <c r="C19" s="58">
        <v>0.004101</v>
      </c>
      <c r="D19" s="58">
        <v>0.003998</v>
      </c>
      <c r="E19" s="58">
        <v>0.003828</v>
      </c>
      <c r="F19" s="58">
        <v>0.003812</v>
      </c>
      <c r="G19" s="58">
        <v>0.003647</v>
      </c>
      <c r="H19" s="58">
        <v>0.003496</v>
      </c>
      <c r="I19" s="58">
        <v>0.003236</v>
      </c>
      <c r="J19" s="58">
        <v>0.002896</v>
      </c>
      <c r="K19" s="58">
        <v>0.002742</v>
      </c>
      <c r="L19" s="58">
        <v>0.002573</v>
      </c>
      <c r="M19" s="58">
        <v>0.002447</v>
      </c>
      <c r="N19" s="58">
        <v>0.002259</v>
      </c>
      <c r="O19" s="58">
        <v>0.002004</v>
      </c>
      <c r="P19" s="58">
        <v>0.001784</v>
      </c>
      <c r="Q19" s="58">
        <v>0.001556</v>
      </c>
      <c r="R19" s="58">
        <v>0.001211</v>
      </c>
      <c r="S19" s="58">
        <v>0.001003</v>
      </c>
      <c r="T19" s="58">
        <v>6.62E-4</v>
      </c>
      <c r="U19" s="58">
        <v>4.67E-4</v>
      </c>
      <c r="V19" s="58">
        <v>2.82E-4</v>
      </c>
      <c r="W19" s="58">
        <v>2.79E-4</v>
      </c>
      <c r="X19" s="58">
        <v>2.31E-4</v>
      </c>
      <c r="Y19" s="58">
        <v>0.0</v>
      </c>
      <c r="Z19" s="58">
        <v>-2.16E-4</v>
      </c>
      <c r="AA19" s="58">
        <v>-3.11E-4</v>
      </c>
      <c r="AB19" s="58">
        <v>-3.55E-4</v>
      </c>
      <c r="AC19" s="58">
        <v>1.95E-4</v>
      </c>
      <c r="AD19" s="58">
        <v>6.42E-4</v>
      </c>
      <c r="AE19" s="58">
        <v>0.00109</v>
      </c>
      <c r="AF19" s="58">
        <v>0.001255</v>
      </c>
      <c r="AG19" s="58">
        <v>0.001475</v>
      </c>
      <c r="AH19" s="58">
        <v>0.001625</v>
      </c>
      <c r="AI19" s="58">
        <v>0.001445</v>
      </c>
      <c r="AJ19" s="58">
        <v>0.001137</v>
      </c>
      <c r="AK19" s="58">
        <v>5.23E-4</v>
      </c>
      <c r="AL19" s="58">
        <v>-2.58E-4</v>
      </c>
    </row>
    <row r="20" ht="12.75" customHeight="1">
      <c r="A20" s="58">
        <v>0.003527</v>
      </c>
      <c r="B20" s="58">
        <v>0.00384</v>
      </c>
      <c r="C20" s="58">
        <v>0.004094</v>
      </c>
      <c r="D20" s="58">
        <v>0.004014</v>
      </c>
      <c r="E20" s="58">
        <v>0.003881</v>
      </c>
      <c r="F20" s="58">
        <v>0.003772</v>
      </c>
      <c r="G20" s="58">
        <v>0.003688</v>
      </c>
      <c r="H20" s="58">
        <v>0.003362</v>
      </c>
      <c r="I20" s="58">
        <v>0.003016</v>
      </c>
      <c r="J20" s="58">
        <v>0.002684</v>
      </c>
      <c r="K20" s="58">
        <v>0.002478</v>
      </c>
      <c r="L20" s="58">
        <v>0.002308</v>
      </c>
      <c r="M20" s="58">
        <v>0.002231</v>
      </c>
      <c r="N20" s="58">
        <v>0.002047</v>
      </c>
      <c r="O20" s="58">
        <v>0.001847</v>
      </c>
      <c r="P20" s="58">
        <v>0.001667</v>
      </c>
      <c r="Q20" s="58">
        <v>0.001445</v>
      </c>
      <c r="R20" s="58">
        <v>0.001266</v>
      </c>
      <c r="S20" s="58">
        <v>0.001036</v>
      </c>
      <c r="T20" s="58">
        <v>5.19E-4</v>
      </c>
      <c r="U20" s="58">
        <v>4.53E-4</v>
      </c>
      <c r="V20" s="58">
        <v>2.99E-4</v>
      </c>
      <c r="W20" s="58">
        <v>2.69E-4</v>
      </c>
      <c r="X20" s="58">
        <v>1.83E-4</v>
      </c>
      <c r="Y20" s="58">
        <v>0.0</v>
      </c>
      <c r="Z20" s="58">
        <v>-1.53E-4</v>
      </c>
      <c r="AA20" s="58">
        <v>-2.09E-4</v>
      </c>
      <c r="AB20" s="58">
        <v>-1.23E-4</v>
      </c>
      <c r="AC20" s="58">
        <v>4.92E-4</v>
      </c>
      <c r="AD20" s="58">
        <v>9.72E-4</v>
      </c>
      <c r="AE20" s="58">
        <v>0.00141</v>
      </c>
      <c r="AF20" s="58">
        <v>0.001669</v>
      </c>
      <c r="AG20" s="58">
        <v>0.001848</v>
      </c>
      <c r="AH20" s="58">
        <v>0.002009</v>
      </c>
      <c r="AI20" s="58">
        <v>0.001878</v>
      </c>
      <c r="AJ20" s="58">
        <v>0.001627</v>
      </c>
      <c r="AK20" s="58">
        <v>0.001043</v>
      </c>
      <c r="AL20" s="58">
        <v>2.95E-4</v>
      </c>
    </row>
    <row r="21" ht="12.75" customHeight="1">
      <c r="A21" s="58">
        <v>0.003481</v>
      </c>
      <c r="B21" s="58">
        <v>0.003632</v>
      </c>
      <c r="C21" s="58">
        <v>0.003697</v>
      </c>
      <c r="D21" s="58">
        <v>0.003561</v>
      </c>
      <c r="E21" s="58">
        <v>0.00349</v>
      </c>
      <c r="F21" s="58">
        <v>0.003504</v>
      </c>
      <c r="G21" s="58">
        <v>0.003283</v>
      </c>
      <c r="H21" s="58">
        <v>0.003053</v>
      </c>
      <c r="I21" s="58">
        <v>0.002821</v>
      </c>
      <c r="J21" s="58">
        <v>0.002562</v>
      </c>
      <c r="K21" s="58">
        <v>0.002388</v>
      </c>
      <c r="L21" s="58">
        <v>0.002257</v>
      </c>
      <c r="M21" s="58">
        <v>0.002164</v>
      </c>
      <c r="N21" s="58">
        <v>0.002036</v>
      </c>
      <c r="O21" s="58">
        <v>0.001811</v>
      </c>
      <c r="P21" s="58">
        <v>0.00156</v>
      </c>
      <c r="Q21" s="58">
        <v>0.001269</v>
      </c>
      <c r="R21" s="58">
        <v>0.001077</v>
      </c>
      <c r="S21" s="58">
        <v>8.8E-4</v>
      </c>
      <c r="T21" s="58">
        <v>5.34E-4</v>
      </c>
      <c r="U21" s="58">
        <v>4.37E-4</v>
      </c>
      <c r="V21" s="58">
        <v>2.38E-4</v>
      </c>
      <c r="W21" s="58">
        <v>2.66E-4</v>
      </c>
      <c r="X21" s="58">
        <v>2.3E-4</v>
      </c>
      <c r="Y21" s="58">
        <v>0.0</v>
      </c>
      <c r="Z21" s="58">
        <v>-9.8E-5</v>
      </c>
      <c r="AA21" s="58">
        <v>-1.77E-4</v>
      </c>
      <c r="AB21" s="58">
        <v>-1.43E-4</v>
      </c>
      <c r="AC21" s="58">
        <v>3.83E-4</v>
      </c>
      <c r="AD21" s="58">
        <v>8.81E-4</v>
      </c>
      <c r="AE21" s="58">
        <v>0.001315</v>
      </c>
      <c r="AF21" s="58">
        <v>0.001545</v>
      </c>
      <c r="AG21" s="58">
        <v>0.001701</v>
      </c>
      <c r="AH21" s="58">
        <v>0.001831</v>
      </c>
      <c r="AI21" s="58">
        <v>0.001708</v>
      </c>
      <c r="AJ21" s="58">
        <v>0.001481</v>
      </c>
      <c r="AK21" s="58">
        <v>0.001001</v>
      </c>
      <c r="AL21" s="58">
        <v>3.39E-4</v>
      </c>
    </row>
    <row r="22" ht="12.75" customHeight="1">
      <c r="A22" s="58">
        <v>0.003455</v>
      </c>
      <c r="B22" s="58">
        <v>0.003558</v>
      </c>
      <c r="C22" s="58">
        <v>0.003605</v>
      </c>
      <c r="D22" s="58">
        <v>0.003423</v>
      </c>
      <c r="E22" s="58">
        <v>0.003329</v>
      </c>
      <c r="F22" s="58">
        <v>0.003283</v>
      </c>
      <c r="G22" s="58">
        <v>0.003184</v>
      </c>
      <c r="H22" s="58">
        <v>0.002991</v>
      </c>
      <c r="I22" s="58">
        <v>0.002732</v>
      </c>
      <c r="J22" s="58">
        <v>0.002515</v>
      </c>
      <c r="K22" s="58">
        <v>0.002275</v>
      </c>
      <c r="L22" s="58">
        <v>0.002061</v>
      </c>
      <c r="M22" s="58">
        <v>0.001981</v>
      </c>
      <c r="N22" s="58">
        <v>0.001752</v>
      </c>
      <c r="O22" s="58">
        <v>0.00162</v>
      </c>
      <c r="P22" s="58">
        <v>0.001453</v>
      </c>
      <c r="Q22" s="58">
        <v>0.001154</v>
      </c>
      <c r="R22" s="58">
        <v>0.001048</v>
      </c>
      <c r="S22" s="58">
        <v>9.03E-4</v>
      </c>
      <c r="T22" s="58">
        <v>5.57E-4</v>
      </c>
      <c r="U22" s="58">
        <v>3.99E-4</v>
      </c>
      <c r="V22" s="58">
        <v>3.03E-4</v>
      </c>
      <c r="W22" s="58">
        <v>2.65E-4</v>
      </c>
      <c r="X22" s="58">
        <v>2.16E-4</v>
      </c>
      <c r="Y22" s="58">
        <v>0.0</v>
      </c>
      <c r="Z22" s="58">
        <v>-1.1E-4</v>
      </c>
      <c r="AA22" s="58">
        <v>-1.64E-4</v>
      </c>
      <c r="AB22" s="58">
        <v>-6.0E-5</v>
      </c>
      <c r="AC22" s="58">
        <v>4.54E-4</v>
      </c>
      <c r="AD22" s="58">
        <v>9.22E-4</v>
      </c>
      <c r="AE22" s="58">
        <v>0.001358</v>
      </c>
      <c r="AF22" s="58">
        <v>0.001568</v>
      </c>
      <c r="AG22" s="58">
        <v>0.001743</v>
      </c>
      <c r="AH22" s="58">
        <v>0.001916</v>
      </c>
      <c r="AI22" s="58">
        <v>0.001725</v>
      </c>
      <c r="AJ22" s="58">
        <v>0.001607</v>
      </c>
      <c r="AK22" s="58">
        <v>0.001148</v>
      </c>
      <c r="AL22" s="58">
        <v>5.43E-4</v>
      </c>
    </row>
    <row r="23" ht="12.75" customHeight="1">
      <c r="A23" s="58">
        <v>0.003323</v>
      </c>
      <c r="B23" s="58">
        <v>0.003378</v>
      </c>
      <c r="C23" s="58">
        <v>0.003406</v>
      </c>
      <c r="D23" s="58">
        <v>0.00325</v>
      </c>
      <c r="E23" s="58">
        <v>0.003168</v>
      </c>
      <c r="F23" s="58">
        <v>0.003161</v>
      </c>
      <c r="G23" s="58">
        <v>0.003007</v>
      </c>
      <c r="H23" s="58">
        <v>0.00278</v>
      </c>
      <c r="I23" s="58">
        <v>0.002597</v>
      </c>
      <c r="J23" s="58">
        <v>0.002268</v>
      </c>
      <c r="K23" s="58">
        <v>0.002113</v>
      </c>
      <c r="L23" s="58">
        <v>0.001993</v>
      </c>
      <c r="M23" s="58">
        <v>0.00197</v>
      </c>
      <c r="N23" s="58">
        <v>0.001823</v>
      </c>
      <c r="O23" s="58">
        <v>0.001661</v>
      </c>
      <c r="P23" s="58">
        <v>0.001471</v>
      </c>
      <c r="Q23" s="58">
        <v>0.001161</v>
      </c>
      <c r="R23" s="58">
        <v>0.001088</v>
      </c>
      <c r="S23" s="58">
        <v>8.91E-4</v>
      </c>
      <c r="T23" s="58">
        <v>4.83E-4</v>
      </c>
      <c r="U23" s="58">
        <v>3.71E-4</v>
      </c>
      <c r="V23" s="58">
        <v>1.97E-4</v>
      </c>
      <c r="W23" s="58">
        <v>1.75E-4</v>
      </c>
      <c r="X23" s="58">
        <v>1.7E-4</v>
      </c>
      <c r="Y23" s="58">
        <v>0.0</v>
      </c>
      <c r="Z23" s="58">
        <v>-1.17E-4</v>
      </c>
      <c r="AA23" s="58">
        <v>-1.13E-4</v>
      </c>
      <c r="AB23" s="58">
        <v>5.0E-6</v>
      </c>
      <c r="AC23" s="58">
        <v>5.85E-4</v>
      </c>
      <c r="AD23" s="58">
        <v>9.84E-4</v>
      </c>
      <c r="AE23" s="58">
        <v>0.00139</v>
      </c>
      <c r="AF23" s="58">
        <v>0.001564</v>
      </c>
      <c r="AG23" s="58">
        <v>0.001691</v>
      </c>
      <c r="AH23" s="58">
        <v>0.001856</v>
      </c>
      <c r="AI23" s="58">
        <v>0.001822</v>
      </c>
      <c r="AJ23" s="58">
        <v>0.001584</v>
      </c>
      <c r="AK23" s="58">
        <v>0.001206</v>
      </c>
      <c r="AL23" s="58">
        <v>7.45E-4</v>
      </c>
    </row>
    <row r="24" ht="12.75" customHeight="1">
      <c r="A24" s="58">
        <v>0.003115</v>
      </c>
      <c r="B24" s="58">
        <v>0.003325</v>
      </c>
      <c r="C24" s="58">
        <v>0.003396</v>
      </c>
      <c r="D24" s="58">
        <v>0.003214</v>
      </c>
      <c r="E24" s="58">
        <v>0.003134</v>
      </c>
      <c r="F24" s="58">
        <v>0.003032</v>
      </c>
      <c r="G24" s="58">
        <v>0.002812</v>
      </c>
      <c r="H24" s="58">
        <v>0.002583</v>
      </c>
      <c r="I24" s="58">
        <v>0.002319</v>
      </c>
      <c r="J24" s="58">
        <v>0.002048</v>
      </c>
      <c r="K24" s="58">
        <v>0.001912</v>
      </c>
      <c r="L24" s="58">
        <v>0.001711</v>
      </c>
      <c r="M24" s="58">
        <v>0.001677</v>
      </c>
      <c r="N24" s="58">
        <v>0.001505</v>
      </c>
      <c r="O24" s="58">
        <v>0.001373</v>
      </c>
      <c r="P24" s="58">
        <v>0.001228</v>
      </c>
      <c r="Q24" s="58">
        <v>9.92E-4</v>
      </c>
      <c r="R24" s="58">
        <v>8.02E-4</v>
      </c>
      <c r="S24" s="58">
        <v>7.37E-4</v>
      </c>
      <c r="T24" s="58">
        <v>4.84E-4</v>
      </c>
      <c r="U24" s="58">
        <v>3.73E-4</v>
      </c>
      <c r="V24" s="58">
        <v>2.19E-4</v>
      </c>
      <c r="W24" s="58">
        <v>1.89E-4</v>
      </c>
      <c r="X24" s="58">
        <v>2.2E-4</v>
      </c>
      <c r="Y24" s="58">
        <v>0.0</v>
      </c>
      <c r="Z24" s="58">
        <v>-6.5E-5</v>
      </c>
      <c r="AA24" s="58">
        <v>-9.0E-5</v>
      </c>
      <c r="AB24" s="58">
        <v>3.0E-6</v>
      </c>
      <c r="AC24" s="58">
        <v>4.51E-4</v>
      </c>
      <c r="AD24" s="58">
        <v>9.28E-4</v>
      </c>
      <c r="AE24" s="58">
        <v>0.0013</v>
      </c>
      <c r="AF24" s="58">
        <v>0.001511</v>
      </c>
      <c r="AG24" s="58">
        <v>0.001755</v>
      </c>
      <c r="AH24" s="58">
        <v>0.001873</v>
      </c>
      <c r="AI24" s="58">
        <v>0.001744</v>
      </c>
      <c r="AJ24" s="58">
        <v>0.00161</v>
      </c>
      <c r="AK24" s="58">
        <v>0.0012</v>
      </c>
      <c r="AL24" s="58">
        <v>7.37E-4</v>
      </c>
    </row>
    <row r="25" ht="12.75" customHeight="1">
      <c r="A25" s="58">
        <v>0.003073</v>
      </c>
      <c r="B25" s="58">
        <v>0.003061</v>
      </c>
      <c r="C25" s="58">
        <v>0.003005</v>
      </c>
      <c r="D25" s="58">
        <v>0.002808</v>
      </c>
      <c r="E25" s="58">
        <v>0.002791</v>
      </c>
      <c r="F25" s="58">
        <v>0.002785</v>
      </c>
      <c r="G25" s="58">
        <v>0.002677</v>
      </c>
      <c r="H25" s="58">
        <v>0.002516</v>
      </c>
      <c r="I25" s="58">
        <v>0.002329</v>
      </c>
      <c r="J25" s="58">
        <v>0.002112</v>
      </c>
      <c r="K25" s="58">
        <v>0.001942</v>
      </c>
      <c r="L25" s="58">
        <v>0.001778</v>
      </c>
      <c r="M25" s="58">
        <v>0.001663</v>
      </c>
      <c r="N25" s="58">
        <v>0.001561</v>
      </c>
      <c r="O25" s="58">
        <v>0.001417</v>
      </c>
      <c r="P25" s="58">
        <v>0.001313</v>
      </c>
      <c r="Q25" s="58">
        <v>0.001116</v>
      </c>
      <c r="R25" s="58">
        <v>9.46E-4</v>
      </c>
      <c r="S25" s="58">
        <v>8.78E-4</v>
      </c>
      <c r="T25" s="58">
        <v>5.74E-4</v>
      </c>
      <c r="U25" s="58">
        <v>4.04E-4</v>
      </c>
      <c r="V25" s="58">
        <v>2.52E-4</v>
      </c>
      <c r="W25" s="58">
        <v>2.17E-4</v>
      </c>
      <c r="X25" s="58">
        <v>1.46E-4</v>
      </c>
      <c r="Y25" s="58">
        <v>0.0</v>
      </c>
      <c r="Z25" s="58">
        <v>-1.27E-4</v>
      </c>
      <c r="AA25" s="58">
        <v>-1.04E-4</v>
      </c>
      <c r="AB25" s="58">
        <v>1.0E-5</v>
      </c>
      <c r="AC25" s="58">
        <v>5.0E-4</v>
      </c>
      <c r="AD25" s="58">
        <v>9.47E-4</v>
      </c>
      <c r="AE25" s="58">
        <v>0.001277</v>
      </c>
      <c r="AF25" s="58">
        <v>0.001444</v>
      </c>
      <c r="AG25" s="58">
        <v>0.001596</v>
      </c>
      <c r="AH25" s="58">
        <v>0.00174</v>
      </c>
      <c r="AI25" s="58">
        <v>0.001605</v>
      </c>
      <c r="AJ25" s="58">
        <v>0.001475</v>
      </c>
      <c r="AK25" s="58">
        <v>0.001175</v>
      </c>
      <c r="AL25" s="58">
        <v>7.48E-4</v>
      </c>
    </row>
    <row r="26" ht="12.75" customHeight="1">
      <c r="A26" s="58">
        <v>0.002837</v>
      </c>
      <c r="B26" s="58">
        <v>0.002928</v>
      </c>
      <c r="C26" s="58">
        <v>0.002903</v>
      </c>
      <c r="D26" s="58">
        <v>0.002691</v>
      </c>
      <c r="E26" s="58">
        <v>0.002695</v>
      </c>
      <c r="F26" s="58">
        <v>0.002658</v>
      </c>
      <c r="G26" s="58">
        <v>0.002494</v>
      </c>
      <c r="H26" s="58">
        <v>0.00227</v>
      </c>
      <c r="I26" s="58">
        <v>0.002099</v>
      </c>
      <c r="J26" s="58">
        <v>0.001855</v>
      </c>
      <c r="K26" s="58">
        <v>0.001705</v>
      </c>
      <c r="L26" s="58">
        <v>0.001614</v>
      </c>
      <c r="M26" s="58">
        <v>0.001571</v>
      </c>
      <c r="N26" s="58">
        <v>0.001434</v>
      </c>
      <c r="O26" s="58">
        <v>0.001289</v>
      </c>
      <c r="P26" s="58">
        <v>0.001196</v>
      </c>
      <c r="Q26" s="58">
        <v>9.43E-4</v>
      </c>
      <c r="R26" s="58">
        <v>7.54E-4</v>
      </c>
      <c r="S26" s="58">
        <v>6.8E-4</v>
      </c>
      <c r="T26" s="58">
        <v>4.19E-4</v>
      </c>
      <c r="U26" s="58">
        <v>2.87E-4</v>
      </c>
      <c r="V26" s="58">
        <v>1.72E-4</v>
      </c>
      <c r="W26" s="58">
        <v>1.34E-4</v>
      </c>
      <c r="X26" s="58">
        <v>1.43E-4</v>
      </c>
      <c r="Y26" s="58">
        <v>0.0</v>
      </c>
      <c r="Z26" s="58">
        <v>-1.13E-4</v>
      </c>
      <c r="AA26" s="58">
        <v>-7.1E-5</v>
      </c>
      <c r="AB26" s="58">
        <v>6.2E-5</v>
      </c>
      <c r="AC26" s="58">
        <v>4.67E-4</v>
      </c>
      <c r="AD26" s="58">
        <v>8.48E-4</v>
      </c>
      <c r="AE26" s="58">
        <v>0.001175</v>
      </c>
      <c r="AF26" s="58">
        <v>0.001318</v>
      </c>
      <c r="AG26" s="58">
        <v>0.001455</v>
      </c>
      <c r="AH26" s="58">
        <v>0.001517</v>
      </c>
      <c r="AI26" s="58">
        <v>0.001461</v>
      </c>
      <c r="AJ26" s="58">
        <v>0.001318</v>
      </c>
      <c r="AK26" s="58">
        <v>0.001008</v>
      </c>
      <c r="AL26" s="58">
        <v>6.29E-4</v>
      </c>
    </row>
    <row r="27" ht="12.75" customHeight="1">
      <c r="A27" s="58">
        <v>0.00286</v>
      </c>
      <c r="B27" s="58">
        <v>0.002895</v>
      </c>
      <c r="C27" s="58">
        <v>0.002798</v>
      </c>
      <c r="D27" s="58">
        <v>0.002594</v>
      </c>
      <c r="E27" s="58">
        <v>0.002576</v>
      </c>
      <c r="F27" s="58">
        <v>0.002507</v>
      </c>
      <c r="G27" s="58">
        <v>0.002371</v>
      </c>
      <c r="H27" s="58">
        <v>0.002194</v>
      </c>
      <c r="I27" s="58">
        <v>0.002058</v>
      </c>
      <c r="J27" s="58">
        <v>0.001863</v>
      </c>
      <c r="K27" s="58">
        <v>0.001721</v>
      </c>
      <c r="L27" s="58">
        <v>0.001606</v>
      </c>
      <c r="M27" s="58">
        <v>0.001481</v>
      </c>
      <c r="N27" s="58">
        <v>0.001307</v>
      </c>
      <c r="O27" s="58">
        <v>0.001175</v>
      </c>
      <c r="P27" s="58">
        <v>0.001048</v>
      </c>
      <c r="Q27" s="58">
        <v>8.75E-4</v>
      </c>
      <c r="R27" s="58">
        <v>7.97E-4</v>
      </c>
      <c r="S27" s="58">
        <v>6.83E-4</v>
      </c>
      <c r="T27" s="58">
        <v>5.11E-4</v>
      </c>
      <c r="U27" s="58">
        <v>4.13E-4</v>
      </c>
      <c r="V27" s="58">
        <v>2.34E-4</v>
      </c>
      <c r="W27" s="58">
        <v>2.25E-4</v>
      </c>
      <c r="X27" s="58">
        <v>1.42E-4</v>
      </c>
      <c r="Y27" s="58">
        <v>0.0</v>
      </c>
      <c r="Z27" s="58">
        <v>-1.15E-4</v>
      </c>
      <c r="AA27" s="58">
        <v>-1.37E-4</v>
      </c>
      <c r="AB27" s="58">
        <v>-4.8E-5</v>
      </c>
      <c r="AC27" s="58">
        <v>3.45E-4</v>
      </c>
      <c r="AD27" s="58">
        <v>6.74E-4</v>
      </c>
      <c r="AE27" s="58">
        <v>0.001025</v>
      </c>
      <c r="AF27" s="58">
        <v>0.001116</v>
      </c>
      <c r="AG27" s="58">
        <v>0.001248</v>
      </c>
      <c r="AH27" s="58">
        <v>0.001297</v>
      </c>
      <c r="AI27" s="58">
        <v>0.001197</v>
      </c>
      <c r="AJ27" s="58">
        <v>0.001079</v>
      </c>
      <c r="AK27" s="58">
        <v>8.02E-4</v>
      </c>
      <c r="AL27" s="58">
        <v>4.71E-4</v>
      </c>
    </row>
    <row r="28" ht="12.75" customHeight="1">
      <c r="A28" s="58">
        <v>0.00272</v>
      </c>
      <c r="B28" s="58">
        <v>0.002803</v>
      </c>
      <c r="C28" s="58">
        <v>0.002821</v>
      </c>
      <c r="D28" s="58">
        <v>0.002623</v>
      </c>
      <c r="E28" s="58">
        <v>0.002605</v>
      </c>
      <c r="F28" s="58">
        <v>0.002519</v>
      </c>
      <c r="G28" s="58">
        <v>0.002349</v>
      </c>
      <c r="H28" s="58">
        <v>0.002252</v>
      </c>
      <c r="I28" s="58">
        <v>0.001991</v>
      </c>
      <c r="J28" s="58">
        <v>0.001754</v>
      </c>
      <c r="K28" s="58">
        <v>0.00158</v>
      </c>
      <c r="L28" s="58">
        <v>0.001503</v>
      </c>
      <c r="M28" s="58">
        <v>0.001409</v>
      </c>
      <c r="N28" s="58">
        <v>0.001319</v>
      </c>
      <c r="O28" s="58">
        <v>0.001211</v>
      </c>
      <c r="P28" s="58">
        <v>0.001112</v>
      </c>
      <c r="Q28" s="58">
        <v>9.21E-4</v>
      </c>
      <c r="R28" s="58">
        <v>8.43E-4</v>
      </c>
      <c r="S28" s="58">
        <v>7.94E-4</v>
      </c>
      <c r="T28" s="58">
        <v>5.0E-4</v>
      </c>
      <c r="U28" s="58">
        <v>3.85E-4</v>
      </c>
      <c r="V28" s="58">
        <v>2.68E-4</v>
      </c>
      <c r="W28" s="58">
        <v>2.21E-4</v>
      </c>
      <c r="X28" s="58">
        <v>1.65E-4</v>
      </c>
      <c r="Y28" s="58">
        <v>0.0</v>
      </c>
      <c r="Z28" s="58">
        <v>-1.0E-4</v>
      </c>
      <c r="AA28" s="58">
        <v>-6.0E-5</v>
      </c>
      <c r="AB28" s="58">
        <v>4.0E-5</v>
      </c>
      <c r="AC28" s="58">
        <v>4.56E-4</v>
      </c>
      <c r="AD28" s="58">
        <v>7.62E-4</v>
      </c>
      <c r="AE28" s="58">
        <v>0.001033</v>
      </c>
      <c r="AF28" s="58">
        <v>0.001155</v>
      </c>
      <c r="AG28" s="58">
        <v>0.001211</v>
      </c>
      <c r="AH28" s="58">
        <v>0.001274</v>
      </c>
      <c r="AI28" s="58">
        <v>0.001174</v>
      </c>
      <c r="AJ28" s="58">
        <v>0.00105</v>
      </c>
      <c r="AK28" s="58">
        <v>8.46E-4</v>
      </c>
      <c r="AL28" s="58">
        <v>4.82E-4</v>
      </c>
    </row>
    <row r="29" ht="12.75" customHeight="1">
      <c r="A29" s="58">
        <v>0.002641</v>
      </c>
      <c r="B29" s="58">
        <v>0.002689</v>
      </c>
      <c r="C29" s="58">
        <v>0.002575</v>
      </c>
      <c r="D29" s="58">
        <v>0.002363</v>
      </c>
      <c r="E29" s="58">
        <v>0.002395</v>
      </c>
      <c r="F29" s="58">
        <v>0.002333</v>
      </c>
      <c r="G29" s="58">
        <v>0.002214</v>
      </c>
      <c r="H29" s="58">
        <v>0.002028</v>
      </c>
      <c r="I29" s="58">
        <v>0.00183</v>
      </c>
      <c r="J29" s="58">
        <v>0.001632</v>
      </c>
      <c r="K29" s="58">
        <v>0.001519</v>
      </c>
      <c r="L29" s="58">
        <v>0.001389</v>
      </c>
      <c r="M29" s="58">
        <v>0.001366</v>
      </c>
      <c r="N29" s="58">
        <v>0.001223</v>
      </c>
      <c r="O29" s="58">
        <v>0.001055</v>
      </c>
      <c r="P29" s="58">
        <v>9.47E-4</v>
      </c>
      <c r="Q29" s="58">
        <v>7.95E-4</v>
      </c>
      <c r="R29" s="58">
        <v>6.71E-4</v>
      </c>
      <c r="S29" s="58">
        <v>5.77E-4</v>
      </c>
      <c r="T29" s="58">
        <v>3.98E-4</v>
      </c>
      <c r="U29" s="58">
        <v>3.27E-4</v>
      </c>
      <c r="V29" s="58">
        <v>1.84E-4</v>
      </c>
      <c r="W29" s="58">
        <v>1.44E-4</v>
      </c>
      <c r="X29" s="58">
        <v>1.57E-4</v>
      </c>
      <c r="Y29" s="58">
        <v>0.0</v>
      </c>
      <c r="Z29" s="58">
        <v>-9.5E-5</v>
      </c>
      <c r="AA29" s="58">
        <v>-8.8E-5</v>
      </c>
      <c r="AB29" s="58">
        <v>-8.2E-5</v>
      </c>
      <c r="AC29" s="58">
        <v>2.67E-4</v>
      </c>
      <c r="AD29" s="58">
        <v>5.71E-4</v>
      </c>
      <c r="AE29" s="58">
        <v>8.09E-4</v>
      </c>
      <c r="AF29" s="58">
        <v>8.96E-4</v>
      </c>
      <c r="AG29" s="58">
        <v>8.49E-4</v>
      </c>
      <c r="AH29" s="58">
        <v>8.94E-4</v>
      </c>
      <c r="AI29" s="58">
        <v>8.54E-4</v>
      </c>
      <c r="AJ29" s="58">
        <v>7.57E-4</v>
      </c>
      <c r="AK29" s="58">
        <v>5.22E-4</v>
      </c>
      <c r="AL29" s="58">
        <v>2.27E-4</v>
      </c>
    </row>
    <row r="30" ht="12.75" customHeight="1">
      <c r="A30" s="58">
        <v>0.002873</v>
      </c>
      <c r="B30" s="58">
        <v>0.002814</v>
      </c>
      <c r="C30" s="58">
        <v>0.002772</v>
      </c>
      <c r="D30" s="58">
        <v>0.002534</v>
      </c>
      <c r="E30" s="58">
        <v>0.002535</v>
      </c>
      <c r="F30" s="58">
        <v>0.002402</v>
      </c>
      <c r="G30" s="58">
        <v>0.002272</v>
      </c>
      <c r="H30" s="58">
        <v>0.002142</v>
      </c>
      <c r="I30" s="58">
        <v>0.001977</v>
      </c>
      <c r="J30" s="58">
        <v>0.001819</v>
      </c>
      <c r="K30" s="58">
        <v>0.001625</v>
      </c>
      <c r="L30" s="58">
        <v>0.001476</v>
      </c>
      <c r="M30" s="58">
        <v>0.001426</v>
      </c>
      <c r="N30" s="58">
        <v>0.001265</v>
      </c>
      <c r="O30" s="58">
        <v>0.001166</v>
      </c>
      <c r="P30" s="58">
        <v>0.001043</v>
      </c>
      <c r="Q30" s="58">
        <v>9.48E-4</v>
      </c>
      <c r="R30" s="58">
        <v>8.22E-4</v>
      </c>
      <c r="S30" s="58">
        <v>7.53E-4</v>
      </c>
      <c r="T30" s="58">
        <v>5.45E-4</v>
      </c>
      <c r="U30" s="58">
        <v>4.11E-4</v>
      </c>
      <c r="V30" s="58">
        <v>2.59E-4</v>
      </c>
      <c r="W30" s="58">
        <v>2.0E-4</v>
      </c>
      <c r="X30" s="58">
        <v>1.48E-4</v>
      </c>
      <c r="Y30" s="58">
        <v>0.0</v>
      </c>
      <c r="Z30" s="58">
        <v>-1.72E-4</v>
      </c>
      <c r="AA30" s="58">
        <v>-1.39E-4</v>
      </c>
      <c r="AB30" s="58">
        <v>-1.33E-4</v>
      </c>
      <c r="AC30" s="58">
        <v>1.98E-4</v>
      </c>
      <c r="AD30" s="58">
        <v>5.13E-4</v>
      </c>
      <c r="AE30" s="58">
        <v>6.96E-4</v>
      </c>
      <c r="AF30" s="58">
        <v>8.06E-4</v>
      </c>
      <c r="AG30" s="58">
        <v>8.47E-4</v>
      </c>
      <c r="AH30" s="58">
        <v>8.19E-4</v>
      </c>
      <c r="AI30" s="58">
        <v>7.48E-4</v>
      </c>
      <c r="AJ30" s="58">
        <v>6.44E-4</v>
      </c>
      <c r="AK30" s="58">
        <v>4.31E-4</v>
      </c>
      <c r="AL30" s="58">
        <v>1.49E-4</v>
      </c>
    </row>
    <row r="31" ht="12.75" customHeight="1">
      <c r="A31" s="58">
        <v>0.002824</v>
      </c>
      <c r="B31" s="58">
        <v>0.00278</v>
      </c>
      <c r="C31" s="58">
        <v>0.002719</v>
      </c>
      <c r="D31" s="58">
        <v>0.002534</v>
      </c>
      <c r="E31" s="58">
        <v>0.002528</v>
      </c>
      <c r="F31" s="58">
        <v>0.002418</v>
      </c>
      <c r="G31" s="58">
        <v>0.002308</v>
      </c>
      <c r="H31" s="58">
        <v>0.002148</v>
      </c>
      <c r="I31" s="58">
        <v>0.001935</v>
      </c>
      <c r="J31" s="58">
        <v>0.001731</v>
      </c>
      <c r="K31" s="58">
        <v>0.001563</v>
      </c>
      <c r="L31" s="58">
        <v>0.001459</v>
      </c>
      <c r="M31" s="58">
        <v>0.001401</v>
      </c>
      <c r="N31" s="58">
        <v>0.001283</v>
      </c>
      <c r="O31" s="58">
        <v>0.001207</v>
      </c>
      <c r="P31" s="58">
        <v>0.001076</v>
      </c>
      <c r="Q31" s="58">
        <v>8.96E-4</v>
      </c>
      <c r="R31" s="58">
        <v>8.59E-4</v>
      </c>
      <c r="S31" s="58">
        <v>7.49E-4</v>
      </c>
      <c r="T31" s="58">
        <v>5.16E-4</v>
      </c>
      <c r="U31" s="58">
        <v>3.63E-4</v>
      </c>
      <c r="V31" s="58">
        <v>2.29E-4</v>
      </c>
      <c r="W31" s="58">
        <v>1.85E-4</v>
      </c>
      <c r="X31" s="58">
        <v>1.64E-4</v>
      </c>
      <c r="Y31" s="58">
        <v>0.0</v>
      </c>
      <c r="Z31" s="58">
        <v>-1.46E-4</v>
      </c>
      <c r="AA31" s="58">
        <v>-1.23E-4</v>
      </c>
      <c r="AB31" s="58">
        <v>-7.0E-5</v>
      </c>
      <c r="AC31" s="58">
        <v>2.42E-4</v>
      </c>
      <c r="AD31" s="58">
        <v>4.59E-4</v>
      </c>
      <c r="AE31" s="58">
        <v>6.05E-4</v>
      </c>
      <c r="AF31" s="58">
        <v>6.77E-4</v>
      </c>
      <c r="AG31" s="58">
        <v>6.29E-4</v>
      </c>
      <c r="AH31" s="58">
        <v>6.58E-4</v>
      </c>
      <c r="AI31" s="58">
        <v>5.74E-4</v>
      </c>
      <c r="AJ31" s="58">
        <v>4.86E-4</v>
      </c>
      <c r="AK31" s="58">
        <v>3.25E-4</v>
      </c>
      <c r="AL31" s="58">
        <v>8.5E-5</v>
      </c>
    </row>
    <row r="32" ht="12.75" customHeight="1">
      <c r="A32" s="58">
        <v>0.00303</v>
      </c>
      <c r="B32" s="58">
        <v>0.002938</v>
      </c>
      <c r="C32" s="58">
        <v>0.00277</v>
      </c>
      <c r="D32" s="58">
        <v>0.002561</v>
      </c>
      <c r="E32" s="58">
        <v>0.002573</v>
      </c>
      <c r="F32" s="58">
        <v>0.002473</v>
      </c>
      <c r="G32" s="58">
        <v>0.002299</v>
      </c>
      <c r="H32" s="58">
        <v>0.002133</v>
      </c>
      <c r="I32" s="58">
        <v>0.001975</v>
      </c>
      <c r="J32" s="58">
        <v>0.001815</v>
      </c>
      <c r="K32" s="58">
        <v>0.001666</v>
      </c>
      <c r="L32" s="58">
        <v>0.001497</v>
      </c>
      <c r="M32" s="58">
        <v>0.001429</v>
      </c>
      <c r="N32" s="58">
        <v>0.001306</v>
      </c>
      <c r="O32" s="58">
        <v>0.001162</v>
      </c>
      <c r="P32" s="58">
        <v>0.001044</v>
      </c>
      <c r="Q32" s="58">
        <v>8.7E-4</v>
      </c>
      <c r="R32" s="58">
        <v>7.89E-4</v>
      </c>
      <c r="S32" s="58">
        <v>7.26E-4</v>
      </c>
      <c r="T32" s="58">
        <v>5.82E-4</v>
      </c>
      <c r="U32" s="58">
        <v>4.67E-4</v>
      </c>
      <c r="V32" s="58">
        <v>2.96E-4</v>
      </c>
      <c r="W32" s="58">
        <v>2.15E-4</v>
      </c>
      <c r="X32" s="58">
        <v>1.93E-4</v>
      </c>
      <c r="Y32" s="58">
        <v>0.0</v>
      </c>
      <c r="Z32" s="58">
        <v>-9.7E-5</v>
      </c>
      <c r="AA32" s="58">
        <v>-1.12E-4</v>
      </c>
      <c r="AB32" s="58">
        <v>-1.05E-4</v>
      </c>
      <c r="AC32" s="58">
        <v>1.07E-4</v>
      </c>
      <c r="AD32" s="58">
        <v>3.23E-4</v>
      </c>
      <c r="AE32" s="58">
        <v>4.91E-4</v>
      </c>
      <c r="AF32" s="58">
        <v>5.34E-4</v>
      </c>
      <c r="AG32" s="58">
        <v>5.18E-4</v>
      </c>
      <c r="AH32" s="58">
        <v>4.73E-4</v>
      </c>
      <c r="AI32" s="58">
        <v>4.36E-4</v>
      </c>
      <c r="AJ32" s="58">
        <v>3.21E-4</v>
      </c>
      <c r="AK32" s="58">
        <v>1.83E-4</v>
      </c>
      <c r="AL32" s="58">
        <v>-6.1E-5</v>
      </c>
    </row>
    <row r="33" ht="12.75" customHeight="1">
      <c r="A33" s="58">
        <v>0.003133</v>
      </c>
      <c r="B33" s="58">
        <v>0.003006</v>
      </c>
      <c r="C33" s="58">
        <v>0.0028770000000000002</v>
      </c>
      <c r="D33" s="58">
        <v>0.002644</v>
      </c>
      <c r="E33" s="58">
        <v>0.002625</v>
      </c>
      <c r="F33" s="58">
        <v>0.002524</v>
      </c>
      <c r="G33" s="58">
        <v>0.002401</v>
      </c>
      <c r="H33" s="58">
        <v>0.00224</v>
      </c>
      <c r="I33" s="58">
        <v>0.002077</v>
      </c>
      <c r="J33" s="58">
        <v>0.00188</v>
      </c>
      <c r="K33" s="58">
        <v>0.001739</v>
      </c>
      <c r="L33" s="58">
        <v>0.001557</v>
      </c>
      <c r="M33" s="58">
        <v>0.001459</v>
      </c>
      <c r="N33" s="58">
        <v>0.00133</v>
      </c>
      <c r="O33" s="58">
        <v>0.001255</v>
      </c>
      <c r="P33" s="58">
        <v>0.00109</v>
      </c>
      <c r="Q33" s="58">
        <v>9.76E-4</v>
      </c>
      <c r="R33" s="58">
        <v>8.92E-4</v>
      </c>
      <c r="S33" s="58">
        <v>8.48E-4</v>
      </c>
      <c r="T33" s="58">
        <v>6.53E-4</v>
      </c>
      <c r="U33" s="58">
        <v>4.86E-4</v>
      </c>
      <c r="V33" s="58">
        <v>3.44E-4</v>
      </c>
      <c r="W33" s="58">
        <v>2.54E-4</v>
      </c>
      <c r="X33" s="58">
        <v>1.85E-4</v>
      </c>
      <c r="Y33" s="58">
        <v>0.0</v>
      </c>
      <c r="Z33" s="58">
        <v>-1.13E-4</v>
      </c>
      <c r="AA33" s="58">
        <v>-1.44E-4</v>
      </c>
      <c r="AB33" s="58">
        <v>-1.29E-4</v>
      </c>
      <c r="AC33" s="58">
        <v>1.08E-4</v>
      </c>
      <c r="AD33" s="58">
        <v>3.09E-4</v>
      </c>
      <c r="AE33" s="58">
        <v>4.57E-4</v>
      </c>
      <c r="AF33" s="58">
        <v>4.42E-4</v>
      </c>
      <c r="AG33" s="58">
        <v>4.47E-4</v>
      </c>
      <c r="AH33" s="58">
        <v>4.48E-4</v>
      </c>
      <c r="AI33" s="58">
        <v>3.32E-4</v>
      </c>
      <c r="AJ33" s="58">
        <v>2.61E-4</v>
      </c>
      <c r="AK33" s="58">
        <v>1.07E-4</v>
      </c>
      <c r="AL33" s="58">
        <v>-1.1E-4</v>
      </c>
    </row>
    <row r="34" ht="12.75" customHeight="1">
      <c r="A34" s="58">
        <v>0.003105</v>
      </c>
      <c r="B34" s="58">
        <v>0.002984</v>
      </c>
      <c r="C34" s="58">
        <v>0.0029</v>
      </c>
      <c r="D34" s="58">
        <v>0.002692</v>
      </c>
      <c r="E34" s="58">
        <v>0.00265</v>
      </c>
      <c r="F34" s="58">
        <v>0.002518</v>
      </c>
      <c r="G34" s="58">
        <v>0.002374</v>
      </c>
      <c r="H34" s="58">
        <v>0.002178</v>
      </c>
      <c r="I34" s="58">
        <v>0.001985</v>
      </c>
      <c r="J34" s="58">
        <v>0.001805</v>
      </c>
      <c r="K34" s="58">
        <v>0.001658</v>
      </c>
      <c r="L34" s="58">
        <v>0.001508</v>
      </c>
      <c r="M34" s="58">
        <v>0.001444</v>
      </c>
      <c r="N34" s="58">
        <v>0.001318</v>
      </c>
      <c r="O34" s="58">
        <v>0.001186</v>
      </c>
      <c r="P34" s="58">
        <v>0.001051</v>
      </c>
      <c r="Q34" s="58">
        <v>9.4E-4</v>
      </c>
      <c r="R34" s="58">
        <v>7.98E-4</v>
      </c>
      <c r="S34" s="58">
        <v>7.46E-4</v>
      </c>
      <c r="T34" s="58">
        <v>5.7E-4</v>
      </c>
      <c r="U34" s="58">
        <v>4.4E-4</v>
      </c>
      <c r="V34" s="58">
        <v>2.66E-4</v>
      </c>
      <c r="W34" s="58">
        <v>1.8E-4</v>
      </c>
      <c r="X34" s="58">
        <v>1.65E-4</v>
      </c>
      <c r="Y34" s="58">
        <v>0.0</v>
      </c>
      <c r="Z34" s="58">
        <v>-1.35E-4</v>
      </c>
      <c r="AA34" s="58">
        <v>-1.38E-4</v>
      </c>
      <c r="AB34" s="58">
        <v>-1.47E-4</v>
      </c>
      <c r="AC34" s="58">
        <v>5.1E-5</v>
      </c>
      <c r="AD34" s="58">
        <v>1.87E-4</v>
      </c>
      <c r="AE34" s="58">
        <v>2.97E-4</v>
      </c>
      <c r="AF34" s="58">
        <v>3.23E-4</v>
      </c>
      <c r="AG34" s="58">
        <v>2.47E-4</v>
      </c>
      <c r="AH34" s="58">
        <v>2.8E-4</v>
      </c>
      <c r="AI34" s="58">
        <v>1.85E-4</v>
      </c>
      <c r="AJ34" s="58">
        <v>1.16E-4</v>
      </c>
      <c r="AK34" s="58">
        <v>4.0E-6</v>
      </c>
      <c r="AL34" s="58">
        <v>-1.85E-4</v>
      </c>
    </row>
    <row r="35" ht="12.75" customHeight="1">
      <c r="A35" s="58">
        <v>0.003276</v>
      </c>
      <c r="B35" s="58">
        <v>0.003225</v>
      </c>
      <c r="C35" s="58">
        <v>0.003144</v>
      </c>
      <c r="D35" s="58">
        <v>0.002924</v>
      </c>
      <c r="E35" s="58">
        <v>0.002825</v>
      </c>
      <c r="F35" s="58">
        <v>0.002685</v>
      </c>
      <c r="G35" s="58">
        <v>0.002427</v>
      </c>
      <c r="H35" s="58">
        <v>0.002221</v>
      </c>
      <c r="I35" s="58">
        <v>0.002039</v>
      </c>
      <c r="J35" s="58">
        <v>0.00185</v>
      </c>
      <c r="K35" s="58">
        <v>0.001653</v>
      </c>
      <c r="L35" s="58">
        <v>0.001487</v>
      </c>
      <c r="M35" s="58">
        <v>0.001394</v>
      </c>
      <c r="N35" s="58">
        <v>0.001238</v>
      </c>
      <c r="O35" s="58">
        <v>0.001132</v>
      </c>
      <c r="P35" s="58">
        <v>9.89E-4</v>
      </c>
      <c r="Q35" s="58">
        <v>8.79E-4</v>
      </c>
      <c r="R35" s="58">
        <v>8.03E-4</v>
      </c>
      <c r="S35" s="58">
        <v>7.12E-4</v>
      </c>
      <c r="T35" s="58">
        <v>6.06E-4</v>
      </c>
      <c r="U35" s="58">
        <v>4.54E-4</v>
      </c>
      <c r="V35" s="58">
        <v>2.88E-4</v>
      </c>
      <c r="W35" s="58">
        <v>2.15E-4</v>
      </c>
      <c r="X35" s="58">
        <v>1.71E-4</v>
      </c>
      <c r="Y35" s="58">
        <v>0.0</v>
      </c>
      <c r="Z35" s="58">
        <v>-8.5E-5</v>
      </c>
      <c r="AA35" s="58">
        <v>-1.32E-4</v>
      </c>
      <c r="AB35" s="58">
        <v>-1.31E-4</v>
      </c>
      <c r="AC35" s="58">
        <v>9.0E-6</v>
      </c>
      <c r="AD35" s="58">
        <v>1.62E-4</v>
      </c>
      <c r="AE35" s="58">
        <v>3.14E-4</v>
      </c>
      <c r="AF35" s="58">
        <v>2.94E-4</v>
      </c>
      <c r="AG35" s="58">
        <v>2.87E-4</v>
      </c>
      <c r="AH35" s="58">
        <v>2.79E-4</v>
      </c>
      <c r="AI35" s="58">
        <v>2.11E-4</v>
      </c>
      <c r="AJ35" s="58">
        <v>1.35E-4</v>
      </c>
      <c r="AK35" s="58">
        <v>1.4E-5</v>
      </c>
      <c r="AL35" s="58">
        <v>-1.5E-4</v>
      </c>
    </row>
    <row r="36" ht="12.75" customHeight="1">
      <c r="A36" s="58">
        <v>0.003438</v>
      </c>
      <c r="B36" s="58">
        <v>0.003193</v>
      </c>
      <c r="C36" s="58">
        <v>0.002954</v>
      </c>
      <c r="D36" s="58">
        <v>0.002759</v>
      </c>
      <c r="E36" s="58">
        <v>0.002678</v>
      </c>
      <c r="F36" s="58">
        <v>0.002624</v>
      </c>
      <c r="G36" s="58">
        <v>0.002486</v>
      </c>
      <c r="H36" s="58">
        <v>0.00235</v>
      </c>
      <c r="I36" s="58">
        <v>0.002151</v>
      </c>
      <c r="J36" s="58">
        <v>0.001933</v>
      </c>
      <c r="K36" s="58">
        <v>0.001772</v>
      </c>
      <c r="L36" s="58">
        <v>0.001613</v>
      </c>
      <c r="M36" s="58">
        <v>0.001496</v>
      </c>
      <c r="N36" s="58">
        <v>0.001345</v>
      </c>
      <c r="O36" s="58">
        <v>0.00126</v>
      </c>
      <c r="P36" s="58">
        <v>0.001136</v>
      </c>
      <c r="Q36" s="58">
        <v>0.001021</v>
      </c>
      <c r="R36" s="58">
        <v>9.35E-4</v>
      </c>
      <c r="S36" s="58">
        <v>8.27E-4</v>
      </c>
      <c r="T36" s="58">
        <v>6.56E-4</v>
      </c>
      <c r="U36" s="58">
        <v>4.91E-4</v>
      </c>
      <c r="V36" s="58">
        <v>3.3E-4</v>
      </c>
      <c r="W36" s="58">
        <v>2.48E-4</v>
      </c>
      <c r="X36" s="58">
        <v>1.78E-4</v>
      </c>
      <c r="Y36" s="58">
        <v>0.0</v>
      </c>
      <c r="Z36" s="58">
        <v>-1.64E-4</v>
      </c>
      <c r="AA36" s="58">
        <v>-2.02E-4</v>
      </c>
      <c r="AB36" s="58">
        <v>-2.23E-4</v>
      </c>
      <c r="AC36" s="58">
        <v>-3.1E-5</v>
      </c>
      <c r="AD36" s="58">
        <v>7.7E-5</v>
      </c>
      <c r="AE36" s="58">
        <v>1.76E-4</v>
      </c>
      <c r="AF36" s="58">
        <v>1.86E-4</v>
      </c>
      <c r="AG36" s="58">
        <v>1.2E-4</v>
      </c>
      <c r="AH36" s="58">
        <v>1.07E-4</v>
      </c>
      <c r="AI36" s="58">
        <v>1.0E-6</v>
      </c>
      <c r="AJ36" s="58">
        <v>-6.3E-5</v>
      </c>
      <c r="AK36" s="58">
        <v>-1.46E-4</v>
      </c>
      <c r="AL36" s="58">
        <v>-3.02E-4</v>
      </c>
    </row>
    <row r="37" ht="12.75" customHeight="1">
      <c r="A37" s="58">
        <v>0.003572</v>
      </c>
      <c r="B37" s="58">
        <v>0.003292</v>
      </c>
      <c r="C37" s="58">
        <v>0.00314</v>
      </c>
      <c r="D37" s="58">
        <v>0.002918</v>
      </c>
      <c r="E37" s="58">
        <v>0.002808</v>
      </c>
      <c r="F37" s="58">
        <v>0.00268</v>
      </c>
      <c r="G37" s="58">
        <v>0.002472</v>
      </c>
      <c r="H37" s="58">
        <v>0.0023</v>
      </c>
      <c r="I37" s="58">
        <v>0.00211</v>
      </c>
      <c r="J37" s="58">
        <v>0.001966</v>
      </c>
      <c r="K37" s="58">
        <v>0.00179</v>
      </c>
      <c r="L37" s="58">
        <v>0.001676</v>
      </c>
      <c r="M37" s="58">
        <v>0.001561</v>
      </c>
      <c r="N37" s="58">
        <v>0.001406</v>
      </c>
      <c r="O37" s="58">
        <v>0.001253</v>
      </c>
      <c r="P37" s="58">
        <v>0.001135</v>
      </c>
      <c r="Q37" s="58">
        <v>9.86E-4</v>
      </c>
      <c r="R37" s="58">
        <v>8.78E-4</v>
      </c>
      <c r="S37" s="58">
        <v>7.77E-4</v>
      </c>
      <c r="T37" s="58">
        <v>6.32E-4</v>
      </c>
      <c r="U37" s="58">
        <v>4.87E-4</v>
      </c>
      <c r="V37" s="58">
        <v>3.04E-4</v>
      </c>
      <c r="W37" s="58">
        <v>2.3E-4</v>
      </c>
      <c r="X37" s="58">
        <v>1.85E-4</v>
      </c>
      <c r="Y37" s="58">
        <v>0.0</v>
      </c>
      <c r="Z37" s="58">
        <v>-1.54E-4</v>
      </c>
      <c r="AA37" s="58">
        <v>-1.7E-4</v>
      </c>
      <c r="AB37" s="58">
        <v>-1.79E-4</v>
      </c>
      <c r="AC37" s="58">
        <v>-2.5E-5</v>
      </c>
      <c r="AD37" s="58">
        <v>9.0E-5</v>
      </c>
      <c r="AE37" s="58">
        <v>1.72E-4</v>
      </c>
      <c r="AF37" s="58">
        <v>1.58E-4</v>
      </c>
      <c r="AG37" s="58">
        <v>8.9E-5</v>
      </c>
      <c r="AH37" s="58">
        <v>1.2E-4</v>
      </c>
      <c r="AI37" s="58">
        <v>6.1E-5</v>
      </c>
      <c r="AJ37" s="58">
        <v>6.0E-6</v>
      </c>
      <c r="AK37" s="58">
        <v>-7.4E-5</v>
      </c>
      <c r="AL37" s="58">
        <v>-2.12E-4</v>
      </c>
    </row>
    <row r="38" ht="12.75" customHeight="1">
      <c r="A38" s="58">
        <v>0.003657</v>
      </c>
      <c r="B38" s="58">
        <v>0.003332</v>
      </c>
      <c r="C38" s="58">
        <v>0.003077</v>
      </c>
      <c r="D38" s="58">
        <v>0.002866</v>
      </c>
      <c r="E38" s="58">
        <v>0.002735</v>
      </c>
      <c r="F38" s="58">
        <v>0.002655</v>
      </c>
      <c r="G38" s="58">
        <v>0.002482</v>
      </c>
      <c r="H38" s="58">
        <v>0.002338</v>
      </c>
      <c r="I38" s="58">
        <v>0.00215</v>
      </c>
      <c r="J38" s="58">
        <v>0.001968</v>
      </c>
      <c r="K38" s="58">
        <v>0.001789</v>
      </c>
      <c r="L38" s="58">
        <v>0.001636</v>
      </c>
      <c r="M38" s="58">
        <v>0.001493</v>
      </c>
      <c r="N38" s="58">
        <v>0.001317</v>
      </c>
      <c r="O38" s="58">
        <v>0.001192</v>
      </c>
      <c r="P38" s="58">
        <v>0.001076</v>
      </c>
      <c r="Q38" s="58">
        <v>9.54E-4</v>
      </c>
      <c r="R38" s="58">
        <v>8.89E-4</v>
      </c>
      <c r="S38" s="58">
        <v>8.15E-4</v>
      </c>
      <c r="T38" s="58">
        <v>6.72E-4</v>
      </c>
      <c r="U38" s="58">
        <v>4.88E-4</v>
      </c>
      <c r="V38" s="58">
        <v>3.34E-4</v>
      </c>
      <c r="W38" s="58">
        <v>2.38E-4</v>
      </c>
      <c r="X38" s="58">
        <v>1.48E-4</v>
      </c>
      <c r="Y38" s="58">
        <v>0.0</v>
      </c>
      <c r="Z38" s="58">
        <v>-1.68E-4</v>
      </c>
      <c r="AA38" s="58">
        <v>-2.12E-4</v>
      </c>
      <c r="AB38" s="58">
        <v>-2.49E-4</v>
      </c>
      <c r="AC38" s="58">
        <v>-9.4E-5</v>
      </c>
      <c r="AD38" s="58">
        <v>2.1E-5</v>
      </c>
      <c r="AE38" s="58">
        <v>1.26E-4</v>
      </c>
      <c r="AF38" s="58">
        <v>1.1E-4</v>
      </c>
      <c r="AG38" s="58">
        <v>1.04E-4</v>
      </c>
      <c r="AH38" s="58">
        <v>6.7E-5</v>
      </c>
      <c r="AI38" s="58">
        <v>3.8E-5</v>
      </c>
      <c r="AJ38" s="58">
        <v>-1.4E-5</v>
      </c>
      <c r="AK38" s="58">
        <v>-7.2E-5</v>
      </c>
      <c r="AL38" s="58">
        <v>-1.96E-4</v>
      </c>
    </row>
    <row r="39" ht="12.75" customHeight="1">
      <c r="A39" s="58">
        <v>0.003574</v>
      </c>
      <c r="B39" s="58">
        <v>0.003322</v>
      </c>
      <c r="C39" s="58">
        <v>0.003111</v>
      </c>
      <c r="D39" s="58">
        <v>0.002902</v>
      </c>
      <c r="E39" s="58">
        <v>0.002787</v>
      </c>
      <c r="F39" s="58">
        <v>0.002697</v>
      </c>
      <c r="G39" s="58">
        <v>0.002526</v>
      </c>
      <c r="H39" s="58">
        <v>0.002376</v>
      </c>
      <c r="I39" s="58">
        <v>0.002185</v>
      </c>
      <c r="J39" s="58">
        <v>0.001943</v>
      </c>
      <c r="K39" s="58">
        <v>0.001755</v>
      </c>
      <c r="L39" s="58">
        <v>0.001627</v>
      </c>
      <c r="M39" s="58">
        <v>0.001508</v>
      </c>
      <c r="N39" s="58">
        <v>0.001369</v>
      </c>
      <c r="O39" s="58">
        <v>0.001286</v>
      </c>
      <c r="P39" s="58">
        <v>0.001169</v>
      </c>
      <c r="Q39" s="58">
        <v>0.00104</v>
      </c>
      <c r="R39" s="58">
        <v>9.15E-4</v>
      </c>
      <c r="S39" s="58">
        <v>8.67E-4</v>
      </c>
      <c r="T39" s="58">
        <v>6.85E-4</v>
      </c>
      <c r="U39" s="58">
        <v>5.06E-4</v>
      </c>
      <c r="V39" s="58">
        <v>3.45E-4</v>
      </c>
      <c r="W39" s="58">
        <v>2.53E-4</v>
      </c>
      <c r="X39" s="58">
        <v>1.71E-4</v>
      </c>
      <c r="Y39" s="58">
        <v>0.0</v>
      </c>
      <c r="Z39" s="58">
        <v>-1.41E-4</v>
      </c>
      <c r="AA39" s="58">
        <v>-1.64E-4</v>
      </c>
      <c r="AB39" s="58">
        <v>-1.78E-4</v>
      </c>
      <c r="AC39" s="58">
        <v>1.0E-6</v>
      </c>
      <c r="AD39" s="58">
        <v>1.32E-4</v>
      </c>
      <c r="AE39" s="58">
        <v>1.92E-4</v>
      </c>
      <c r="AF39" s="58">
        <v>2.04E-4</v>
      </c>
      <c r="AG39" s="58">
        <v>1.78E-4</v>
      </c>
      <c r="AH39" s="58">
        <v>1.95E-4</v>
      </c>
      <c r="AI39" s="58">
        <v>1.23E-4</v>
      </c>
      <c r="AJ39" s="58">
        <v>1.12E-4</v>
      </c>
      <c r="AK39" s="58">
        <v>4.6E-5</v>
      </c>
      <c r="AL39" s="58">
        <v>-6.7E-5</v>
      </c>
    </row>
    <row r="40" ht="12.75" customHeight="1">
      <c r="A40" s="58">
        <v>0.003488</v>
      </c>
      <c r="B40" s="58">
        <v>0.00327</v>
      </c>
      <c r="C40" s="58">
        <v>0.003135</v>
      </c>
      <c r="D40" s="58">
        <v>0.002926</v>
      </c>
      <c r="E40" s="58">
        <v>0.002791</v>
      </c>
      <c r="F40" s="58">
        <v>0.0026</v>
      </c>
      <c r="G40" s="58">
        <v>0.002402</v>
      </c>
      <c r="H40" s="58">
        <v>0.002178</v>
      </c>
      <c r="I40" s="58">
        <v>0.001999</v>
      </c>
      <c r="J40" s="58">
        <v>0.001798</v>
      </c>
      <c r="K40" s="58">
        <v>0.001625</v>
      </c>
      <c r="L40" s="58">
        <v>0.001497</v>
      </c>
      <c r="M40" s="58">
        <v>0.001388</v>
      </c>
      <c r="N40" s="58">
        <v>0.001237</v>
      </c>
      <c r="O40" s="58">
        <v>0.001055</v>
      </c>
      <c r="P40" s="58">
        <v>9.54E-4</v>
      </c>
      <c r="Q40" s="58">
        <v>8.18E-4</v>
      </c>
      <c r="R40" s="58">
        <v>7.36E-4</v>
      </c>
      <c r="S40" s="58">
        <v>6.84E-4</v>
      </c>
      <c r="T40" s="58">
        <v>5.38E-4</v>
      </c>
      <c r="U40" s="58">
        <v>4.46E-4</v>
      </c>
      <c r="V40" s="58">
        <v>2.75E-4</v>
      </c>
      <c r="W40" s="58">
        <v>2.18E-4</v>
      </c>
      <c r="X40" s="58">
        <v>1.74E-4</v>
      </c>
      <c r="Y40" s="58">
        <v>0.0</v>
      </c>
      <c r="Z40" s="58">
        <v>-1.48E-4</v>
      </c>
      <c r="AA40" s="58">
        <v>-1.87E-4</v>
      </c>
      <c r="AB40" s="58">
        <v>-2.01E-4</v>
      </c>
      <c r="AC40" s="58">
        <v>-6.2E-5</v>
      </c>
      <c r="AD40" s="58">
        <v>6.1E-5</v>
      </c>
      <c r="AE40" s="58">
        <v>1.64E-4</v>
      </c>
      <c r="AF40" s="58">
        <v>1.84E-4</v>
      </c>
      <c r="AG40" s="58">
        <v>1.46E-4</v>
      </c>
      <c r="AH40" s="58">
        <v>1.89E-4</v>
      </c>
      <c r="AI40" s="58">
        <v>1.64E-4</v>
      </c>
      <c r="AJ40" s="58">
        <v>1.02E-4</v>
      </c>
      <c r="AK40" s="58">
        <v>7.2E-5</v>
      </c>
      <c r="AL40" s="58">
        <v>-4.5E-5</v>
      </c>
    </row>
    <row r="41" ht="12.75" customHeight="1">
      <c r="A41" s="58">
        <v>0.003444</v>
      </c>
      <c r="B41" s="58">
        <v>0.003141</v>
      </c>
      <c r="C41" s="58">
        <v>0.002878</v>
      </c>
      <c r="D41" s="58">
        <v>0.002789</v>
      </c>
      <c r="E41" s="58">
        <v>0.002611</v>
      </c>
      <c r="F41" s="58">
        <v>0.002466</v>
      </c>
      <c r="G41" s="58">
        <v>0.002273</v>
      </c>
      <c r="H41" s="58">
        <v>0.002099</v>
      </c>
      <c r="I41" s="58">
        <v>0.001926</v>
      </c>
      <c r="J41" s="58">
        <v>0.001751</v>
      </c>
      <c r="K41" s="58">
        <v>0.001599</v>
      </c>
      <c r="L41" s="58">
        <v>0.001431</v>
      </c>
      <c r="M41" s="58">
        <v>0.001351</v>
      </c>
      <c r="N41" s="58">
        <v>0.0012</v>
      </c>
      <c r="O41" s="58">
        <v>0.00108</v>
      </c>
      <c r="P41" s="58">
        <v>9.4E-4</v>
      </c>
      <c r="Q41" s="58">
        <v>8.36E-4</v>
      </c>
      <c r="R41" s="58">
        <v>7.68E-4</v>
      </c>
      <c r="S41" s="58">
        <v>7.05E-4</v>
      </c>
      <c r="T41" s="58">
        <v>6.07E-4</v>
      </c>
      <c r="U41" s="58">
        <v>4.91E-4</v>
      </c>
      <c r="V41" s="58">
        <v>3.53E-4</v>
      </c>
      <c r="W41" s="58">
        <v>2.73E-4</v>
      </c>
      <c r="X41" s="58">
        <v>2.08E-4</v>
      </c>
      <c r="Y41" s="58">
        <v>0.0</v>
      </c>
      <c r="Z41" s="58">
        <v>-1.74E-4</v>
      </c>
      <c r="AA41" s="58">
        <v>-2.53E-4</v>
      </c>
      <c r="AB41" s="58">
        <v>-3.04E-4</v>
      </c>
      <c r="AC41" s="58">
        <v>-1.96E-4</v>
      </c>
      <c r="AD41" s="58">
        <v>-1.22E-4</v>
      </c>
      <c r="AE41" s="58">
        <v>-7.3E-5</v>
      </c>
      <c r="AF41" s="58">
        <v>-8.5E-5</v>
      </c>
      <c r="AG41" s="58">
        <v>-1.18E-4</v>
      </c>
      <c r="AH41" s="58">
        <v>-9.1E-5</v>
      </c>
      <c r="AI41" s="58">
        <v>-9.9E-5</v>
      </c>
      <c r="AJ41" s="58">
        <v>-1.34E-4</v>
      </c>
      <c r="AK41" s="58">
        <v>-1.48E-4</v>
      </c>
      <c r="AL41" s="58">
        <v>-2.17E-4</v>
      </c>
    </row>
    <row r="42" ht="12.75" customHeight="1">
      <c r="A42" s="58">
        <v>0.003331</v>
      </c>
      <c r="B42" s="58">
        <v>0.003064</v>
      </c>
      <c r="C42" s="58">
        <v>0.00294</v>
      </c>
      <c r="D42" s="58">
        <v>0.002856</v>
      </c>
      <c r="E42" s="58">
        <v>0.00264</v>
      </c>
      <c r="F42" s="58">
        <v>0.002452</v>
      </c>
      <c r="G42" s="58">
        <v>0.002232</v>
      </c>
      <c r="H42" s="58">
        <v>0.002079</v>
      </c>
      <c r="I42" s="58">
        <v>0.001906</v>
      </c>
      <c r="J42" s="58">
        <v>0.001712</v>
      </c>
      <c r="K42" s="58">
        <v>0.001516</v>
      </c>
      <c r="L42" s="58">
        <v>0.001353</v>
      </c>
      <c r="M42" s="58">
        <v>0.001242</v>
      </c>
      <c r="N42" s="58">
        <v>0.001092</v>
      </c>
      <c r="O42" s="58">
        <v>0.001018</v>
      </c>
      <c r="P42" s="58">
        <v>9.19E-4</v>
      </c>
      <c r="Q42" s="58">
        <v>8.4E-4</v>
      </c>
      <c r="R42" s="58">
        <v>7.93E-4</v>
      </c>
      <c r="S42" s="58">
        <v>7.31E-4</v>
      </c>
      <c r="T42" s="58">
        <v>5.94E-4</v>
      </c>
      <c r="U42" s="58">
        <v>4.63E-4</v>
      </c>
      <c r="V42" s="58">
        <v>3.68E-4</v>
      </c>
      <c r="W42" s="58">
        <v>2.67E-4</v>
      </c>
      <c r="X42" s="58">
        <v>2.02E-4</v>
      </c>
      <c r="Y42" s="58">
        <v>0.0</v>
      </c>
      <c r="Z42" s="58">
        <v>-1.8E-4</v>
      </c>
      <c r="AA42" s="58">
        <v>-2.14E-4</v>
      </c>
      <c r="AB42" s="58">
        <v>-2.34E-4</v>
      </c>
      <c r="AC42" s="58">
        <v>-1.02E-4</v>
      </c>
      <c r="AD42" s="58">
        <v>2.0E-5</v>
      </c>
      <c r="AE42" s="58">
        <v>8.6E-5</v>
      </c>
      <c r="AF42" s="58">
        <v>9.5E-5</v>
      </c>
      <c r="AG42" s="58">
        <v>5.9E-5</v>
      </c>
      <c r="AH42" s="58">
        <v>1.14E-4</v>
      </c>
      <c r="AI42" s="58">
        <v>9.5E-5</v>
      </c>
      <c r="AJ42" s="58">
        <v>1.06E-4</v>
      </c>
      <c r="AK42" s="58">
        <v>8.8E-5</v>
      </c>
      <c r="AL42" s="58">
        <v>2.8E-5</v>
      </c>
    </row>
    <row r="43" ht="12.75" customHeight="1">
      <c r="A43" s="58">
        <v>0.003215</v>
      </c>
      <c r="B43" s="58">
        <v>0.002976</v>
      </c>
      <c r="C43" s="58">
        <v>0.002772</v>
      </c>
      <c r="D43" s="58">
        <v>0.00264</v>
      </c>
      <c r="E43" s="58">
        <v>0.002487</v>
      </c>
      <c r="F43" s="58">
        <v>0.002375</v>
      </c>
      <c r="G43" s="58">
        <v>0.002216</v>
      </c>
      <c r="H43" s="58">
        <v>0.002025</v>
      </c>
      <c r="I43" s="58">
        <v>0.001836</v>
      </c>
      <c r="J43" s="58">
        <v>0.00166</v>
      </c>
      <c r="K43" s="58">
        <v>0.001482</v>
      </c>
      <c r="L43" s="58">
        <v>0.001357</v>
      </c>
      <c r="M43" s="58">
        <v>0.001269</v>
      </c>
      <c r="N43" s="58">
        <v>0.001113</v>
      </c>
      <c r="O43" s="58">
        <v>0.001044</v>
      </c>
      <c r="P43" s="58">
        <v>9.5E-4</v>
      </c>
      <c r="Q43" s="58">
        <v>8.16E-4</v>
      </c>
      <c r="R43" s="58">
        <v>7.52E-4</v>
      </c>
      <c r="S43" s="58">
        <v>6.98E-4</v>
      </c>
      <c r="T43" s="58">
        <v>5.6E-4</v>
      </c>
      <c r="U43" s="58">
        <v>4.6E-4</v>
      </c>
      <c r="V43" s="58">
        <v>3.57E-4</v>
      </c>
      <c r="W43" s="58">
        <v>2.48E-4</v>
      </c>
      <c r="X43" s="58">
        <v>1.97E-4</v>
      </c>
      <c r="Y43" s="58">
        <v>0.0</v>
      </c>
      <c r="Z43" s="58">
        <v>-1.46E-4</v>
      </c>
      <c r="AA43" s="58">
        <v>-2.07E-4</v>
      </c>
      <c r="AB43" s="58">
        <v>-2.53E-4</v>
      </c>
      <c r="AC43" s="58">
        <v>-1.38E-4</v>
      </c>
      <c r="AD43" s="58">
        <v>-5.8E-5</v>
      </c>
      <c r="AE43" s="58">
        <v>-7.0E-6</v>
      </c>
      <c r="AF43" s="58">
        <v>1.4E-5</v>
      </c>
      <c r="AG43" s="58">
        <v>-1.2E-5</v>
      </c>
      <c r="AH43" s="58">
        <v>3.9E-5</v>
      </c>
      <c r="AI43" s="58">
        <v>2.1E-5</v>
      </c>
      <c r="AJ43" s="58">
        <v>6.0E-6</v>
      </c>
      <c r="AK43" s="58">
        <v>3.8E-5</v>
      </c>
      <c r="AL43" s="58">
        <v>-1.3E-5</v>
      </c>
    </row>
    <row r="44" ht="12.75" customHeight="1">
      <c r="A44" s="58">
        <v>0.003325</v>
      </c>
      <c r="B44" s="58">
        <v>0.002976</v>
      </c>
      <c r="C44" s="58">
        <v>0.002754</v>
      </c>
      <c r="D44" s="58">
        <v>0.002615</v>
      </c>
      <c r="E44" s="58">
        <v>0.002444</v>
      </c>
      <c r="F44" s="58">
        <v>0.002308</v>
      </c>
      <c r="G44" s="58">
        <v>0.002138</v>
      </c>
      <c r="H44" s="58">
        <v>0.002028</v>
      </c>
      <c r="I44" s="58">
        <v>0.001901</v>
      </c>
      <c r="J44" s="58">
        <v>0.00176</v>
      </c>
      <c r="K44" s="58">
        <v>0.001563</v>
      </c>
      <c r="L44" s="58">
        <v>0.001447</v>
      </c>
      <c r="M44" s="58">
        <v>0.001328</v>
      </c>
      <c r="N44" s="58">
        <v>0.001171</v>
      </c>
      <c r="O44" s="58">
        <v>0.001045</v>
      </c>
      <c r="P44" s="58">
        <v>9.38E-4</v>
      </c>
      <c r="Q44" s="58">
        <v>8.57E-4</v>
      </c>
      <c r="R44" s="58">
        <v>8.03E-4</v>
      </c>
      <c r="S44" s="58">
        <v>7.58E-4</v>
      </c>
      <c r="T44" s="58">
        <v>6.48E-4</v>
      </c>
      <c r="U44" s="58">
        <v>5.52E-4</v>
      </c>
      <c r="V44" s="58">
        <v>4.29E-4</v>
      </c>
      <c r="W44" s="58">
        <v>3.13E-4</v>
      </c>
      <c r="X44" s="58">
        <v>2.13E-4</v>
      </c>
      <c r="Y44" s="58">
        <v>0.0</v>
      </c>
      <c r="Z44" s="58">
        <v>-1.87E-4</v>
      </c>
      <c r="AA44" s="58">
        <v>-2.33E-4</v>
      </c>
      <c r="AB44" s="58">
        <v>-2.9E-4</v>
      </c>
      <c r="AC44" s="58">
        <v>-1.72E-4</v>
      </c>
      <c r="AD44" s="58">
        <v>-7.3E-5</v>
      </c>
      <c r="AE44" s="58">
        <v>-1.0E-5</v>
      </c>
      <c r="AF44" s="58">
        <v>1.0E-6</v>
      </c>
      <c r="AG44" s="58">
        <v>-1.0E-5</v>
      </c>
      <c r="AH44" s="58">
        <v>4.3E-5</v>
      </c>
      <c r="AI44" s="58">
        <v>4.7E-5</v>
      </c>
      <c r="AJ44" s="58">
        <v>6.8E-5</v>
      </c>
      <c r="AK44" s="58">
        <v>7.9E-5</v>
      </c>
      <c r="AL44" s="58">
        <v>3.4E-5</v>
      </c>
    </row>
    <row r="45" ht="12.75" customHeight="1">
      <c r="A45" s="58">
        <v>0.003108</v>
      </c>
      <c r="B45" s="58">
        <v>0.002864</v>
      </c>
      <c r="C45" s="58">
        <v>0.002672</v>
      </c>
      <c r="D45" s="58">
        <v>0.002574</v>
      </c>
      <c r="E45" s="58">
        <v>0.002412</v>
      </c>
      <c r="F45" s="58">
        <v>0.002287</v>
      </c>
      <c r="G45" s="58">
        <v>0.002105</v>
      </c>
      <c r="H45" s="58">
        <v>0.001985</v>
      </c>
      <c r="I45" s="58">
        <v>0.001803</v>
      </c>
      <c r="J45" s="58">
        <v>0.00161</v>
      </c>
      <c r="K45" s="58">
        <v>0.001431</v>
      </c>
      <c r="L45" s="58">
        <v>0.00128</v>
      </c>
      <c r="M45" s="58">
        <v>0.001198</v>
      </c>
      <c r="N45" s="58">
        <v>0.001075</v>
      </c>
      <c r="O45" s="58">
        <v>9.95E-4</v>
      </c>
      <c r="P45" s="58">
        <v>9.1E-4</v>
      </c>
      <c r="Q45" s="58">
        <v>8.5E-4</v>
      </c>
      <c r="R45" s="58">
        <v>7.82E-4</v>
      </c>
      <c r="S45" s="58">
        <v>7.54E-4</v>
      </c>
      <c r="T45" s="58">
        <v>6.36E-4</v>
      </c>
      <c r="U45" s="58">
        <v>4.92E-4</v>
      </c>
      <c r="V45" s="58">
        <v>3.91E-4</v>
      </c>
      <c r="W45" s="58">
        <v>2.89E-4</v>
      </c>
      <c r="X45" s="58">
        <v>2.15E-4</v>
      </c>
      <c r="Y45" s="58">
        <v>0.0</v>
      </c>
      <c r="Z45" s="58">
        <v>-1.45E-4</v>
      </c>
      <c r="AA45" s="58">
        <v>-1.94E-4</v>
      </c>
      <c r="AB45" s="58">
        <v>-2.48E-4</v>
      </c>
      <c r="AC45" s="58">
        <v>-1.47E-4</v>
      </c>
      <c r="AD45" s="58">
        <v>-3.7E-5</v>
      </c>
      <c r="AE45" s="58">
        <v>8.0E-6</v>
      </c>
      <c r="AF45" s="58">
        <v>3.6E-5</v>
      </c>
      <c r="AG45" s="58">
        <v>2.3E-5</v>
      </c>
      <c r="AH45" s="58">
        <v>5.5E-5</v>
      </c>
      <c r="AI45" s="58">
        <v>8.4E-5</v>
      </c>
      <c r="AJ45" s="58">
        <v>8.5E-5</v>
      </c>
      <c r="AK45" s="58">
        <v>1.25E-4</v>
      </c>
      <c r="AL45" s="58">
        <v>1.0E-4</v>
      </c>
    </row>
    <row r="46" ht="12.75" customHeight="1">
      <c r="A46" s="58">
        <v>0.003124</v>
      </c>
      <c r="B46" s="58">
        <v>0.002815</v>
      </c>
      <c r="C46" s="58">
        <v>0.002641</v>
      </c>
      <c r="D46" s="58">
        <v>0.00249</v>
      </c>
      <c r="E46" s="58">
        <v>0.002353</v>
      </c>
      <c r="F46" s="58">
        <v>0.002212</v>
      </c>
      <c r="G46" s="58">
        <v>0.002053</v>
      </c>
      <c r="H46" s="58">
        <v>0.001889</v>
      </c>
      <c r="I46" s="58">
        <v>0.001755</v>
      </c>
      <c r="J46" s="58">
        <v>0.001621</v>
      </c>
      <c r="K46" s="58">
        <v>0.001473</v>
      </c>
      <c r="L46" s="58">
        <v>0.001373</v>
      </c>
      <c r="M46" s="58">
        <v>0.00124</v>
      </c>
      <c r="N46" s="58">
        <v>0.001147</v>
      </c>
      <c r="O46" s="58">
        <v>0.001027</v>
      </c>
      <c r="P46" s="58">
        <v>9.3E-4</v>
      </c>
      <c r="Q46" s="58">
        <v>7.99E-4</v>
      </c>
      <c r="R46" s="58">
        <v>7.41E-4</v>
      </c>
      <c r="S46" s="58">
        <v>6.64E-4</v>
      </c>
      <c r="T46" s="58">
        <v>6.07E-4</v>
      </c>
      <c r="U46" s="58">
        <v>4.87E-4</v>
      </c>
      <c r="V46" s="58">
        <v>3.63E-4</v>
      </c>
      <c r="W46" s="58">
        <v>2.61E-4</v>
      </c>
      <c r="X46" s="58">
        <v>2.01E-4</v>
      </c>
      <c r="Y46" s="58">
        <v>0.0</v>
      </c>
      <c r="Z46" s="58">
        <v>-1.62E-4</v>
      </c>
      <c r="AA46" s="58">
        <v>-2.2E-4</v>
      </c>
      <c r="AB46" s="58">
        <v>-2.69E-4</v>
      </c>
      <c r="AC46" s="58">
        <v>-1.79E-4</v>
      </c>
      <c r="AD46" s="58">
        <v>-1.48E-4</v>
      </c>
      <c r="AE46" s="58">
        <v>-8.7E-5</v>
      </c>
      <c r="AF46" s="58">
        <v>-9.2E-5</v>
      </c>
      <c r="AG46" s="58">
        <v>-1.09E-4</v>
      </c>
      <c r="AH46" s="58">
        <v>-5.3E-5</v>
      </c>
      <c r="AI46" s="58">
        <v>-4.1E-5</v>
      </c>
      <c r="AJ46" s="58">
        <v>2.0E-6</v>
      </c>
      <c r="AK46" s="58">
        <v>2.1E-5</v>
      </c>
      <c r="AL46" s="58">
        <v>-1.0E-6</v>
      </c>
    </row>
    <row r="47" ht="12.75" customHeight="1">
      <c r="A47" s="58">
        <v>0.003121</v>
      </c>
      <c r="B47" s="58">
        <v>0.002774</v>
      </c>
      <c r="C47" s="58">
        <v>0.002481</v>
      </c>
      <c r="D47" s="58">
        <v>0.002365</v>
      </c>
      <c r="E47" s="58">
        <v>0.002231</v>
      </c>
      <c r="F47" s="58">
        <v>0.002131</v>
      </c>
      <c r="G47" s="58">
        <v>0.002008</v>
      </c>
      <c r="H47" s="58">
        <v>0.001931</v>
      </c>
      <c r="I47" s="58">
        <v>0.001786</v>
      </c>
      <c r="J47" s="58">
        <v>0.001664</v>
      </c>
      <c r="K47" s="58">
        <v>0.001502</v>
      </c>
      <c r="L47" s="58">
        <v>0.001358</v>
      </c>
      <c r="M47" s="58">
        <v>0.001239</v>
      </c>
      <c r="N47" s="58">
        <v>0.001135</v>
      </c>
      <c r="O47" s="58">
        <v>0.001029</v>
      </c>
      <c r="P47" s="58">
        <v>9.08E-4</v>
      </c>
      <c r="Q47" s="58">
        <v>8.43E-4</v>
      </c>
      <c r="R47" s="58">
        <v>8.19E-4</v>
      </c>
      <c r="S47" s="58">
        <v>7.74E-4</v>
      </c>
      <c r="T47" s="58">
        <v>6.89E-4</v>
      </c>
      <c r="U47" s="58">
        <v>5.56E-4</v>
      </c>
      <c r="V47" s="58">
        <v>4.31E-4</v>
      </c>
      <c r="W47" s="58">
        <v>3.28E-4</v>
      </c>
      <c r="X47" s="58">
        <v>2.17E-4</v>
      </c>
      <c r="Y47" s="58">
        <v>0.0</v>
      </c>
      <c r="Z47" s="58">
        <v>-1.81E-4</v>
      </c>
      <c r="AA47" s="58">
        <v>-2.57E-4</v>
      </c>
      <c r="AB47" s="58">
        <v>-3.37E-4</v>
      </c>
      <c r="AC47" s="58">
        <v>-2.54E-4</v>
      </c>
      <c r="AD47" s="58">
        <v>-2.01E-4</v>
      </c>
      <c r="AE47" s="58">
        <v>-1.63E-4</v>
      </c>
      <c r="AF47" s="58">
        <v>-1.68E-4</v>
      </c>
      <c r="AG47" s="58">
        <v>-1.62E-4</v>
      </c>
      <c r="AH47" s="58">
        <v>-1.22E-4</v>
      </c>
      <c r="AI47" s="58">
        <v>-7.9E-5</v>
      </c>
      <c r="AJ47" s="58">
        <v>-7.1E-5</v>
      </c>
      <c r="AK47" s="58">
        <v>-4.3E-5</v>
      </c>
      <c r="AL47" s="58">
        <v>-6.0E-5</v>
      </c>
    </row>
    <row r="48" ht="12.75" customHeight="1">
      <c r="A48" s="58">
        <v>0.002975</v>
      </c>
      <c r="B48" s="58">
        <v>0.002709</v>
      </c>
      <c r="C48" s="58">
        <v>0.002505</v>
      </c>
      <c r="D48" s="58">
        <v>0.002394</v>
      </c>
      <c r="E48" s="58">
        <v>0.002269</v>
      </c>
      <c r="F48" s="58">
        <v>0.002154</v>
      </c>
      <c r="G48" s="58">
        <v>0.002012</v>
      </c>
      <c r="H48" s="58">
        <v>0.001884</v>
      </c>
      <c r="I48" s="58">
        <v>0.001743</v>
      </c>
      <c r="J48" s="58">
        <v>0.001603</v>
      </c>
      <c r="K48" s="58">
        <v>0.001415</v>
      </c>
      <c r="L48" s="58">
        <v>0.001301</v>
      </c>
      <c r="M48" s="58">
        <v>0.001214</v>
      </c>
      <c r="N48" s="58">
        <v>0.001101</v>
      </c>
      <c r="O48" s="58">
        <v>0.001025</v>
      </c>
      <c r="P48" s="58">
        <v>9.43E-4</v>
      </c>
      <c r="Q48" s="58">
        <v>8.8E-4</v>
      </c>
      <c r="R48" s="58">
        <v>7.94E-4</v>
      </c>
      <c r="S48" s="58">
        <v>7.69E-4</v>
      </c>
      <c r="T48" s="58">
        <v>6.44E-4</v>
      </c>
      <c r="U48" s="58">
        <v>5.31E-4</v>
      </c>
      <c r="V48" s="58">
        <v>3.94E-4</v>
      </c>
      <c r="W48" s="58">
        <v>2.61E-4</v>
      </c>
      <c r="X48" s="58">
        <v>1.99E-4</v>
      </c>
      <c r="Y48" s="58">
        <v>0.0</v>
      </c>
      <c r="Z48" s="58">
        <v>-1.67E-4</v>
      </c>
      <c r="AA48" s="58">
        <v>-2.15E-4</v>
      </c>
      <c r="AB48" s="58">
        <v>-2.7E-4</v>
      </c>
      <c r="AC48" s="58">
        <v>-1.9E-4</v>
      </c>
      <c r="AD48" s="58">
        <v>-1.61E-4</v>
      </c>
      <c r="AE48" s="58">
        <v>-8.2E-5</v>
      </c>
      <c r="AF48" s="58">
        <v>-9.0E-5</v>
      </c>
      <c r="AG48" s="58">
        <v>-9.1E-5</v>
      </c>
      <c r="AH48" s="58">
        <v>-4.4E-5</v>
      </c>
      <c r="AI48" s="58">
        <v>-2.0E-5</v>
      </c>
      <c r="AJ48" s="58">
        <v>-1.7E-5</v>
      </c>
      <c r="AK48" s="58">
        <v>2.8E-5</v>
      </c>
      <c r="AL48" s="58">
        <v>3.2E-5</v>
      </c>
    </row>
    <row r="49" ht="12.75" customHeight="1">
      <c r="A49" s="58">
        <v>0.002826</v>
      </c>
      <c r="B49" s="58">
        <v>0.002711</v>
      </c>
      <c r="C49" s="58">
        <v>0.002446</v>
      </c>
      <c r="D49" s="58">
        <v>0.002334</v>
      </c>
      <c r="E49" s="58">
        <v>0.002205</v>
      </c>
      <c r="F49" s="58">
        <v>0.002107</v>
      </c>
      <c r="G49" s="58">
        <v>0.001959</v>
      </c>
      <c r="H49" s="58">
        <v>0.001814</v>
      </c>
      <c r="I49" s="58">
        <v>0.001703</v>
      </c>
      <c r="J49" s="58">
        <v>0.001519</v>
      </c>
      <c r="K49" s="58">
        <v>0.001354</v>
      </c>
      <c r="L49" s="58">
        <v>0.001206</v>
      </c>
      <c r="M49" s="58">
        <v>0.001154</v>
      </c>
      <c r="N49" s="58">
        <v>0.001024</v>
      </c>
      <c r="O49" s="58">
        <v>9.6E-4</v>
      </c>
      <c r="P49" s="58">
        <v>8.75E-4</v>
      </c>
      <c r="Q49" s="58">
        <v>8.22E-4</v>
      </c>
      <c r="R49" s="58">
        <v>7.79E-4</v>
      </c>
      <c r="S49" s="58">
        <v>7.38E-4</v>
      </c>
      <c r="T49" s="58">
        <v>6.64E-4</v>
      </c>
      <c r="U49" s="58">
        <v>5.48E-4</v>
      </c>
      <c r="V49" s="58">
        <v>3.76E-4</v>
      </c>
      <c r="W49" s="58">
        <v>3.13E-4</v>
      </c>
      <c r="X49" s="58">
        <v>2.1E-4</v>
      </c>
      <c r="Y49" s="58">
        <v>0.0</v>
      </c>
      <c r="Z49" s="58">
        <v>-1.59E-4</v>
      </c>
      <c r="AA49" s="58">
        <v>-2.11E-4</v>
      </c>
      <c r="AB49" s="58">
        <v>-2.91E-4</v>
      </c>
      <c r="AC49" s="58">
        <v>-2.35E-4</v>
      </c>
      <c r="AD49" s="58">
        <v>-2.1E-4</v>
      </c>
      <c r="AE49" s="58">
        <v>-1.52E-4</v>
      </c>
      <c r="AF49" s="58">
        <v>-1.43E-4</v>
      </c>
      <c r="AG49" s="58">
        <v>-1.79E-4</v>
      </c>
      <c r="AH49" s="58">
        <v>-9.9E-5</v>
      </c>
      <c r="AI49" s="58">
        <v>-8.2E-5</v>
      </c>
      <c r="AJ49" s="58">
        <v>-4.6E-5</v>
      </c>
      <c r="AK49" s="58">
        <v>-1.3E-5</v>
      </c>
      <c r="AL49" s="58">
        <v>-1.0E-5</v>
      </c>
    </row>
    <row r="50" ht="12.75" customHeight="1">
      <c r="A50" s="58">
        <v>0.002781</v>
      </c>
      <c r="B50" s="58">
        <v>0.00263</v>
      </c>
      <c r="C50" s="58">
        <v>0.002431</v>
      </c>
      <c r="D50" s="58">
        <v>0.002279</v>
      </c>
      <c r="E50" s="58">
        <v>0.002167</v>
      </c>
      <c r="F50" s="58">
        <v>0.002093</v>
      </c>
      <c r="G50" s="58">
        <v>0.00196</v>
      </c>
      <c r="H50" s="58">
        <v>0.001829</v>
      </c>
      <c r="I50" s="58">
        <v>0.001576</v>
      </c>
      <c r="J50" s="58">
        <v>0.001443</v>
      </c>
      <c r="K50" s="58">
        <v>0.001281</v>
      </c>
      <c r="L50" s="58">
        <v>0.001119</v>
      </c>
      <c r="M50" s="58">
        <v>0.001059</v>
      </c>
      <c r="N50" s="58">
        <v>9.35E-4</v>
      </c>
      <c r="O50" s="58">
        <v>8.45E-4</v>
      </c>
      <c r="P50" s="58">
        <v>7.64E-4</v>
      </c>
      <c r="Q50" s="58">
        <v>6.9E-4</v>
      </c>
      <c r="R50" s="58">
        <v>6.7E-4</v>
      </c>
      <c r="S50" s="58">
        <v>6.5E-4</v>
      </c>
      <c r="T50" s="58">
        <v>6.29E-4</v>
      </c>
      <c r="U50" s="58">
        <v>5.81E-4</v>
      </c>
      <c r="V50" s="58">
        <v>4.39E-4</v>
      </c>
      <c r="W50" s="58">
        <v>3.11E-4</v>
      </c>
      <c r="X50" s="58">
        <v>2.26E-4</v>
      </c>
      <c r="Y50" s="58">
        <v>0.0</v>
      </c>
      <c r="Z50" s="58">
        <v>-2.02E-4</v>
      </c>
      <c r="AA50" s="58">
        <v>-2.45E-4</v>
      </c>
      <c r="AB50" s="58">
        <v>-3.0E-4</v>
      </c>
      <c r="AC50" s="58">
        <v>-2.17E-4</v>
      </c>
      <c r="AD50" s="58">
        <v>-2.11E-4</v>
      </c>
      <c r="AE50" s="58">
        <v>-1.55E-4</v>
      </c>
      <c r="AF50" s="58">
        <v>-1.17E-4</v>
      </c>
      <c r="AG50" s="58">
        <v>-9.8E-5</v>
      </c>
      <c r="AH50" s="58">
        <v>-3.4E-5</v>
      </c>
      <c r="AI50" s="58">
        <v>2.0E-5</v>
      </c>
      <c r="AJ50" s="58">
        <v>5.7E-5</v>
      </c>
      <c r="AK50" s="58">
        <v>1.05E-4</v>
      </c>
      <c r="AL50" s="58">
        <v>1.15E-4</v>
      </c>
    </row>
    <row r="51" ht="12.75" customHeight="1">
      <c r="A51" s="58">
        <v>0.002708</v>
      </c>
      <c r="B51" s="58">
        <v>0.002594</v>
      </c>
      <c r="C51" s="58">
        <v>0.002427</v>
      </c>
      <c r="D51" s="58">
        <v>0.002284</v>
      </c>
      <c r="E51" s="58">
        <v>0.00218</v>
      </c>
      <c r="F51" s="58">
        <v>0.002101</v>
      </c>
      <c r="G51" s="58">
        <v>0.001955</v>
      </c>
      <c r="H51" s="58">
        <v>0.001754</v>
      </c>
      <c r="I51" s="58">
        <v>0.001524</v>
      </c>
      <c r="J51" s="58">
        <v>0.001395</v>
      </c>
      <c r="K51" s="58">
        <v>0.001263</v>
      </c>
      <c r="L51" s="58">
        <v>0.001158</v>
      </c>
      <c r="M51" s="58">
        <v>0.001077</v>
      </c>
      <c r="N51" s="58">
        <v>0.001001</v>
      </c>
      <c r="O51" s="58">
        <v>8.61E-4</v>
      </c>
      <c r="P51" s="58">
        <v>7.9E-4</v>
      </c>
      <c r="Q51" s="58">
        <v>6.67E-4</v>
      </c>
      <c r="R51" s="58">
        <v>6.05E-4</v>
      </c>
      <c r="S51" s="58">
        <v>5.93E-4</v>
      </c>
      <c r="T51" s="58">
        <v>5.26E-4</v>
      </c>
      <c r="U51" s="58">
        <v>5.08E-4</v>
      </c>
      <c r="V51" s="58">
        <v>3.68E-4</v>
      </c>
      <c r="W51" s="58">
        <v>2.55E-4</v>
      </c>
      <c r="X51" s="58">
        <v>1.95E-4</v>
      </c>
      <c r="Y51" s="58">
        <v>0.0</v>
      </c>
      <c r="Z51" s="58">
        <v>-1.72E-4</v>
      </c>
      <c r="AA51" s="58">
        <v>-1.76E-4</v>
      </c>
      <c r="AB51" s="58">
        <v>-2.33E-4</v>
      </c>
      <c r="AC51" s="58">
        <v>-1.38E-4</v>
      </c>
      <c r="AD51" s="58">
        <v>-1.33E-4</v>
      </c>
      <c r="AE51" s="58">
        <v>-7.0E-5</v>
      </c>
      <c r="AF51" s="58">
        <v>-2.3E-5</v>
      </c>
      <c r="AG51" s="58">
        <v>-3.0E-6</v>
      </c>
      <c r="AH51" s="58">
        <v>6.0E-5</v>
      </c>
      <c r="AI51" s="58">
        <v>1.03E-4</v>
      </c>
      <c r="AJ51" s="58">
        <v>1.4E-4</v>
      </c>
      <c r="AK51" s="58">
        <v>2.17E-4</v>
      </c>
      <c r="AL51" s="58">
        <v>2.42E-4</v>
      </c>
    </row>
    <row r="52" ht="12.75" customHeight="1">
      <c r="A52" s="58">
        <v>0.002754</v>
      </c>
      <c r="B52" s="58">
        <v>0.002676</v>
      </c>
      <c r="C52" s="58">
        <v>0.002451</v>
      </c>
      <c r="D52" s="58">
        <v>0.002264</v>
      </c>
      <c r="E52" s="58">
        <v>0.00216</v>
      </c>
      <c r="F52" s="58">
        <v>0.002094</v>
      </c>
      <c r="G52" s="58">
        <v>0.00192</v>
      </c>
      <c r="H52" s="58">
        <v>0.001836</v>
      </c>
      <c r="I52" s="58">
        <v>0.001667</v>
      </c>
      <c r="J52" s="58">
        <v>0.001481</v>
      </c>
      <c r="K52" s="58">
        <v>0.0013</v>
      </c>
      <c r="L52" s="58">
        <v>0.00116</v>
      </c>
      <c r="M52" s="58">
        <v>0.001064</v>
      </c>
      <c r="N52" s="58">
        <v>9.74E-4</v>
      </c>
      <c r="O52" s="58">
        <v>9.02E-4</v>
      </c>
      <c r="P52" s="58">
        <v>8.31E-4</v>
      </c>
      <c r="Q52" s="58">
        <v>7.89E-4</v>
      </c>
      <c r="R52" s="58">
        <v>8.16E-4</v>
      </c>
      <c r="S52" s="58">
        <v>8.09E-4</v>
      </c>
      <c r="T52" s="58">
        <v>7.12E-4</v>
      </c>
      <c r="U52" s="58">
        <v>5.64E-4</v>
      </c>
      <c r="V52" s="58">
        <v>4.0E-4</v>
      </c>
      <c r="W52" s="58">
        <v>2.86E-4</v>
      </c>
      <c r="X52" s="58">
        <v>2.17E-4</v>
      </c>
      <c r="Y52" s="58">
        <v>0.0</v>
      </c>
      <c r="Z52" s="58">
        <v>-1.91E-4</v>
      </c>
      <c r="AA52" s="58">
        <v>-2.04E-4</v>
      </c>
      <c r="AB52" s="58">
        <v>-2.37E-4</v>
      </c>
      <c r="AC52" s="58">
        <v>-1.35E-4</v>
      </c>
      <c r="AD52" s="58">
        <v>-1.07E-4</v>
      </c>
      <c r="AE52" s="58">
        <v>-3.8E-5</v>
      </c>
      <c r="AF52" s="58">
        <v>-4.0E-6</v>
      </c>
      <c r="AG52" s="58">
        <v>4.0E-5</v>
      </c>
      <c r="AH52" s="58">
        <v>1.34E-4</v>
      </c>
      <c r="AI52" s="58">
        <v>1.75E-4</v>
      </c>
      <c r="AJ52" s="58">
        <v>2.16E-4</v>
      </c>
      <c r="AK52" s="58">
        <v>2.83E-4</v>
      </c>
      <c r="AL52" s="58">
        <v>2.96E-4</v>
      </c>
    </row>
    <row r="53" ht="12.75" customHeight="1">
      <c r="A53" s="58">
        <v>0.002775</v>
      </c>
      <c r="B53" s="58">
        <v>0.002574</v>
      </c>
      <c r="C53" s="58">
        <v>0.002391</v>
      </c>
      <c r="D53" s="58">
        <v>0.002192</v>
      </c>
      <c r="E53" s="58">
        <v>0.002104</v>
      </c>
      <c r="F53" s="58">
        <v>0.002018</v>
      </c>
      <c r="G53" s="58">
        <v>0.001889</v>
      </c>
      <c r="H53" s="58">
        <v>0.001805</v>
      </c>
      <c r="I53" s="58">
        <v>0.001645</v>
      </c>
      <c r="J53" s="58">
        <v>0.001516</v>
      </c>
      <c r="K53" s="58">
        <v>0.001372</v>
      </c>
      <c r="L53" s="58">
        <v>0.001228</v>
      </c>
      <c r="M53" s="58">
        <v>0.001157</v>
      </c>
      <c r="N53" s="58">
        <v>0.001036</v>
      </c>
      <c r="O53" s="58">
        <v>9.69E-4</v>
      </c>
      <c r="P53" s="58">
        <v>8.68E-4</v>
      </c>
      <c r="Q53" s="58">
        <v>7.96E-4</v>
      </c>
      <c r="R53" s="58">
        <v>7.44E-4</v>
      </c>
      <c r="S53" s="58">
        <v>7.54E-4</v>
      </c>
      <c r="T53" s="58">
        <v>6.46E-4</v>
      </c>
      <c r="U53" s="58">
        <v>4.98E-4</v>
      </c>
      <c r="V53" s="58">
        <v>3.69E-4</v>
      </c>
      <c r="W53" s="58">
        <v>2.25E-4</v>
      </c>
      <c r="X53" s="58">
        <v>1.84E-4</v>
      </c>
      <c r="Y53" s="58">
        <v>0.0</v>
      </c>
      <c r="Z53" s="58">
        <v>-1.84E-4</v>
      </c>
      <c r="AA53" s="58">
        <v>-2.22E-4</v>
      </c>
      <c r="AB53" s="58">
        <v>-2.51E-4</v>
      </c>
      <c r="AC53" s="58">
        <v>-1.43E-4</v>
      </c>
      <c r="AD53" s="58">
        <v>-6.5E-5</v>
      </c>
      <c r="AE53" s="58">
        <v>1.4E-5</v>
      </c>
      <c r="AF53" s="58">
        <v>6.6E-5</v>
      </c>
      <c r="AG53" s="58">
        <v>1.5E-4</v>
      </c>
      <c r="AH53" s="58">
        <v>2.64E-4</v>
      </c>
      <c r="AI53" s="58">
        <v>3.4E-4</v>
      </c>
      <c r="AJ53" s="58">
        <v>3.95E-4</v>
      </c>
      <c r="AK53" s="58">
        <v>4.69E-4</v>
      </c>
      <c r="AL53" s="58">
        <v>4.93E-4</v>
      </c>
    </row>
    <row r="54" ht="12.75" customHeight="1">
      <c r="A54" s="58">
        <v>0.0028</v>
      </c>
      <c r="B54" s="58">
        <v>0.002596</v>
      </c>
      <c r="C54" s="58">
        <v>0.002381</v>
      </c>
      <c r="D54" s="58">
        <v>0.002185</v>
      </c>
      <c r="E54" s="58">
        <v>0.002085</v>
      </c>
      <c r="F54" s="58">
        <v>0.002014</v>
      </c>
      <c r="G54" s="58">
        <v>0.001854</v>
      </c>
      <c r="H54" s="58">
        <v>0.001732</v>
      </c>
      <c r="I54" s="58">
        <v>0.001608</v>
      </c>
      <c r="J54" s="58">
        <v>0.00147</v>
      </c>
      <c r="K54" s="58">
        <v>0.001321</v>
      </c>
      <c r="L54" s="58">
        <v>0.001225</v>
      </c>
      <c r="M54" s="58">
        <v>0.001126</v>
      </c>
      <c r="N54" s="58">
        <v>0.001019</v>
      </c>
      <c r="O54" s="58">
        <v>9.49E-4</v>
      </c>
      <c r="P54" s="58">
        <v>8.58E-4</v>
      </c>
      <c r="Q54" s="58">
        <v>7.82E-4</v>
      </c>
      <c r="R54" s="58">
        <v>7.4E-4</v>
      </c>
      <c r="S54" s="58">
        <v>6.94E-4</v>
      </c>
      <c r="T54" s="58">
        <v>6.03E-4</v>
      </c>
      <c r="U54" s="58">
        <v>5.01E-4</v>
      </c>
      <c r="V54" s="58">
        <v>3.41E-4</v>
      </c>
      <c r="W54" s="58">
        <v>2.47E-4</v>
      </c>
      <c r="X54" s="58">
        <v>1.74E-4</v>
      </c>
      <c r="Y54" s="58">
        <v>0.0</v>
      </c>
      <c r="Z54" s="58">
        <v>-1.35E-4</v>
      </c>
      <c r="AA54" s="58">
        <v>-1.34E-4</v>
      </c>
      <c r="AB54" s="58">
        <v>-1.19E-4</v>
      </c>
      <c r="AC54" s="58">
        <v>-1.6E-5</v>
      </c>
      <c r="AD54" s="58">
        <v>-2.4E-5</v>
      </c>
      <c r="AE54" s="58">
        <v>1.09E-4</v>
      </c>
      <c r="AF54" s="58">
        <v>1.55E-4</v>
      </c>
      <c r="AG54" s="58">
        <v>2.43E-4</v>
      </c>
      <c r="AH54" s="58">
        <v>3.57E-4</v>
      </c>
      <c r="AI54" s="58">
        <v>4.67E-4</v>
      </c>
      <c r="AJ54" s="58">
        <v>5.11E-4</v>
      </c>
      <c r="AK54" s="58">
        <v>5.96E-4</v>
      </c>
      <c r="AL54" s="58">
        <v>6.21E-4</v>
      </c>
    </row>
    <row r="55" ht="12.75" customHeight="1">
      <c r="A55" s="58">
        <v>0.002765</v>
      </c>
      <c r="B55" s="58">
        <v>0.00254</v>
      </c>
      <c r="C55" s="58">
        <v>0.00234</v>
      </c>
      <c r="D55" s="58">
        <v>0.002134</v>
      </c>
      <c r="E55" s="58">
        <v>0.002021</v>
      </c>
      <c r="F55" s="58">
        <v>0.001907</v>
      </c>
      <c r="G55" s="58">
        <v>0.001777</v>
      </c>
      <c r="H55" s="58">
        <v>0.001678</v>
      </c>
      <c r="I55" s="58">
        <v>0.001565</v>
      </c>
      <c r="J55" s="58">
        <v>0.00145</v>
      </c>
      <c r="K55" s="58">
        <v>0.001289</v>
      </c>
      <c r="L55" s="58">
        <v>0.001165</v>
      </c>
      <c r="M55" s="58">
        <v>0.001084</v>
      </c>
      <c r="N55" s="58">
        <v>9.41E-4</v>
      </c>
      <c r="O55" s="58">
        <v>8.66E-4</v>
      </c>
      <c r="P55" s="58">
        <v>7.93E-4</v>
      </c>
      <c r="Q55" s="58">
        <v>7.27E-4</v>
      </c>
      <c r="R55" s="58">
        <v>7.0E-4</v>
      </c>
      <c r="S55" s="58">
        <v>6.81E-4</v>
      </c>
      <c r="T55" s="58">
        <v>6.24E-4</v>
      </c>
      <c r="U55" s="58">
        <v>4.9E-4</v>
      </c>
      <c r="V55" s="58">
        <v>3.57E-4</v>
      </c>
      <c r="W55" s="58">
        <v>2.37E-4</v>
      </c>
      <c r="X55" s="58">
        <v>1.68E-4</v>
      </c>
      <c r="Y55" s="58">
        <v>0.0</v>
      </c>
      <c r="Z55" s="58">
        <v>-1.76E-4</v>
      </c>
      <c r="AA55" s="58">
        <v>-1.78E-4</v>
      </c>
      <c r="AB55" s="58">
        <v>-1.64E-4</v>
      </c>
      <c r="AC55" s="58">
        <v>-5.8E-5</v>
      </c>
      <c r="AD55" s="58">
        <v>3.2E-5</v>
      </c>
      <c r="AE55" s="58">
        <v>1.61E-4</v>
      </c>
      <c r="AF55" s="58">
        <v>2.83E-4</v>
      </c>
      <c r="AG55" s="58">
        <v>3.74E-4</v>
      </c>
      <c r="AH55" s="58">
        <v>5.33E-4</v>
      </c>
      <c r="AI55" s="58">
        <v>6.62E-4</v>
      </c>
      <c r="AJ55" s="58">
        <v>7.24E-4</v>
      </c>
      <c r="AK55" s="58">
        <v>8.1E-4</v>
      </c>
      <c r="AL55" s="58">
        <v>8.39E-4</v>
      </c>
    </row>
    <row r="56" ht="12.75" customHeight="1">
      <c r="A56" s="58">
        <v>0.002553</v>
      </c>
      <c r="B56" s="58">
        <v>0.002368</v>
      </c>
      <c r="C56" s="58">
        <v>0.002166</v>
      </c>
      <c r="D56" s="58">
        <v>0.00197</v>
      </c>
      <c r="E56" s="58">
        <v>0.001901</v>
      </c>
      <c r="F56" s="58">
        <v>0.001826</v>
      </c>
      <c r="G56" s="58">
        <v>0.001675</v>
      </c>
      <c r="H56" s="58">
        <v>0.001561</v>
      </c>
      <c r="I56" s="58">
        <v>0.001422</v>
      </c>
      <c r="J56" s="58">
        <v>0.001277</v>
      </c>
      <c r="K56" s="58">
        <v>0.001117</v>
      </c>
      <c r="L56" s="58">
        <v>0.001004</v>
      </c>
      <c r="M56" s="58">
        <v>9.53E-4</v>
      </c>
      <c r="N56" s="58">
        <v>8.53E-4</v>
      </c>
      <c r="O56" s="58">
        <v>8.03E-4</v>
      </c>
      <c r="P56" s="58">
        <v>7.18E-4</v>
      </c>
      <c r="Q56" s="58">
        <v>6.81E-4</v>
      </c>
      <c r="R56" s="58">
        <v>6.1E-4</v>
      </c>
      <c r="S56" s="58">
        <v>6.12E-4</v>
      </c>
      <c r="T56" s="58">
        <v>5.1E-4</v>
      </c>
      <c r="U56" s="58">
        <v>3.87E-4</v>
      </c>
      <c r="V56" s="58">
        <v>2.84E-4</v>
      </c>
      <c r="W56" s="58">
        <v>1.66E-4</v>
      </c>
      <c r="X56" s="58">
        <v>1.49E-4</v>
      </c>
      <c r="Y56" s="58">
        <v>0.0</v>
      </c>
      <c r="Z56" s="58">
        <v>-1.55E-4</v>
      </c>
      <c r="AA56" s="58">
        <v>-1.01E-4</v>
      </c>
      <c r="AB56" s="58">
        <v>-6.5E-5</v>
      </c>
      <c r="AC56" s="58">
        <v>8.5E-5</v>
      </c>
      <c r="AD56" s="58">
        <v>1.87E-4</v>
      </c>
      <c r="AE56" s="58">
        <v>3.14E-4</v>
      </c>
      <c r="AF56" s="58">
        <v>4.52E-4</v>
      </c>
      <c r="AG56" s="58">
        <v>5.58E-4</v>
      </c>
      <c r="AH56" s="58">
        <v>7.17E-4</v>
      </c>
      <c r="AI56" s="58">
        <v>8.43E-4</v>
      </c>
      <c r="AJ56" s="58">
        <v>9.27E-4</v>
      </c>
      <c r="AK56" s="58">
        <v>0.001031</v>
      </c>
      <c r="AL56" s="58">
        <v>0.001072</v>
      </c>
    </row>
    <row r="57" ht="12.75" customHeight="1">
      <c r="A57" s="58">
        <v>0.002507</v>
      </c>
      <c r="B57" s="58">
        <v>0.002299</v>
      </c>
      <c r="C57" s="58">
        <v>0.002042</v>
      </c>
      <c r="D57" s="58">
        <v>0.001828</v>
      </c>
      <c r="E57" s="58">
        <v>0.001758</v>
      </c>
      <c r="F57" s="58">
        <v>0.00168</v>
      </c>
      <c r="G57" s="58">
        <v>0.001531</v>
      </c>
      <c r="H57" s="58">
        <v>0.001425</v>
      </c>
      <c r="I57" s="58">
        <v>0.001328</v>
      </c>
      <c r="J57" s="58">
        <v>0.001225</v>
      </c>
      <c r="K57" s="58">
        <v>0.001073</v>
      </c>
      <c r="L57" s="58">
        <v>9.57E-4</v>
      </c>
      <c r="M57" s="58">
        <v>9.07E-4</v>
      </c>
      <c r="N57" s="58">
        <v>8.17E-4</v>
      </c>
      <c r="O57" s="58">
        <v>7.31E-4</v>
      </c>
      <c r="P57" s="58">
        <v>6.53E-4</v>
      </c>
      <c r="Q57" s="58">
        <v>5.73E-4</v>
      </c>
      <c r="R57" s="58">
        <v>5.55E-4</v>
      </c>
      <c r="S57" s="58">
        <v>5.49E-4</v>
      </c>
      <c r="T57" s="58">
        <v>5.0E-4</v>
      </c>
      <c r="U57" s="58">
        <v>4.07E-4</v>
      </c>
      <c r="V57" s="58">
        <v>2.66E-4</v>
      </c>
      <c r="W57" s="58">
        <v>1.64E-4</v>
      </c>
      <c r="X57" s="58">
        <v>1.59E-4</v>
      </c>
      <c r="Y57" s="58">
        <v>0.0</v>
      </c>
      <c r="Z57" s="58">
        <v>-1.1E-4</v>
      </c>
      <c r="AA57" s="58">
        <v>-7.1E-5</v>
      </c>
      <c r="AB57" s="58">
        <v>-3.0E-5</v>
      </c>
      <c r="AC57" s="58">
        <v>1.35E-4</v>
      </c>
      <c r="AD57" s="58">
        <v>2.0E-4</v>
      </c>
      <c r="AE57" s="58">
        <v>3.54E-4</v>
      </c>
      <c r="AF57" s="58">
        <v>4.78E-4</v>
      </c>
      <c r="AG57" s="58">
        <v>6.1E-4</v>
      </c>
      <c r="AH57" s="58">
        <v>8.05E-4</v>
      </c>
      <c r="AI57" s="58">
        <v>9.35E-4</v>
      </c>
      <c r="AJ57" s="58">
        <v>0.001033</v>
      </c>
      <c r="AK57" s="58">
        <v>0.001135</v>
      </c>
      <c r="AL57" s="58">
        <v>0.001147</v>
      </c>
    </row>
    <row r="58" ht="12.75" customHeight="1">
      <c r="A58" s="58">
        <v>0.002284</v>
      </c>
      <c r="B58" s="58">
        <v>0.002111</v>
      </c>
      <c r="C58" s="58">
        <v>0.001977</v>
      </c>
      <c r="D58" s="58">
        <v>0.001765</v>
      </c>
      <c r="E58" s="58">
        <v>0.00169</v>
      </c>
      <c r="F58" s="58">
        <v>0.001565</v>
      </c>
      <c r="G58" s="58">
        <v>0.001415</v>
      </c>
      <c r="H58" s="58">
        <v>0.001299</v>
      </c>
      <c r="I58" s="58">
        <v>0.001167</v>
      </c>
      <c r="J58" s="58">
        <v>0.001064</v>
      </c>
      <c r="K58" s="58">
        <v>9.07E-4</v>
      </c>
      <c r="L58" s="58">
        <v>7.91E-4</v>
      </c>
      <c r="M58" s="58">
        <v>7.22E-4</v>
      </c>
      <c r="N58" s="58">
        <v>6.33E-4</v>
      </c>
      <c r="O58" s="58">
        <v>5.68E-4</v>
      </c>
      <c r="P58" s="58">
        <v>5.0E-4</v>
      </c>
      <c r="Q58" s="58">
        <v>4.76E-4</v>
      </c>
      <c r="R58" s="58">
        <v>4.72E-4</v>
      </c>
      <c r="S58" s="58">
        <v>4.61E-4</v>
      </c>
      <c r="T58" s="58">
        <v>4.15E-4</v>
      </c>
      <c r="U58" s="58">
        <v>3.19E-4</v>
      </c>
      <c r="V58" s="58">
        <v>2.27E-4</v>
      </c>
      <c r="W58" s="58">
        <v>1.46E-4</v>
      </c>
      <c r="X58" s="58">
        <v>1.37E-4</v>
      </c>
      <c r="Y58" s="58">
        <v>0.0</v>
      </c>
      <c r="Z58" s="58">
        <v>-1.14E-4</v>
      </c>
      <c r="AA58" s="58">
        <v>-5.6E-5</v>
      </c>
      <c r="AB58" s="58">
        <v>2.1E-5</v>
      </c>
      <c r="AC58" s="58">
        <v>2.08E-4</v>
      </c>
      <c r="AD58" s="58">
        <v>3.37E-4</v>
      </c>
      <c r="AE58" s="58">
        <v>5.1E-4</v>
      </c>
      <c r="AF58" s="58">
        <v>6.44E-4</v>
      </c>
      <c r="AG58" s="58">
        <v>8.01E-4</v>
      </c>
      <c r="AH58" s="58">
        <v>0.001012</v>
      </c>
      <c r="AI58" s="58">
        <v>0.001156</v>
      </c>
      <c r="AJ58" s="58">
        <v>0.001243</v>
      </c>
      <c r="AK58" s="58">
        <v>0.001366</v>
      </c>
      <c r="AL58" s="58">
        <v>0.001373</v>
      </c>
    </row>
    <row r="59" ht="12.75" customHeight="1">
      <c r="A59" s="58">
        <v>0.002114</v>
      </c>
      <c r="B59" s="58">
        <v>0.001892</v>
      </c>
      <c r="C59" s="58">
        <v>0.001703</v>
      </c>
      <c r="D59" s="58">
        <v>0.001494</v>
      </c>
      <c r="E59" s="58">
        <v>0.001445</v>
      </c>
      <c r="F59" s="58">
        <v>0.001382</v>
      </c>
      <c r="G59" s="58">
        <v>0.001251</v>
      </c>
      <c r="H59" s="58">
        <v>0.001138</v>
      </c>
      <c r="I59" s="58">
        <v>0.001064</v>
      </c>
      <c r="J59" s="58">
        <v>9.28E-4</v>
      </c>
      <c r="K59" s="58">
        <v>7.91E-4</v>
      </c>
      <c r="L59" s="58">
        <v>6.96E-4</v>
      </c>
      <c r="M59" s="58">
        <v>6.78E-4</v>
      </c>
      <c r="N59" s="58">
        <v>5.93E-4</v>
      </c>
      <c r="O59" s="58">
        <v>5.37E-4</v>
      </c>
      <c r="P59" s="58">
        <v>4.79E-4</v>
      </c>
      <c r="Q59" s="58">
        <v>4.28E-4</v>
      </c>
      <c r="R59" s="58">
        <v>4.22E-4</v>
      </c>
      <c r="S59" s="58">
        <v>4.32E-4</v>
      </c>
      <c r="T59" s="58">
        <v>3.62E-4</v>
      </c>
      <c r="U59" s="58">
        <v>2.7E-4</v>
      </c>
      <c r="V59" s="58">
        <v>1.48E-4</v>
      </c>
      <c r="W59" s="58">
        <v>1.11E-4</v>
      </c>
      <c r="X59" s="58">
        <v>1.05E-4</v>
      </c>
      <c r="Y59" s="58">
        <v>0.0</v>
      </c>
      <c r="Z59" s="58">
        <v>-9.9E-5</v>
      </c>
      <c r="AA59" s="58">
        <v>-3.2E-5</v>
      </c>
      <c r="AB59" s="58">
        <v>4.7E-5</v>
      </c>
      <c r="AC59" s="58">
        <v>2.58E-4</v>
      </c>
      <c r="AD59" s="58">
        <v>3.69E-4</v>
      </c>
      <c r="AE59" s="58">
        <v>5.2E-4</v>
      </c>
      <c r="AF59" s="58">
        <v>6.61E-4</v>
      </c>
      <c r="AG59" s="58">
        <v>8.1E-4</v>
      </c>
      <c r="AH59" s="58">
        <v>0.001001</v>
      </c>
      <c r="AI59" s="58">
        <v>0.001137</v>
      </c>
      <c r="AJ59" s="58">
        <v>0.001212</v>
      </c>
      <c r="AK59" s="58">
        <v>0.001349</v>
      </c>
      <c r="AL59" s="58">
        <v>0.001383</v>
      </c>
    </row>
    <row r="60" ht="12.75" customHeight="1">
      <c r="A60" s="58">
        <v>0.001912</v>
      </c>
      <c r="B60" s="58">
        <v>0.001766</v>
      </c>
      <c r="C60" s="58">
        <v>0.001654</v>
      </c>
      <c r="D60" s="58">
        <v>0.001452</v>
      </c>
      <c r="E60" s="58">
        <v>0.001362</v>
      </c>
      <c r="F60" s="58">
        <v>0.001265</v>
      </c>
      <c r="G60" s="58">
        <v>0.00108</v>
      </c>
      <c r="H60" s="58">
        <v>9.68E-4</v>
      </c>
      <c r="I60" s="58">
        <v>8.88E-4</v>
      </c>
      <c r="J60" s="58">
        <v>7.88E-4</v>
      </c>
      <c r="K60" s="58">
        <v>6.42E-4</v>
      </c>
      <c r="L60" s="58">
        <v>5.46E-4</v>
      </c>
      <c r="M60" s="58">
        <v>5.12E-4</v>
      </c>
      <c r="N60" s="58">
        <v>4.36E-4</v>
      </c>
      <c r="O60" s="58">
        <v>3.57E-4</v>
      </c>
      <c r="P60" s="58">
        <v>2.9E-4</v>
      </c>
      <c r="Q60" s="58">
        <v>2.83E-4</v>
      </c>
      <c r="R60" s="58">
        <v>3.01E-4</v>
      </c>
      <c r="S60" s="58">
        <v>3.14E-4</v>
      </c>
      <c r="T60" s="58">
        <v>2.99E-4</v>
      </c>
      <c r="U60" s="58">
        <v>2.25E-4</v>
      </c>
      <c r="V60" s="58">
        <v>1.21E-4</v>
      </c>
      <c r="W60" s="58">
        <v>1.0E-4</v>
      </c>
      <c r="X60" s="58">
        <v>1.16E-4</v>
      </c>
      <c r="Y60" s="58">
        <v>0.0</v>
      </c>
      <c r="Z60" s="58">
        <v>-9.8E-5</v>
      </c>
      <c r="AA60" s="58">
        <v>-1.7E-5</v>
      </c>
      <c r="AB60" s="58">
        <v>6.3E-5</v>
      </c>
      <c r="AC60" s="58">
        <v>2.55E-4</v>
      </c>
      <c r="AD60" s="58">
        <v>3.91E-4</v>
      </c>
      <c r="AE60" s="58">
        <v>5.5E-4</v>
      </c>
      <c r="AF60" s="58">
        <v>7.05E-4</v>
      </c>
      <c r="AG60" s="58">
        <v>8.41E-4</v>
      </c>
      <c r="AH60" s="58">
        <v>0.001061</v>
      </c>
      <c r="AI60" s="58">
        <v>0.001175</v>
      </c>
      <c r="AJ60" s="58">
        <v>0.001266</v>
      </c>
      <c r="AK60" s="58">
        <v>0.001373</v>
      </c>
      <c r="AL60" s="58">
        <v>0.001412</v>
      </c>
    </row>
    <row r="61" ht="12.75" customHeight="1">
      <c r="A61" s="58">
        <v>0.001714</v>
      </c>
      <c r="B61" s="58">
        <v>0.001594</v>
      </c>
      <c r="C61" s="58">
        <v>0.00154</v>
      </c>
      <c r="D61" s="58">
        <v>0.001349</v>
      </c>
      <c r="E61" s="58">
        <v>0.001297</v>
      </c>
      <c r="F61" s="58">
        <v>0.001187</v>
      </c>
      <c r="G61" s="58">
        <v>0.00101</v>
      </c>
      <c r="H61" s="58">
        <v>9.11E-4</v>
      </c>
      <c r="I61" s="58">
        <v>7.94E-4</v>
      </c>
      <c r="J61" s="58">
        <v>6.96E-4</v>
      </c>
      <c r="K61" s="58">
        <v>5.47E-4</v>
      </c>
      <c r="L61" s="58">
        <v>4.51E-4</v>
      </c>
      <c r="M61" s="58">
        <v>4.03E-4</v>
      </c>
      <c r="N61" s="58">
        <v>3.54E-4</v>
      </c>
      <c r="O61" s="58">
        <v>3.38E-4</v>
      </c>
      <c r="P61" s="58">
        <v>2.89E-4</v>
      </c>
      <c r="Q61" s="58">
        <v>2.5E-4</v>
      </c>
      <c r="R61" s="58">
        <v>2.7E-4</v>
      </c>
      <c r="S61" s="58">
        <v>2.97E-4</v>
      </c>
      <c r="T61" s="58">
        <v>2.64E-4</v>
      </c>
      <c r="U61" s="58">
        <v>1.92E-4</v>
      </c>
      <c r="V61" s="58">
        <v>1.04E-4</v>
      </c>
      <c r="W61" s="58">
        <v>6.3E-5</v>
      </c>
      <c r="X61" s="58">
        <v>9.1E-5</v>
      </c>
      <c r="Y61" s="58">
        <v>0.0</v>
      </c>
      <c r="Z61" s="58">
        <v>-8.4E-5</v>
      </c>
      <c r="AA61" s="58">
        <v>1.3E-5</v>
      </c>
      <c r="AB61" s="58">
        <v>1.1E-4</v>
      </c>
      <c r="AC61" s="58">
        <v>3.33E-4</v>
      </c>
      <c r="AD61" s="58">
        <v>4.48E-4</v>
      </c>
      <c r="AE61" s="58">
        <v>6.25E-4</v>
      </c>
      <c r="AF61" s="58">
        <v>7.36E-4</v>
      </c>
      <c r="AG61" s="58">
        <v>8.81E-4</v>
      </c>
      <c r="AH61" s="58">
        <v>0.001048</v>
      </c>
      <c r="AI61" s="58">
        <v>0.001173</v>
      </c>
      <c r="AJ61" s="58">
        <v>0.001256</v>
      </c>
      <c r="AK61" s="58">
        <v>0.001354</v>
      </c>
      <c r="AL61" s="58">
        <v>0.001416</v>
      </c>
    </row>
    <row r="62" ht="12.75" customHeight="1">
      <c r="A62" s="58">
        <v>0.001629</v>
      </c>
      <c r="B62" s="58">
        <v>0.001535</v>
      </c>
      <c r="C62" s="58">
        <v>0.001425</v>
      </c>
      <c r="D62" s="58">
        <v>0.00125</v>
      </c>
      <c r="E62" s="58">
        <v>0.001193</v>
      </c>
      <c r="F62" s="58">
        <v>0.001112</v>
      </c>
      <c r="G62" s="58">
        <v>9.81E-4</v>
      </c>
      <c r="H62" s="58">
        <v>8.93E-4</v>
      </c>
      <c r="I62" s="58">
        <v>7.4E-4</v>
      </c>
      <c r="J62" s="58">
        <v>6.59E-4</v>
      </c>
      <c r="K62" s="58">
        <v>5.23E-4</v>
      </c>
      <c r="L62" s="58">
        <v>4.63E-4</v>
      </c>
      <c r="M62" s="58">
        <v>4.16E-4</v>
      </c>
      <c r="N62" s="58">
        <v>3.51E-4</v>
      </c>
      <c r="O62" s="58">
        <v>3.16E-4</v>
      </c>
      <c r="P62" s="58">
        <v>2.58E-4</v>
      </c>
      <c r="Q62" s="58">
        <v>2.14E-4</v>
      </c>
      <c r="R62" s="58">
        <v>2.34E-4</v>
      </c>
      <c r="S62" s="58">
        <v>2.67E-4</v>
      </c>
      <c r="T62" s="58">
        <v>2.47E-4</v>
      </c>
      <c r="U62" s="58">
        <v>1.79E-4</v>
      </c>
      <c r="V62" s="58">
        <v>1.11E-4</v>
      </c>
      <c r="W62" s="58">
        <v>9.3E-5</v>
      </c>
      <c r="X62" s="58">
        <v>1.16E-4</v>
      </c>
      <c r="Y62" s="58">
        <v>0.0</v>
      </c>
      <c r="Z62" s="58">
        <v>-6.6E-5</v>
      </c>
      <c r="AA62" s="58">
        <v>6.0E-6</v>
      </c>
      <c r="AB62" s="58">
        <v>9.4E-5</v>
      </c>
      <c r="AC62" s="58">
        <v>2.91E-4</v>
      </c>
      <c r="AD62" s="58">
        <v>4.01E-4</v>
      </c>
      <c r="AE62" s="58">
        <v>5.46E-4</v>
      </c>
      <c r="AF62" s="58">
        <v>6.66E-4</v>
      </c>
      <c r="AG62" s="58">
        <v>7.53E-4</v>
      </c>
      <c r="AH62" s="58">
        <v>9.03E-4</v>
      </c>
      <c r="AI62" s="58">
        <v>0.001001</v>
      </c>
      <c r="AJ62" s="58">
        <v>0.001059</v>
      </c>
      <c r="AK62" s="58">
        <v>0.001169</v>
      </c>
      <c r="AL62" s="58">
        <v>0.001219</v>
      </c>
    </row>
    <row r="63" ht="12.75" customHeight="1">
      <c r="A63" s="58">
        <v>0.001731</v>
      </c>
      <c r="B63" s="58">
        <v>0.001588</v>
      </c>
      <c r="C63" s="58">
        <v>0.001502</v>
      </c>
      <c r="D63" s="58">
        <v>0.001308</v>
      </c>
      <c r="E63" s="58">
        <v>0.001231</v>
      </c>
      <c r="F63" s="58">
        <v>0.001159</v>
      </c>
      <c r="G63" s="58">
        <v>0.00103</v>
      </c>
      <c r="H63" s="58">
        <v>9.26E-4</v>
      </c>
      <c r="I63" s="58">
        <v>8.2E-4</v>
      </c>
      <c r="J63" s="58">
        <v>7.42E-4</v>
      </c>
      <c r="K63" s="58">
        <v>5.95E-4</v>
      </c>
      <c r="L63" s="58">
        <v>5.28E-4</v>
      </c>
      <c r="M63" s="58">
        <v>4.69E-4</v>
      </c>
      <c r="N63" s="58">
        <v>3.94E-4</v>
      </c>
      <c r="O63" s="58">
        <v>3.4E-4</v>
      </c>
      <c r="P63" s="58">
        <v>2.7E-4</v>
      </c>
      <c r="Q63" s="58">
        <v>2.61E-4</v>
      </c>
      <c r="R63" s="58">
        <v>2.81E-4</v>
      </c>
      <c r="S63" s="58">
        <v>3.08E-4</v>
      </c>
      <c r="T63" s="58">
        <v>2.86E-4</v>
      </c>
      <c r="U63" s="58">
        <v>2.43E-4</v>
      </c>
      <c r="V63" s="58">
        <v>1.55E-4</v>
      </c>
      <c r="W63" s="58">
        <v>1.0E-4</v>
      </c>
      <c r="X63" s="58">
        <v>1.2E-4</v>
      </c>
      <c r="Y63" s="58">
        <v>0.0</v>
      </c>
      <c r="Z63" s="58">
        <v>-7.6E-5</v>
      </c>
      <c r="AA63" s="58">
        <v>7.0E-6</v>
      </c>
      <c r="AB63" s="58">
        <v>8.0E-5</v>
      </c>
      <c r="AC63" s="58">
        <v>2.44E-4</v>
      </c>
      <c r="AD63" s="58">
        <v>3.36E-4</v>
      </c>
      <c r="AE63" s="58">
        <v>4.83E-4</v>
      </c>
      <c r="AF63" s="58">
        <v>5.95E-4</v>
      </c>
      <c r="AG63" s="58">
        <v>6.66E-4</v>
      </c>
      <c r="AH63" s="58">
        <v>8.1E-4</v>
      </c>
      <c r="AI63" s="58">
        <v>8.73E-4</v>
      </c>
      <c r="AJ63" s="58">
        <v>9.43E-4</v>
      </c>
      <c r="AK63" s="58">
        <v>0.001056</v>
      </c>
      <c r="AL63" s="58">
        <v>0.001069</v>
      </c>
    </row>
    <row r="64" ht="12.75" customHeight="1">
      <c r="A64" s="58">
        <v>0.001716</v>
      </c>
      <c r="B64" s="58">
        <v>0.00161</v>
      </c>
      <c r="C64" s="58">
        <v>0.001532</v>
      </c>
      <c r="D64" s="58">
        <v>0.001364</v>
      </c>
      <c r="E64" s="58">
        <v>0.001318</v>
      </c>
      <c r="F64" s="58">
        <v>0.001233</v>
      </c>
      <c r="G64" s="58">
        <v>0.001073</v>
      </c>
      <c r="H64" s="58">
        <v>9.51E-4</v>
      </c>
      <c r="I64" s="58">
        <v>8.43E-4</v>
      </c>
      <c r="J64" s="58">
        <v>7.4E-4</v>
      </c>
      <c r="K64" s="58">
        <v>6.11E-4</v>
      </c>
      <c r="L64" s="58">
        <v>5.19E-4</v>
      </c>
      <c r="M64" s="58">
        <v>4.98E-4</v>
      </c>
      <c r="N64" s="58">
        <v>4.33E-4</v>
      </c>
      <c r="O64" s="58">
        <v>3.74E-4</v>
      </c>
      <c r="P64" s="58">
        <v>3.14E-4</v>
      </c>
      <c r="Q64" s="58">
        <v>2.79E-4</v>
      </c>
      <c r="R64" s="58">
        <v>2.99E-4</v>
      </c>
      <c r="S64" s="58">
        <v>3.23E-4</v>
      </c>
      <c r="T64" s="58">
        <v>2.85E-4</v>
      </c>
      <c r="U64" s="58">
        <v>1.94E-4</v>
      </c>
      <c r="V64" s="58">
        <v>1.24E-4</v>
      </c>
      <c r="W64" s="58">
        <v>8.2E-5</v>
      </c>
      <c r="X64" s="58">
        <v>1.11E-4</v>
      </c>
      <c r="Y64" s="58">
        <v>0.0</v>
      </c>
      <c r="Z64" s="58">
        <v>-7.8E-5</v>
      </c>
      <c r="AA64" s="58">
        <v>9.0E-6</v>
      </c>
      <c r="AB64" s="58">
        <v>7.1E-5</v>
      </c>
      <c r="AC64" s="58">
        <v>2.35E-4</v>
      </c>
      <c r="AD64" s="58">
        <v>3.36E-4</v>
      </c>
      <c r="AE64" s="58">
        <v>4.33E-4</v>
      </c>
      <c r="AF64" s="58">
        <v>5.06E-4</v>
      </c>
      <c r="AG64" s="58">
        <v>5.25E-4</v>
      </c>
      <c r="AH64" s="58">
        <v>6.13E-4</v>
      </c>
      <c r="AI64" s="58">
        <v>6.86E-4</v>
      </c>
      <c r="AJ64" s="58">
        <v>7.4E-4</v>
      </c>
      <c r="AK64" s="58">
        <v>8.07E-4</v>
      </c>
      <c r="AL64" s="58">
        <v>8.66E-4</v>
      </c>
    </row>
    <row r="65" ht="12.75" customHeight="1">
      <c r="A65" s="58">
        <v>0.001906</v>
      </c>
      <c r="B65" s="58">
        <v>0.001735</v>
      </c>
      <c r="C65" s="58">
        <v>0.001641</v>
      </c>
      <c r="D65" s="58">
        <v>0.001489</v>
      </c>
      <c r="E65" s="58">
        <v>0.001408</v>
      </c>
      <c r="F65" s="58">
        <v>0.00131</v>
      </c>
      <c r="G65" s="58">
        <v>0.001168</v>
      </c>
      <c r="H65" s="58">
        <v>0.001023</v>
      </c>
      <c r="I65" s="58">
        <v>9.13E-4</v>
      </c>
      <c r="J65" s="58">
        <v>8.27E-4</v>
      </c>
      <c r="K65" s="58">
        <v>7.05E-4</v>
      </c>
      <c r="L65" s="58">
        <v>6.06E-4</v>
      </c>
      <c r="M65" s="58">
        <v>5.73E-4</v>
      </c>
      <c r="N65" s="58">
        <v>4.96E-4</v>
      </c>
      <c r="O65" s="58">
        <v>4.07E-4</v>
      </c>
      <c r="P65" s="58">
        <v>3.26E-4</v>
      </c>
      <c r="Q65" s="58">
        <v>2.74E-4</v>
      </c>
      <c r="R65" s="58">
        <v>2.72E-4</v>
      </c>
      <c r="S65" s="58">
        <v>3.16E-4</v>
      </c>
      <c r="T65" s="58">
        <v>2.79E-4</v>
      </c>
      <c r="U65" s="58">
        <v>2.3E-4</v>
      </c>
      <c r="V65" s="58">
        <v>1.2E-4</v>
      </c>
      <c r="W65" s="58">
        <v>8.3E-5</v>
      </c>
      <c r="X65" s="58">
        <v>1.16E-4</v>
      </c>
      <c r="Y65" s="58">
        <v>0.0</v>
      </c>
      <c r="Z65" s="58">
        <v>-8.3E-5</v>
      </c>
      <c r="AA65" s="58">
        <v>-5.2E-5</v>
      </c>
      <c r="AB65" s="58">
        <v>3.5E-5</v>
      </c>
      <c r="AC65" s="58">
        <v>1.31E-4</v>
      </c>
      <c r="AD65" s="58">
        <v>1.72E-4</v>
      </c>
      <c r="AE65" s="58">
        <v>2.86E-4</v>
      </c>
      <c r="AF65" s="58">
        <v>3.17E-4</v>
      </c>
      <c r="AG65" s="58">
        <v>3.19E-4</v>
      </c>
      <c r="AH65" s="58">
        <v>3.89E-4</v>
      </c>
      <c r="AI65" s="58">
        <v>4.33E-4</v>
      </c>
      <c r="AJ65" s="58">
        <v>4.69E-4</v>
      </c>
      <c r="AK65" s="58">
        <v>5.36E-4</v>
      </c>
      <c r="AL65" s="58">
        <v>5.92E-4</v>
      </c>
    </row>
    <row r="66" ht="12.75" customHeight="1">
      <c r="A66" s="58">
        <v>0.002218</v>
      </c>
      <c r="B66" s="58">
        <v>0.002011</v>
      </c>
      <c r="C66" s="58">
        <v>0.00181</v>
      </c>
      <c r="D66" s="58">
        <v>0.001628</v>
      </c>
      <c r="E66" s="58">
        <v>0.001568</v>
      </c>
      <c r="F66" s="58">
        <v>0.00152</v>
      </c>
      <c r="G66" s="58">
        <v>0.001435</v>
      </c>
      <c r="H66" s="58">
        <v>0.001343</v>
      </c>
      <c r="I66" s="58">
        <v>0.001252</v>
      </c>
      <c r="J66" s="58">
        <v>0.001128</v>
      </c>
      <c r="K66" s="58">
        <v>9.96E-4</v>
      </c>
      <c r="L66" s="58">
        <v>8.91E-4</v>
      </c>
      <c r="M66" s="58">
        <v>8.15E-4</v>
      </c>
      <c r="N66" s="58">
        <v>7.28E-4</v>
      </c>
      <c r="O66" s="58">
        <v>6.74E-4</v>
      </c>
      <c r="P66" s="58">
        <v>6.0E-4</v>
      </c>
      <c r="Q66" s="58">
        <v>5.38E-4</v>
      </c>
      <c r="R66" s="58">
        <v>5.42E-4</v>
      </c>
      <c r="S66" s="58">
        <v>5.46E-4</v>
      </c>
      <c r="T66" s="58">
        <v>4.85E-4</v>
      </c>
      <c r="U66" s="58">
        <v>3.95E-4</v>
      </c>
      <c r="V66" s="58">
        <v>2.39E-4</v>
      </c>
      <c r="W66" s="58">
        <v>1.71E-4</v>
      </c>
      <c r="X66" s="58">
        <v>1.44E-4</v>
      </c>
      <c r="Y66" s="58">
        <v>0.0</v>
      </c>
      <c r="Z66" s="58">
        <v>-1.28E-4</v>
      </c>
      <c r="AA66" s="58">
        <v>-1.05E-4</v>
      </c>
      <c r="AB66" s="58">
        <v>-7.9E-5</v>
      </c>
      <c r="AC66" s="58">
        <v>1.9E-5</v>
      </c>
      <c r="AD66" s="58">
        <v>4.7E-5</v>
      </c>
      <c r="AE66" s="58">
        <v>1.12E-4</v>
      </c>
      <c r="AF66" s="58">
        <v>1.13E-4</v>
      </c>
      <c r="AG66" s="58">
        <v>1.15E-4</v>
      </c>
      <c r="AH66" s="58">
        <v>1.53E-4</v>
      </c>
      <c r="AI66" s="58">
        <v>1.78E-4</v>
      </c>
      <c r="AJ66" s="58">
        <v>2.0E-4</v>
      </c>
      <c r="AK66" s="58">
        <v>2.56E-4</v>
      </c>
      <c r="AL66" s="58">
        <v>3.2E-4</v>
      </c>
    </row>
    <row r="67" ht="12.75" customHeight="1">
      <c r="A67" s="58">
        <v>0.002362</v>
      </c>
      <c r="B67" s="58">
        <v>0.002105</v>
      </c>
      <c r="C67" s="58">
        <v>0.001934</v>
      </c>
      <c r="D67" s="58">
        <v>0.001751</v>
      </c>
      <c r="E67" s="58">
        <v>0.001687</v>
      </c>
      <c r="F67" s="58">
        <v>0.001661</v>
      </c>
      <c r="G67" s="58">
        <v>0.001481</v>
      </c>
      <c r="H67" s="58">
        <v>0.001389</v>
      </c>
      <c r="I67" s="58">
        <v>0.001264</v>
      </c>
      <c r="J67" s="58">
        <v>0.001173</v>
      </c>
      <c r="K67" s="58">
        <v>0.001021</v>
      </c>
      <c r="L67" s="58">
        <v>9.58E-4</v>
      </c>
      <c r="M67" s="58">
        <v>8.82E-4</v>
      </c>
      <c r="N67" s="58">
        <v>7.82E-4</v>
      </c>
      <c r="O67" s="58">
        <v>6.82E-4</v>
      </c>
      <c r="P67" s="58">
        <v>5.81E-4</v>
      </c>
      <c r="Q67" s="58">
        <v>5.03E-4</v>
      </c>
      <c r="R67" s="58">
        <v>5.01E-4</v>
      </c>
      <c r="S67" s="58">
        <v>5.08E-4</v>
      </c>
      <c r="T67" s="58">
        <v>4.32E-4</v>
      </c>
      <c r="U67" s="58">
        <v>3.45E-4</v>
      </c>
      <c r="V67" s="58">
        <v>2.02E-4</v>
      </c>
      <c r="W67" s="58">
        <v>1.24E-4</v>
      </c>
      <c r="X67" s="58">
        <v>1.27E-4</v>
      </c>
      <c r="Y67" s="58">
        <v>0.0</v>
      </c>
      <c r="Z67" s="58">
        <v>-1.51E-4</v>
      </c>
      <c r="AA67" s="58">
        <v>-1.25E-4</v>
      </c>
      <c r="AB67" s="58">
        <v>-1.12E-4</v>
      </c>
      <c r="AC67" s="58">
        <v>-4.4E-5</v>
      </c>
      <c r="AD67" s="58">
        <v>-3.9E-5</v>
      </c>
      <c r="AE67" s="58">
        <v>-3.6E-5</v>
      </c>
      <c r="AF67" s="58">
        <v>-4.3E-5</v>
      </c>
      <c r="AG67" s="58">
        <v>-1.19E-4</v>
      </c>
      <c r="AH67" s="58">
        <v>-7.6E-5</v>
      </c>
      <c r="AI67" s="58">
        <v>-9.6E-5</v>
      </c>
      <c r="AJ67" s="58">
        <v>-9.2E-5</v>
      </c>
      <c r="AK67" s="58">
        <v>-3.7E-5</v>
      </c>
      <c r="AL67" s="58">
        <v>1.1E-5</v>
      </c>
    </row>
    <row r="68" ht="12.75" customHeight="1">
      <c r="A68" s="58">
        <v>0.00247</v>
      </c>
      <c r="B68" s="58">
        <v>0.002241</v>
      </c>
      <c r="C68" s="58">
        <v>0.002078</v>
      </c>
      <c r="D68" s="58">
        <v>0.001907</v>
      </c>
      <c r="E68" s="58">
        <v>0.001842</v>
      </c>
      <c r="F68" s="58">
        <v>0.001784</v>
      </c>
      <c r="G68" s="58">
        <v>0.001618</v>
      </c>
      <c r="H68" s="58">
        <v>0.001502</v>
      </c>
      <c r="I68" s="58">
        <v>0.001379</v>
      </c>
      <c r="J68" s="58">
        <v>0.001281</v>
      </c>
      <c r="K68" s="58">
        <v>0.001119</v>
      </c>
      <c r="L68" s="58">
        <v>0.001036</v>
      </c>
      <c r="M68" s="58">
        <v>9.48E-4</v>
      </c>
      <c r="N68" s="58">
        <v>8.17E-4</v>
      </c>
      <c r="O68" s="58">
        <v>7.23E-4</v>
      </c>
      <c r="P68" s="58">
        <v>6.26E-4</v>
      </c>
      <c r="Q68" s="58">
        <v>5.56E-4</v>
      </c>
      <c r="R68" s="58">
        <v>5.54E-4</v>
      </c>
      <c r="S68" s="58">
        <v>5.58E-4</v>
      </c>
      <c r="T68" s="58">
        <v>4.95E-4</v>
      </c>
      <c r="U68" s="58">
        <v>4.04E-4</v>
      </c>
      <c r="V68" s="58">
        <v>2.6E-4</v>
      </c>
      <c r="W68" s="58">
        <v>1.53E-4</v>
      </c>
      <c r="X68" s="58">
        <v>1.31E-4</v>
      </c>
      <c r="Y68" s="58">
        <v>0.0</v>
      </c>
      <c r="Z68" s="58">
        <v>-1.52E-4</v>
      </c>
      <c r="AA68" s="58">
        <v>-1.72E-4</v>
      </c>
      <c r="AB68" s="58">
        <v>-1.6E-4</v>
      </c>
      <c r="AC68" s="58">
        <v>-1.14E-4</v>
      </c>
      <c r="AD68" s="58">
        <v>-1.59E-4</v>
      </c>
      <c r="AE68" s="58">
        <v>-1.15E-4</v>
      </c>
      <c r="AF68" s="58">
        <v>-1.78E-4</v>
      </c>
      <c r="AG68" s="58">
        <v>-2.65E-4</v>
      </c>
      <c r="AH68" s="58">
        <v>-2.41E-4</v>
      </c>
      <c r="AI68" s="58">
        <v>-2.61E-4</v>
      </c>
      <c r="AJ68" s="58">
        <v>-2.65E-4</v>
      </c>
      <c r="AK68" s="58">
        <v>-2.36E-4</v>
      </c>
      <c r="AL68" s="58">
        <v>-1.94E-4</v>
      </c>
    </row>
    <row r="69" ht="12.75" customHeight="1">
      <c r="A69" s="58">
        <v>0.002527</v>
      </c>
      <c r="B69" s="58">
        <v>0.002354</v>
      </c>
      <c r="C69" s="58">
        <v>0.002262</v>
      </c>
      <c r="D69" s="58">
        <v>0.002102</v>
      </c>
      <c r="E69" s="58">
        <v>0.002019</v>
      </c>
      <c r="F69" s="58">
        <v>0.00192</v>
      </c>
      <c r="G69" s="58">
        <v>0.001759</v>
      </c>
      <c r="H69" s="58">
        <v>0.001649</v>
      </c>
      <c r="I69" s="58">
        <v>0.001498</v>
      </c>
      <c r="J69" s="58">
        <v>0.001385</v>
      </c>
      <c r="K69" s="58">
        <v>0.001203</v>
      </c>
      <c r="L69" s="58">
        <v>0.001111</v>
      </c>
      <c r="M69" s="58">
        <v>0.001005</v>
      </c>
      <c r="N69" s="58">
        <v>9.14E-4</v>
      </c>
      <c r="O69" s="58">
        <v>8.15E-4</v>
      </c>
      <c r="P69" s="58">
        <v>7.24E-4</v>
      </c>
      <c r="Q69" s="58">
        <v>6.25E-4</v>
      </c>
      <c r="R69" s="58">
        <v>5.85E-4</v>
      </c>
      <c r="S69" s="58">
        <v>6.27E-4</v>
      </c>
      <c r="T69" s="58">
        <v>5.45E-4</v>
      </c>
      <c r="U69" s="58">
        <v>4.47E-4</v>
      </c>
      <c r="V69" s="58">
        <v>2.71E-4</v>
      </c>
      <c r="W69" s="58">
        <v>1.83E-4</v>
      </c>
      <c r="X69" s="58">
        <v>1.51E-4</v>
      </c>
      <c r="Y69" s="58">
        <v>0.0</v>
      </c>
      <c r="Z69" s="58">
        <v>-1.66E-4</v>
      </c>
      <c r="AA69" s="58">
        <v>-1.52E-4</v>
      </c>
      <c r="AB69" s="58">
        <v>-1.9E-4</v>
      </c>
      <c r="AC69" s="58">
        <v>-1.5E-4</v>
      </c>
      <c r="AD69" s="58">
        <v>-1.59E-4</v>
      </c>
      <c r="AE69" s="58">
        <v>-2.48E-4</v>
      </c>
      <c r="AF69" s="58">
        <v>-2.87E-4</v>
      </c>
      <c r="AG69" s="58">
        <v>-3.91E-4</v>
      </c>
      <c r="AH69" s="58">
        <v>-3.6E-4</v>
      </c>
      <c r="AI69" s="58">
        <v>-4.3E-4</v>
      </c>
      <c r="AJ69" s="58">
        <v>-4.27E-4</v>
      </c>
      <c r="AK69" s="58">
        <v>-3.96E-4</v>
      </c>
      <c r="AL69" s="58">
        <v>-3.63E-4</v>
      </c>
    </row>
    <row r="70" ht="12.75" customHeight="1">
      <c r="A70" s="58">
        <v>0.002639</v>
      </c>
      <c r="B70" s="58">
        <v>0.002483</v>
      </c>
      <c r="C70" s="58">
        <v>0.002438</v>
      </c>
      <c r="D70" s="58">
        <v>0.002287</v>
      </c>
      <c r="E70" s="58">
        <v>0.002159</v>
      </c>
      <c r="F70" s="58">
        <v>0.002061</v>
      </c>
      <c r="G70" s="58">
        <v>0.001851</v>
      </c>
      <c r="H70" s="58">
        <v>0.00172</v>
      </c>
      <c r="I70" s="58">
        <v>0.001568</v>
      </c>
      <c r="J70" s="58">
        <v>0.001463</v>
      </c>
      <c r="K70" s="58">
        <v>0.001238</v>
      </c>
      <c r="L70" s="58">
        <v>0.001131</v>
      </c>
      <c r="M70" s="58">
        <v>0.001107</v>
      </c>
      <c r="N70" s="58">
        <v>9.6E-4</v>
      </c>
      <c r="O70" s="58">
        <v>8.8E-4</v>
      </c>
      <c r="P70" s="58">
        <v>7.4E-4</v>
      </c>
      <c r="Q70" s="58">
        <v>6.41E-4</v>
      </c>
      <c r="R70" s="58">
        <v>5.92E-4</v>
      </c>
      <c r="S70" s="58">
        <v>6.09E-4</v>
      </c>
      <c r="T70" s="58">
        <v>5.43E-4</v>
      </c>
      <c r="U70" s="58">
        <v>4.31E-4</v>
      </c>
      <c r="V70" s="58">
        <v>2.39E-4</v>
      </c>
      <c r="W70" s="58">
        <v>1.51E-4</v>
      </c>
      <c r="X70" s="58">
        <v>1.51E-4</v>
      </c>
      <c r="Y70" s="58">
        <v>0.0</v>
      </c>
      <c r="Z70" s="58">
        <v>-1.47E-4</v>
      </c>
      <c r="AA70" s="58">
        <v>-1.46E-4</v>
      </c>
      <c r="AB70" s="58">
        <v>-2.28E-4</v>
      </c>
      <c r="AC70" s="58">
        <v>-2.1E-4</v>
      </c>
      <c r="AD70" s="58">
        <v>-2.51E-4</v>
      </c>
      <c r="AE70" s="58">
        <v>-3.27E-4</v>
      </c>
      <c r="AF70" s="58">
        <v>-3.83E-4</v>
      </c>
      <c r="AG70" s="58">
        <v>-5.07E-4</v>
      </c>
      <c r="AH70" s="58">
        <v>-5.34E-4</v>
      </c>
      <c r="AI70" s="58">
        <v>-6.2E-4</v>
      </c>
      <c r="AJ70" s="58">
        <v>-5.87E-4</v>
      </c>
      <c r="AK70" s="58">
        <v>-5.66E-4</v>
      </c>
      <c r="AL70" s="58">
        <v>-4.96E-4</v>
      </c>
    </row>
    <row r="71" ht="12.75" customHeight="1">
      <c r="A71" s="58">
        <v>0.002942</v>
      </c>
      <c r="B71" s="58">
        <v>0.002689</v>
      </c>
      <c r="C71" s="58">
        <v>0.002614</v>
      </c>
      <c r="D71" s="58">
        <v>0.002437</v>
      </c>
      <c r="E71" s="58">
        <v>0.002317</v>
      </c>
      <c r="F71" s="58">
        <v>0.002202</v>
      </c>
      <c r="G71" s="58">
        <v>0.002012</v>
      </c>
      <c r="H71" s="58">
        <v>0.001879</v>
      </c>
      <c r="I71" s="58">
        <v>0.00173</v>
      </c>
      <c r="J71" s="58">
        <v>0.001612</v>
      </c>
      <c r="K71" s="58">
        <v>0.0014</v>
      </c>
      <c r="L71" s="58">
        <v>0.001317</v>
      </c>
      <c r="M71" s="58">
        <v>0.001209</v>
      </c>
      <c r="N71" s="58">
        <v>0.001038</v>
      </c>
      <c r="O71" s="58">
        <v>9.26E-4</v>
      </c>
      <c r="P71" s="58">
        <v>7.9E-4</v>
      </c>
      <c r="Q71" s="58">
        <v>7.25E-4</v>
      </c>
      <c r="R71" s="58">
        <v>7.09E-4</v>
      </c>
      <c r="S71" s="58">
        <v>7.25E-4</v>
      </c>
      <c r="T71" s="58">
        <v>6.47E-4</v>
      </c>
      <c r="U71" s="58">
        <v>5.3E-4</v>
      </c>
      <c r="V71" s="58">
        <v>3.32E-4</v>
      </c>
      <c r="W71" s="58">
        <v>2.35E-4</v>
      </c>
      <c r="X71" s="58">
        <v>1.97E-4</v>
      </c>
      <c r="Y71" s="58">
        <v>0.0</v>
      </c>
      <c r="Z71" s="58">
        <v>-1.45E-4</v>
      </c>
      <c r="AA71" s="58">
        <v>-2.12E-4</v>
      </c>
      <c r="AB71" s="58">
        <v>-2.66E-4</v>
      </c>
      <c r="AC71" s="58">
        <v>-2.81E-4</v>
      </c>
      <c r="AD71" s="58">
        <v>-3.51E-4</v>
      </c>
      <c r="AE71" s="58">
        <v>-4.09E-4</v>
      </c>
      <c r="AF71" s="58">
        <v>-5.11E-4</v>
      </c>
      <c r="AG71" s="58">
        <v>-6.61E-4</v>
      </c>
      <c r="AH71" s="58">
        <v>-6.66E-4</v>
      </c>
      <c r="AI71" s="58">
        <v>-7.3E-4</v>
      </c>
      <c r="AJ71" s="58">
        <v>-7.17E-4</v>
      </c>
      <c r="AK71" s="58">
        <v>-7.31E-4</v>
      </c>
      <c r="AL71" s="58">
        <v>-6.58E-4</v>
      </c>
    </row>
    <row r="72" ht="12.75" customHeight="1">
      <c r="A72" s="58">
        <v>0.002927</v>
      </c>
      <c r="B72" s="58">
        <v>0.002746</v>
      </c>
      <c r="C72" s="58">
        <v>0.002652</v>
      </c>
      <c r="D72" s="58">
        <v>0.002502</v>
      </c>
      <c r="E72" s="58">
        <v>0.002348</v>
      </c>
      <c r="F72" s="58">
        <v>0.002273</v>
      </c>
      <c r="G72" s="58">
        <v>0.002099</v>
      </c>
      <c r="H72" s="58">
        <v>0.001956</v>
      </c>
      <c r="I72" s="58">
        <v>0.001792</v>
      </c>
      <c r="J72" s="58">
        <v>0.001675</v>
      </c>
      <c r="K72" s="58">
        <v>0.00143</v>
      </c>
      <c r="L72" s="58">
        <v>0.001314</v>
      </c>
      <c r="M72" s="58">
        <v>0.001269</v>
      </c>
      <c r="N72" s="58">
        <v>0.001121</v>
      </c>
      <c r="O72" s="58">
        <v>0.001025</v>
      </c>
      <c r="P72" s="58">
        <v>8.67E-4</v>
      </c>
      <c r="Q72" s="58">
        <v>7.58E-4</v>
      </c>
      <c r="R72" s="58">
        <v>7.44E-4</v>
      </c>
      <c r="S72" s="58">
        <v>7.87E-4</v>
      </c>
      <c r="T72" s="58">
        <v>6.77E-4</v>
      </c>
      <c r="U72" s="58">
        <v>5.6E-4</v>
      </c>
      <c r="V72" s="58">
        <v>3.58E-4</v>
      </c>
      <c r="W72" s="58">
        <v>2.5E-4</v>
      </c>
      <c r="X72" s="58">
        <v>1.8E-4</v>
      </c>
      <c r="Y72" s="58">
        <v>0.0</v>
      </c>
      <c r="Z72" s="58">
        <v>-1.7E-4</v>
      </c>
      <c r="AA72" s="58">
        <v>-2.07E-4</v>
      </c>
      <c r="AB72" s="58">
        <v>-2.85E-4</v>
      </c>
      <c r="AC72" s="58">
        <v>-3.09E-4</v>
      </c>
      <c r="AD72" s="58">
        <v>-4.19E-4</v>
      </c>
      <c r="AE72" s="58">
        <v>-4.81E-4</v>
      </c>
      <c r="AF72" s="58">
        <v>-5.64E-4</v>
      </c>
      <c r="AG72" s="58">
        <v>-7.14E-4</v>
      </c>
      <c r="AH72" s="58">
        <v>-7.92E-4</v>
      </c>
      <c r="AI72" s="58">
        <v>-8.01E-4</v>
      </c>
      <c r="AJ72" s="58">
        <v>-8.44E-4</v>
      </c>
      <c r="AK72" s="58">
        <v>-8.04E-4</v>
      </c>
      <c r="AL72" s="58">
        <v>-7.16E-4</v>
      </c>
    </row>
    <row r="73" ht="12.75" customHeight="1">
      <c r="A73" s="58">
        <v>0.002865</v>
      </c>
      <c r="B73" s="58">
        <v>0.002657</v>
      </c>
      <c r="C73" s="58">
        <v>0.002574</v>
      </c>
      <c r="D73" s="58">
        <v>0.002419</v>
      </c>
      <c r="E73" s="58">
        <v>0.002271</v>
      </c>
      <c r="F73" s="58">
        <v>0.002204</v>
      </c>
      <c r="G73" s="58">
        <v>0.002004</v>
      </c>
      <c r="H73" s="58">
        <v>0.001848</v>
      </c>
      <c r="I73" s="58">
        <v>0.001701</v>
      </c>
      <c r="J73" s="58">
        <v>0.001556</v>
      </c>
      <c r="K73" s="58">
        <v>0.001391</v>
      </c>
      <c r="L73" s="58">
        <v>0.001252</v>
      </c>
      <c r="M73" s="58">
        <v>0.0012</v>
      </c>
      <c r="N73" s="58">
        <v>0.001025</v>
      </c>
      <c r="O73" s="58">
        <v>9.12E-4</v>
      </c>
      <c r="P73" s="58">
        <v>7.82E-4</v>
      </c>
      <c r="Q73" s="58">
        <v>6.85E-4</v>
      </c>
      <c r="R73" s="58">
        <v>6.75E-4</v>
      </c>
      <c r="S73" s="58">
        <v>6.92E-4</v>
      </c>
      <c r="T73" s="58">
        <v>6.01E-4</v>
      </c>
      <c r="U73" s="58">
        <v>4.73E-4</v>
      </c>
      <c r="V73" s="58">
        <v>3.18E-4</v>
      </c>
      <c r="W73" s="58">
        <v>1.86E-4</v>
      </c>
      <c r="X73" s="58">
        <v>1.96E-4</v>
      </c>
      <c r="Y73" s="58">
        <v>0.0</v>
      </c>
      <c r="Z73" s="58">
        <v>-1.73E-4</v>
      </c>
      <c r="AA73" s="58">
        <v>-2.21E-4</v>
      </c>
      <c r="AB73" s="58">
        <v>-3.16E-4</v>
      </c>
      <c r="AC73" s="58">
        <v>-3.47E-4</v>
      </c>
      <c r="AD73" s="58">
        <v>-4.31E-4</v>
      </c>
      <c r="AE73" s="58">
        <v>-5.34E-4</v>
      </c>
      <c r="AF73" s="58">
        <v>-6.27E-4</v>
      </c>
      <c r="AG73" s="58">
        <v>-7.87E-4</v>
      </c>
      <c r="AH73" s="58">
        <v>-8.18E-4</v>
      </c>
      <c r="AI73" s="58">
        <v>-8.98E-4</v>
      </c>
      <c r="AJ73" s="58">
        <v>-8.75E-4</v>
      </c>
      <c r="AK73" s="58">
        <v>-8.68E-4</v>
      </c>
      <c r="AL73" s="58">
        <v>-7.83E-4</v>
      </c>
    </row>
    <row r="74" ht="12.75" customHeight="1">
      <c r="A74" s="58">
        <v>0.002767</v>
      </c>
      <c r="B74" s="58">
        <v>0.002584</v>
      </c>
      <c r="C74" s="58">
        <v>0.002562</v>
      </c>
      <c r="D74" s="58">
        <v>0.00246</v>
      </c>
      <c r="E74" s="58">
        <v>0.002262</v>
      </c>
      <c r="F74" s="58">
        <v>0.002178</v>
      </c>
      <c r="G74" s="58">
        <v>0.001973</v>
      </c>
      <c r="H74" s="58">
        <v>0.00179</v>
      </c>
      <c r="I74" s="58">
        <v>0.001656</v>
      </c>
      <c r="J74" s="58">
        <v>0.001561</v>
      </c>
      <c r="K74" s="58">
        <v>0.001349</v>
      </c>
      <c r="L74" s="58">
        <v>0.001284</v>
      </c>
      <c r="M74" s="58">
        <v>0.001183</v>
      </c>
      <c r="N74" s="58">
        <v>0.00102</v>
      </c>
      <c r="O74" s="58">
        <v>9.54E-4</v>
      </c>
      <c r="P74" s="58">
        <v>7.64E-4</v>
      </c>
      <c r="Q74" s="58">
        <v>6.68E-4</v>
      </c>
      <c r="R74" s="58">
        <v>6.57E-4</v>
      </c>
      <c r="S74" s="58">
        <v>6.83E-4</v>
      </c>
      <c r="T74" s="58">
        <v>6.02E-4</v>
      </c>
      <c r="U74" s="58">
        <v>4.77E-4</v>
      </c>
      <c r="V74" s="58">
        <v>2.97E-4</v>
      </c>
      <c r="W74" s="58">
        <v>2.06E-4</v>
      </c>
      <c r="X74" s="58">
        <v>2.4E-4</v>
      </c>
      <c r="Y74" s="58">
        <v>0.0</v>
      </c>
      <c r="Z74" s="58">
        <v>-1.82E-4</v>
      </c>
      <c r="AA74" s="58">
        <v>-1.97E-4</v>
      </c>
      <c r="AB74" s="58">
        <v>-2.78E-4</v>
      </c>
      <c r="AC74" s="58">
        <v>-2.68E-4</v>
      </c>
      <c r="AD74" s="58">
        <v>-3.8E-4</v>
      </c>
      <c r="AE74" s="58">
        <v>-4.13E-4</v>
      </c>
      <c r="AF74" s="58">
        <v>-4.97E-4</v>
      </c>
      <c r="AG74" s="58">
        <v>-6.93E-4</v>
      </c>
      <c r="AH74" s="58">
        <v>-6.89E-4</v>
      </c>
      <c r="AI74" s="58">
        <v>-6.88E-4</v>
      </c>
      <c r="AJ74" s="58">
        <v>-7.09E-4</v>
      </c>
      <c r="AK74" s="58">
        <v>-7.18E-4</v>
      </c>
      <c r="AL74" s="58">
        <v>-5.83E-4</v>
      </c>
    </row>
    <row r="75" ht="12.75" customHeight="1">
      <c r="A75" s="58">
        <v>0.002614</v>
      </c>
      <c r="B75" s="58">
        <v>0.002416</v>
      </c>
      <c r="C75" s="58">
        <v>0.00236</v>
      </c>
      <c r="D75" s="58">
        <v>0.002235</v>
      </c>
      <c r="E75" s="58">
        <v>0.002108</v>
      </c>
      <c r="F75" s="58">
        <v>0.002018</v>
      </c>
      <c r="G75" s="58">
        <v>0.001856</v>
      </c>
      <c r="H75" s="58">
        <v>0.001711</v>
      </c>
      <c r="I75" s="58">
        <v>0.001573</v>
      </c>
      <c r="J75" s="58">
        <v>0.001451</v>
      </c>
      <c r="K75" s="58">
        <v>0.001282</v>
      </c>
      <c r="L75" s="58">
        <v>0.001189</v>
      </c>
      <c r="M75" s="58">
        <v>0.001127</v>
      </c>
      <c r="N75" s="58">
        <v>9.65E-4</v>
      </c>
      <c r="O75" s="58">
        <v>8.59E-4</v>
      </c>
      <c r="P75" s="58">
        <v>7.63E-4</v>
      </c>
      <c r="Q75" s="58">
        <v>6.27E-4</v>
      </c>
      <c r="R75" s="58">
        <v>6.21E-4</v>
      </c>
      <c r="S75" s="58">
        <v>6.51E-4</v>
      </c>
      <c r="T75" s="58">
        <v>5.53E-4</v>
      </c>
      <c r="U75" s="58">
        <v>4.43E-4</v>
      </c>
      <c r="V75" s="58">
        <v>2.57E-4</v>
      </c>
      <c r="W75" s="58">
        <v>1.52E-4</v>
      </c>
      <c r="X75" s="58">
        <v>1.83E-4</v>
      </c>
      <c r="Y75" s="58">
        <v>0.0</v>
      </c>
      <c r="Z75" s="58">
        <v>-2.21E-4</v>
      </c>
      <c r="AA75" s="58">
        <v>-2.39E-4</v>
      </c>
      <c r="AB75" s="58">
        <v>-3.31E-4</v>
      </c>
      <c r="AC75" s="58">
        <v>-3.29E-4</v>
      </c>
      <c r="AD75" s="58">
        <v>-4.37E-4</v>
      </c>
      <c r="AE75" s="58">
        <v>-4.71E-4</v>
      </c>
      <c r="AF75" s="58">
        <v>-5.32E-4</v>
      </c>
      <c r="AG75" s="58">
        <v>-7.3E-4</v>
      </c>
      <c r="AH75" s="58">
        <v>-7.64E-4</v>
      </c>
      <c r="AI75" s="58">
        <v>-8.08E-4</v>
      </c>
      <c r="AJ75" s="58">
        <v>-7.79E-4</v>
      </c>
      <c r="AK75" s="58">
        <v>-7.92E-4</v>
      </c>
      <c r="AL75" s="58">
        <v>-7.03E-4</v>
      </c>
    </row>
    <row r="76" ht="12.75" customHeight="1">
      <c r="A76" s="58">
        <v>0.002453</v>
      </c>
      <c r="B76" s="58">
        <v>0.002317</v>
      </c>
      <c r="C76" s="58">
        <v>0.002349</v>
      </c>
      <c r="D76" s="58">
        <v>0.002219</v>
      </c>
      <c r="E76" s="58">
        <v>0.00204</v>
      </c>
      <c r="F76" s="58">
        <v>0.002028</v>
      </c>
      <c r="G76" s="58">
        <v>0.001829</v>
      </c>
      <c r="H76" s="58">
        <v>0.001662</v>
      </c>
      <c r="I76" s="58">
        <v>0.001472</v>
      </c>
      <c r="J76" s="58">
        <v>0.001395</v>
      </c>
      <c r="K76" s="58">
        <v>0.001158</v>
      </c>
      <c r="L76" s="58">
        <v>0.001059</v>
      </c>
      <c r="M76" s="58">
        <v>0.001008</v>
      </c>
      <c r="N76" s="58">
        <v>9.0E-4</v>
      </c>
      <c r="O76" s="58">
        <v>8.24E-4</v>
      </c>
      <c r="P76" s="58">
        <v>6.16E-4</v>
      </c>
      <c r="Q76" s="58">
        <v>5.5E-4</v>
      </c>
      <c r="R76" s="58">
        <v>4.87E-4</v>
      </c>
      <c r="S76" s="58">
        <v>5.99E-4</v>
      </c>
      <c r="T76" s="58">
        <v>5.33E-4</v>
      </c>
      <c r="U76" s="58">
        <v>4.39E-4</v>
      </c>
      <c r="V76" s="58">
        <v>2.28E-4</v>
      </c>
      <c r="W76" s="58">
        <v>1.41E-4</v>
      </c>
      <c r="X76" s="58">
        <v>1.89E-4</v>
      </c>
      <c r="Y76" s="58">
        <v>0.0</v>
      </c>
      <c r="Z76" s="58">
        <v>-1.73E-4</v>
      </c>
      <c r="AA76" s="58">
        <v>-1.85E-4</v>
      </c>
      <c r="AB76" s="58">
        <v>-2.99E-4</v>
      </c>
      <c r="AC76" s="58">
        <v>-2.47E-4</v>
      </c>
      <c r="AD76" s="58">
        <v>-3.31E-4</v>
      </c>
      <c r="AE76" s="58">
        <v>-3.4E-4</v>
      </c>
      <c r="AF76" s="58">
        <v>-4.37E-4</v>
      </c>
      <c r="AG76" s="58">
        <v>-5.45E-4</v>
      </c>
      <c r="AH76" s="58">
        <v>-5.77E-4</v>
      </c>
      <c r="AI76" s="58">
        <v>-6.14E-4</v>
      </c>
      <c r="AJ76" s="58">
        <v>-5.72E-4</v>
      </c>
      <c r="AK76" s="58">
        <v>-5.95E-4</v>
      </c>
      <c r="AL76" s="58">
        <v>-4.81E-4</v>
      </c>
    </row>
    <row r="77" ht="12.75" customHeight="1">
      <c r="A77" s="58">
        <v>0.002316</v>
      </c>
      <c r="B77" s="58">
        <v>0.002275</v>
      </c>
      <c r="C77" s="58">
        <v>0.002318</v>
      </c>
      <c r="D77" s="58">
        <v>0.002188</v>
      </c>
      <c r="E77" s="58">
        <v>0.002</v>
      </c>
      <c r="F77" s="58">
        <v>0.001981</v>
      </c>
      <c r="G77" s="58">
        <v>0.001774</v>
      </c>
      <c r="H77" s="58">
        <v>0.001571</v>
      </c>
      <c r="I77" s="58">
        <v>0.001412</v>
      </c>
      <c r="J77" s="58">
        <v>0.001354</v>
      </c>
      <c r="K77" s="58">
        <v>0.001074</v>
      </c>
      <c r="L77" s="58">
        <v>0.001063</v>
      </c>
      <c r="M77" s="58">
        <v>9.76E-4</v>
      </c>
      <c r="N77" s="58">
        <v>8.87E-4</v>
      </c>
      <c r="O77" s="58">
        <v>7.84E-4</v>
      </c>
      <c r="P77" s="58">
        <v>6.62E-4</v>
      </c>
      <c r="Q77" s="58">
        <v>5.07E-4</v>
      </c>
      <c r="R77" s="58">
        <v>5.45E-4</v>
      </c>
      <c r="S77" s="58">
        <v>5.96E-4</v>
      </c>
      <c r="T77" s="58">
        <v>5.25E-4</v>
      </c>
      <c r="U77" s="58">
        <v>4.32E-4</v>
      </c>
      <c r="V77" s="58">
        <v>1.77E-4</v>
      </c>
      <c r="W77" s="58">
        <v>1.4E-4</v>
      </c>
      <c r="X77" s="58">
        <v>1.96E-4</v>
      </c>
      <c r="Y77" s="58">
        <v>0.0</v>
      </c>
      <c r="Z77" s="58">
        <v>-1.95E-4</v>
      </c>
      <c r="AA77" s="58">
        <v>-2.1E-4</v>
      </c>
      <c r="AB77" s="58">
        <v>-2.6E-4</v>
      </c>
      <c r="AC77" s="58">
        <v>-2.24E-4</v>
      </c>
      <c r="AD77" s="58">
        <v>-2.98E-4</v>
      </c>
      <c r="AE77" s="58">
        <v>-2.71E-4</v>
      </c>
      <c r="AF77" s="58">
        <v>-3.09E-4</v>
      </c>
      <c r="AG77" s="58">
        <v>-4.99E-4</v>
      </c>
      <c r="AH77" s="58">
        <v>-4.78E-4</v>
      </c>
      <c r="AI77" s="58">
        <v>-4.76E-4</v>
      </c>
      <c r="AJ77" s="58">
        <v>-4.17E-4</v>
      </c>
      <c r="AK77" s="58">
        <v>-4.63E-4</v>
      </c>
      <c r="AL77" s="58">
        <v>-3.59E-4</v>
      </c>
    </row>
    <row r="78" ht="12.75" customHeight="1">
      <c r="A78" s="58">
        <v>0.002332</v>
      </c>
      <c r="B78" s="58">
        <v>0.002209</v>
      </c>
      <c r="C78" s="58">
        <v>0.002237</v>
      </c>
      <c r="D78" s="58">
        <v>0.002105</v>
      </c>
      <c r="E78" s="58">
        <v>0.001905</v>
      </c>
      <c r="F78" s="58">
        <v>0.001909</v>
      </c>
      <c r="G78" s="58">
        <v>0.001703</v>
      </c>
      <c r="H78" s="58">
        <v>0.001579</v>
      </c>
      <c r="I78" s="58">
        <v>0.001445</v>
      </c>
      <c r="J78" s="58">
        <v>0.001354</v>
      </c>
      <c r="K78" s="58">
        <v>0.001138</v>
      </c>
      <c r="L78" s="58">
        <v>9.98E-4</v>
      </c>
      <c r="M78" s="58">
        <v>0.00107</v>
      </c>
      <c r="N78" s="58">
        <v>8.74E-4</v>
      </c>
      <c r="O78" s="58">
        <v>7.81E-4</v>
      </c>
      <c r="P78" s="58">
        <v>5.74E-4</v>
      </c>
      <c r="Q78" s="58">
        <v>4.79E-4</v>
      </c>
      <c r="R78" s="58">
        <v>5.02E-4</v>
      </c>
      <c r="S78" s="58">
        <v>5.92E-4</v>
      </c>
      <c r="T78" s="58">
        <v>4.68E-4</v>
      </c>
      <c r="U78" s="58">
        <v>4.0E-4</v>
      </c>
      <c r="V78" s="58">
        <v>1.83E-4</v>
      </c>
      <c r="W78" s="58">
        <v>1.34E-4</v>
      </c>
      <c r="X78" s="58">
        <v>1.45E-4</v>
      </c>
      <c r="Y78" s="58">
        <v>0.0</v>
      </c>
      <c r="Z78" s="58">
        <v>-2.05E-4</v>
      </c>
      <c r="AA78" s="58">
        <v>-1.93E-4</v>
      </c>
      <c r="AB78" s="58">
        <v>-2.57E-4</v>
      </c>
      <c r="AC78" s="58">
        <v>-2.25E-4</v>
      </c>
      <c r="AD78" s="58">
        <v>-2.96E-4</v>
      </c>
      <c r="AE78" s="58">
        <v>-2.98E-4</v>
      </c>
      <c r="AF78" s="58">
        <v>-3.48E-4</v>
      </c>
      <c r="AG78" s="58">
        <v>-4.84E-4</v>
      </c>
      <c r="AH78" s="58">
        <v>-4.85E-4</v>
      </c>
      <c r="AI78" s="58">
        <v>-5.04E-4</v>
      </c>
      <c r="AJ78" s="58">
        <v>-4.33E-4</v>
      </c>
      <c r="AK78" s="58">
        <v>-4.18E-4</v>
      </c>
      <c r="AL78" s="58">
        <v>-2.86E-4</v>
      </c>
    </row>
    <row r="79" ht="12.75" customHeight="1">
      <c r="A79" s="58">
        <v>0.002198</v>
      </c>
      <c r="B79" s="58">
        <v>0.002205</v>
      </c>
      <c r="C79" s="58">
        <v>0.002283</v>
      </c>
      <c r="D79" s="58">
        <v>0.002144</v>
      </c>
      <c r="E79" s="58">
        <v>0.001888</v>
      </c>
      <c r="F79" s="58">
        <v>0.001949</v>
      </c>
      <c r="G79" s="58">
        <v>0.0016</v>
      </c>
      <c r="H79" s="58">
        <v>0.001515</v>
      </c>
      <c r="I79" s="58">
        <v>0.001352</v>
      </c>
      <c r="J79" s="58">
        <v>0.001327</v>
      </c>
      <c r="K79" s="58">
        <v>0.001034</v>
      </c>
      <c r="L79" s="58">
        <v>9.36E-4</v>
      </c>
      <c r="M79" s="58">
        <v>9.46E-4</v>
      </c>
      <c r="N79" s="58">
        <v>8.22E-4</v>
      </c>
      <c r="O79" s="58">
        <v>6.92E-4</v>
      </c>
      <c r="P79" s="58">
        <v>5.34E-4</v>
      </c>
      <c r="Q79" s="58">
        <v>4.07E-4</v>
      </c>
      <c r="R79" s="58">
        <v>4.63E-4</v>
      </c>
      <c r="S79" s="58">
        <v>5.4E-4</v>
      </c>
      <c r="T79" s="58">
        <v>4.2E-4</v>
      </c>
      <c r="U79" s="58">
        <v>3.62E-4</v>
      </c>
      <c r="V79" s="58">
        <v>1.72E-4</v>
      </c>
      <c r="W79" s="58">
        <v>9.5E-5</v>
      </c>
      <c r="X79" s="58">
        <v>1.36E-4</v>
      </c>
      <c r="Y79" s="58">
        <v>0.0</v>
      </c>
      <c r="Z79" s="58">
        <v>-1.92E-4</v>
      </c>
      <c r="AA79" s="58">
        <v>-1.62E-4</v>
      </c>
      <c r="AB79" s="58">
        <v>-2.43E-4</v>
      </c>
      <c r="AC79" s="58">
        <v>-1.73E-4</v>
      </c>
      <c r="AD79" s="58">
        <v>-2.54E-4</v>
      </c>
      <c r="AE79" s="58">
        <v>-2.2E-4</v>
      </c>
      <c r="AF79" s="58">
        <v>-2.17E-4</v>
      </c>
      <c r="AG79" s="58">
        <v>-4.1E-4</v>
      </c>
      <c r="AH79" s="58">
        <v>-3.62E-4</v>
      </c>
      <c r="AI79" s="58">
        <v>-4.3E-4</v>
      </c>
      <c r="AJ79" s="58">
        <v>-2.91E-4</v>
      </c>
      <c r="AK79" s="58">
        <v>-3.49E-4</v>
      </c>
      <c r="AL79" s="58">
        <v>-1.97E-4</v>
      </c>
    </row>
    <row r="80" ht="12.75" customHeight="1">
      <c r="A80" s="58">
        <v>0.002322</v>
      </c>
      <c r="B80" s="58">
        <v>0.002305</v>
      </c>
      <c r="C80" s="58">
        <v>0.002368</v>
      </c>
      <c r="D80" s="58">
        <v>0.002229</v>
      </c>
      <c r="E80" s="58">
        <v>0.002052</v>
      </c>
      <c r="F80" s="58">
        <v>0.002007</v>
      </c>
      <c r="G80" s="58">
        <v>0.001781</v>
      </c>
      <c r="H80" s="58">
        <v>0.00161</v>
      </c>
      <c r="I80" s="58">
        <v>0.001467</v>
      </c>
      <c r="J80" s="58">
        <v>0.001393</v>
      </c>
      <c r="K80" s="58">
        <v>0.001116</v>
      </c>
      <c r="L80" s="58">
        <v>0.001086</v>
      </c>
      <c r="M80" s="58">
        <v>0.001069</v>
      </c>
      <c r="N80" s="58">
        <v>9.16E-4</v>
      </c>
      <c r="O80" s="58">
        <v>7.84E-4</v>
      </c>
      <c r="P80" s="58">
        <v>6.88E-4</v>
      </c>
      <c r="Q80" s="58">
        <v>4.62E-4</v>
      </c>
      <c r="R80" s="58">
        <v>5.02E-4</v>
      </c>
      <c r="S80" s="58">
        <v>6.81E-4</v>
      </c>
      <c r="T80" s="58">
        <v>5.28E-4</v>
      </c>
      <c r="U80" s="58">
        <v>4.42E-4</v>
      </c>
      <c r="V80" s="58">
        <v>1.57E-4</v>
      </c>
      <c r="W80" s="58">
        <v>1.62E-4</v>
      </c>
      <c r="X80" s="58">
        <v>2.59E-4</v>
      </c>
      <c r="Y80" s="58">
        <v>0.0</v>
      </c>
      <c r="Z80" s="58">
        <v>-2.3E-4</v>
      </c>
      <c r="AA80" s="58">
        <v>-1.74E-4</v>
      </c>
      <c r="AB80" s="58">
        <v>-2.54E-4</v>
      </c>
      <c r="AC80" s="58">
        <v>-1.53E-4</v>
      </c>
      <c r="AD80" s="58">
        <v>-2.24E-4</v>
      </c>
      <c r="AE80" s="58">
        <v>-2.51E-4</v>
      </c>
      <c r="AF80" s="58">
        <v>-1.9E-4</v>
      </c>
      <c r="AG80" s="58">
        <v>-4.21E-4</v>
      </c>
      <c r="AH80" s="58">
        <v>-4.23E-4</v>
      </c>
      <c r="AI80" s="58">
        <v>-4.51E-4</v>
      </c>
      <c r="AJ80" s="58">
        <v>-2.72E-4</v>
      </c>
      <c r="AK80" s="58">
        <v>-3.97E-4</v>
      </c>
      <c r="AL80" s="58">
        <v>-2.11E-4</v>
      </c>
    </row>
    <row r="81" ht="12.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c r="AL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c r="AL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c r="AL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c r="AL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c r="AL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c r="AL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c r="AL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c r="AL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c r="AL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c r="AL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c r="AL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c r="AL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c r="AL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c r="AL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c r="AL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c r="AL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c r="AL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c r="AL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c r="AL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c r="AL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c r="AL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c r="AL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c r="AL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c r="AL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c r="AL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c r="AL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c r="AL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c r="AL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c r="AL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c r="AL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c r="AL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c r="AL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c r="AL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c r="AL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c r="AL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c r="AL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c r="AL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c r="AL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c r="AL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c r="AL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c r="AL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c r="AL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c r="AL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c r="AL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c r="AL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c r="AL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c r="AL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c r="AL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c r="AL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c r="AL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c r="AL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c r="AL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c r="AL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c r="AL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c r="AL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c r="AL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c r="AL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c r="AL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c r="AL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c r="AL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c r="AL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c r="AL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c r="AL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c r="AL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c r="AL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c r="AL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c r="AL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c r="AL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c r="AL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c r="AL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c r="AL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c r="AL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c r="AL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c r="AL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c r="AL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c r="AL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c r="AL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c r="AL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c r="AL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c r="AL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c r="AL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c r="AL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c r="AL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c r="AL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c r="AL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c r="AL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c r="AL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c r="AL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c r="AL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c r="AL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c r="AL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c r="AL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c r="AL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c r="AL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c r="AL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c r="AL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c r="AL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c r="AL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c r="AL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c r="AL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c r="AL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c r="AL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c r="AL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c r="AL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c r="AL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c r="AL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c r="AL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c r="AL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c r="AL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c r="AL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c r="AL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c r="AL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c r="AL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c r="AL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c r="AL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c r="AL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c r="AL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c r="AL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c r="AL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c r="AL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c r="AL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c r="AL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c r="AL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c r="AL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c r="AL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c r="AL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row>
  </sheetData>
  <drawing r:id="rId1"/>
</worksheet>
</file>