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8800" windowHeight="12435" activeTab="1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-204_CC_tcarray" sheetId="5" r:id="rId5"/>
    <sheet name="ACS-204_CC_taarray" sheetId="6" r:id="rId6"/>
    <sheet name="ACS-155_CC_tcarray" sheetId="7" r:id="rId7"/>
    <sheet name="ACS-155_CC_taarray" sheetId="8" r:id="rId8"/>
  </sheets>
  <calcPr calcId="152511"/>
</workbook>
</file>

<file path=xl/calcChain.xml><?xml version="1.0" encoding="utf-8"?>
<calcChain xmlns="http://schemas.openxmlformats.org/spreadsheetml/2006/main">
  <c r="D23" i="4" l="1"/>
  <c r="C23" i="4"/>
  <c r="B23" i="4"/>
  <c r="E26" i="3"/>
  <c r="D26" i="3"/>
  <c r="A26" i="3"/>
  <c r="F25" i="3"/>
  <c r="E25" i="3"/>
  <c r="D25" i="3"/>
  <c r="C25" i="3"/>
  <c r="B25" i="3"/>
  <c r="A25" i="3"/>
  <c r="E24" i="3"/>
  <c r="D24" i="3"/>
  <c r="C24" i="3" s="1"/>
  <c r="A24" i="3"/>
  <c r="F23" i="3"/>
  <c r="E23" i="3"/>
  <c r="D23" i="3"/>
  <c r="C23" i="3" s="1"/>
  <c r="B23" i="3"/>
  <c r="A23" i="3"/>
  <c r="E22" i="3"/>
  <c r="D22" i="3"/>
  <c r="C22" i="3" s="1"/>
  <c r="B22" i="3"/>
  <c r="A22" i="3"/>
  <c r="E21" i="3"/>
  <c r="D21" i="3"/>
  <c r="F21" i="3" s="1"/>
  <c r="A21" i="3"/>
  <c r="F20" i="3"/>
  <c r="E20" i="3"/>
  <c r="D20" i="3"/>
  <c r="C20" i="3" s="1"/>
  <c r="B20" i="3"/>
  <c r="A20" i="3"/>
  <c r="E19" i="3"/>
  <c r="D19" i="3"/>
  <c r="F19" i="3" s="1"/>
  <c r="C19" i="3"/>
  <c r="A19" i="3"/>
  <c r="F18" i="3"/>
  <c r="E18" i="3"/>
  <c r="D18" i="3"/>
  <c r="C18" i="3" s="1"/>
  <c r="B18" i="3"/>
  <c r="A18" i="3"/>
  <c r="F17" i="3"/>
  <c r="E17" i="3"/>
  <c r="D17" i="3"/>
  <c r="C17" i="3"/>
  <c r="B17" i="3"/>
  <c r="A17" i="3"/>
  <c r="E16" i="3"/>
  <c r="D16" i="3"/>
  <c r="C16" i="3" s="1"/>
  <c r="A16" i="3"/>
  <c r="F15" i="3"/>
  <c r="E15" i="3"/>
  <c r="D15" i="3"/>
  <c r="C15" i="3"/>
  <c r="B15" i="3"/>
  <c r="A15" i="3"/>
  <c r="E14" i="3"/>
  <c r="D14" i="3"/>
  <c r="C14" i="3" s="1"/>
  <c r="B14" i="3"/>
  <c r="A14" i="3"/>
  <c r="E13" i="3"/>
  <c r="D13" i="3"/>
  <c r="F13" i="3" s="1"/>
  <c r="A13" i="3"/>
  <c r="F12" i="3"/>
  <c r="E12" i="3"/>
  <c r="D12" i="3"/>
  <c r="C12" i="3" s="1"/>
  <c r="B12" i="3"/>
  <c r="A12" i="3"/>
  <c r="E11" i="3"/>
  <c r="D11" i="3"/>
  <c r="F11" i="3" s="1"/>
  <c r="C11" i="3"/>
  <c r="A11" i="3"/>
  <c r="F10" i="3"/>
  <c r="E10" i="3"/>
  <c r="D10" i="3"/>
  <c r="C10" i="3" s="1"/>
  <c r="B10" i="3"/>
  <c r="A10" i="3"/>
  <c r="F9" i="3"/>
  <c r="E9" i="3"/>
  <c r="D9" i="3"/>
  <c r="C9" i="3"/>
  <c r="B9" i="3"/>
  <c r="A9" i="3"/>
  <c r="E8" i="3"/>
  <c r="D8" i="3"/>
  <c r="C8" i="3" s="1"/>
  <c r="A8" i="3"/>
  <c r="F7" i="3"/>
  <c r="E7" i="3"/>
  <c r="D7" i="3"/>
  <c r="C7" i="3"/>
  <c r="B7" i="3"/>
  <c r="A7" i="3"/>
  <c r="E6" i="3"/>
  <c r="D6" i="3"/>
  <c r="C6" i="3" s="1"/>
  <c r="B6" i="3"/>
  <c r="A6" i="3"/>
  <c r="E5" i="3"/>
  <c r="D5" i="3"/>
  <c r="F5" i="3" s="1"/>
  <c r="A5" i="3"/>
  <c r="F4" i="3"/>
  <c r="E4" i="3"/>
  <c r="D4" i="3"/>
  <c r="C4" i="3" s="1"/>
  <c r="B4" i="3"/>
  <c r="A4" i="3"/>
  <c r="E3" i="3"/>
  <c r="D3" i="3"/>
  <c r="F3" i="3" s="1"/>
  <c r="C3" i="3"/>
  <c r="A3" i="3"/>
  <c r="F2" i="3"/>
  <c r="E2" i="3"/>
  <c r="D2" i="3"/>
  <c r="C2" i="3" s="1"/>
  <c r="B2" i="3"/>
  <c r="A2" i="3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6" i="1"/>
  <c r="M6" i="1"/>
  <c r="N5" i="1"/>
  <c r="M5" i="1"/>
  <c r="N4" i="1"/>
  <c r="M4" i="1"/>
  <c r="N3" i="1"/>
  <c r="M3" i="1"/>
  <c r="N2" i="1"/>
  <c r="M2" i="1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F103" i="2"/>
  <c r="C98" i="2"/>
  <c r="B93" i="2"/>
  <c r="F87" i="2"/>
  <c r="C82" i="2"/>
  <c r="B77" i="2"/>
  <c r="F71" i="2"/>
  <c r="C66" i="2"/>
  <c r="B61" i="2"/>
  <c r="F55" i="2"/>
  <c r="C50" i="2"/>
  <c r="B45" i="2"/>
  <c r="F39" i="2"/>
  <c r="C34" i="2"/>
  <c r="B29" i="2"/>
  <c r="F23" i="2"/>
  <c r="C18" i="2"/>
  <c r="B13" i="2"/>
  <c r="F7" i="2"/>
  <c r="C2" i="2"/>
  <c r="B87" i="2"/>
  <c r="C64" i="2"/>
  <c r="B47" i="2"/>
  <c r="C28" i="2"/>
  <c r="C8" i="2"/>
  <c r="B102" i="2"/>
  <c r="F96" i="2"/>
  <c r="C91" i="2"/>
  <c r="B86" i="2"/>
  <c r="F80" i="2"/>
  <c r="C75" i="2"/>
  <c r="B70" i="2"/>
  <c r="F64" i="2"/>
  <c r="C59" i="2"/>
  <c r="B54" i="2"/>
  <c r="F48" i="2"/>
  <c r="C43" i="2"/>
  <c r="B38" i="2"/>
  <c r="F32" i="2"/>
  <c r="C27" i="2"/>
  <c r="B22" i="2"/>
  <c r="F16" i="2"/>
  <c r="C11" i="2"/>
  <c r="B6" i="2"/>
  <c r="F105" i="2"/>
  <c r="B95" i="2"/>
  <c r="F81" i="2"/>
  <c r="C72" i="2"/>
  <c r="F61" i="2"/>
  <c r="C48" i="2"/>
  <c r="F37" i="2"/>
  <c r="C24" i="2"/>
  <c r="B11" i="2"/>
  <c r="C105" i="2"/>
  <c r="B100" i="2"/>
  <c r="F94" i="2"/>
  <c r="C89" i="2"/>
  <c r="B84" i="2"/>
  <c r="F78" i="2"/>
  <c r="C73" i="2"/>
  <c r="B68" i="2"/>
  <c r="F62" i="2"/>
  <c r="C57" i="2"/>
  <c r="B52" i="2"/>
  <c r="F46" i="2"/>
  <c r="C41" i="2"/>
  <c r="B36" i="2"/>
  <c r="F30" i="2"/>
  <c r="C25" i="2"/>
  <c r="B20" i="2"/>
  <c r="F14" i="2"/>
  <c r="C9" i="2"/>
  <c r="B4" i="2"/>
  <c r="C92" i="2"/>
  <c r="B75" i="2"/>
  <c r="F53" i="2"/>
  <c r="B35" i="2"/>
  <c r="B19" i="2"/>
  <c r="F49" i="2"/>
  <c r="F13" i="2"/>
  <c r="E102" i="2"/>
  <c r="E98" i="2"/>
  <c r="E90" i="2"/>
  <c r="E86" i="2"/>
  <c r="E78" i="2"/>
  <c r="E70" i="2"/>
  <c r="E58" i="2"/>
  <c r="E50" i="2"/>
  <c r="E42" i="2"/>
  <c r="E34" i="2"/>
  <c r="E26" i="2"/>
  <c r="E18" i="2"/>
  <c r="E10" i="2"/>
  <c r="E2" i="2"/>
  <c r="C90" i="2"/>
  <c r="F79" i="2"/>
  <c r="C74" i="2"/>
  <c r="F63" i="2"/>
  <c r="B53" i="2"/>
  <c r="C42" i="2"/>
  <c r="F31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  <c r="C102" i="2"/>
  <c r="B97" i="2"/>
  <c r="F91" i="2"/>
  <c r="C86" i="2"/>
  <c r="B81" i="2"/>
  <c r="F75" i="2"/>
  <c r="C70" i="2"/>
  <c r="B65" i="2"/>
  <c r="F59" i="2"/>
  <c r="C54" i="2"/>
  <c r="B49" i="2"/>
  <c r="F43" i="2"/>
  <c r="C38" i="2"/>
  <c r="B33" i="2"/>
  <c r="F27" i="2"/>
  <c r="C22" i="2"/>
  <c r="B17" i="2"/>
  <c r="F11" i="2"/>
  <c r="C6" i="2"/>
  <c r="B103" i="2"/>
  <c r="B83" i="2"/>
  <c r="C60" i="2"/>
  <c r="F41" i="2"/>
  <c r="F21" i="2"/>
  <c r="B3" i="2"/>
  <c r="F100" i="2"/>
  <c r="C95" i="2"/>
  <c r="B90" i="2"/>
  <c r="F84" i="2"/>
  <c r="C79" i="2"/>
  <c r="B74" i="2"/>
  <c r="F68" i="2"/>
  <c r="C63" i="2"/>
  <c r="B58" i="2"/>
  <c r="F52" i="2"/>
  <c r="C47" i="2"/>
  <c r="B42" i="2"/>
  <c r="F36" i="2"/>
  <c r="C31" i="2"/>
  <c r="B26" i="2"/>
  <c r="F20" i="2"/>
  <c r="C15" i="2"/>
  <c r="B10" i="2"/>
  <c r="F4" i="2"/>
  <c r="F101" i="2"/>
  <c r="B91" i="2"/>
  <c r="B79" i="2"/>
  <c r="F69" i="2"/>
  <c r="F57" i="2"/>
  <c r="F45" i="2"/>
  <c r="F33" i="2"/>
  <c r="C20" i="2"/>
  <c r="F9" i="2"/>
  <c r="B104" i="2"/>
  <c r="F98" i="2"/>
  <c r="C93" i="2"/>
  <c r="B88" i="2"/>
  <c r="F82" i="2"/>
  <c r="C77" i="2"/>
  <c r="B72" i="2"/>
  <c r="F66" i="2"/>
  <c r="C61" i="2"/>
  <c r="B56" i="2"/>
  <c r="F50" i="2"/>
  <c r="C45" i="2"/>
  <c r="B40" i="2"/>
  <c r="F34" i="2"/>
  <c r="C29" i="2"/>
  <c r="B24" i="2"/>
  <c r="F18" i="2"/>
  <c r="C13" i="2"/>
  <c r="B8" i="2"/>
  <c r="F2" i="2"/>
  <c r="C88" i="2"/>
  <c r="C68" i="2"/>
  <c r="B31" i="2"/>
  <c r="A1" i="4"/>
  <c r="E94" i="2"/>
  <c r="E82" i="2"/>
  <c r="E74" i="2"/>
  <c r="E66" i="2"/>
  <c r="E62" i="2"/>
  <c r="E54" i="2"/>
  <c r="E46" i="2"/>
  <c r="E38" i="2"/>
  <c r="E30" i="2"/>
  <c r="E22" i="2"/>
  <c r="E14" i="2"/>
  <c r="E6" i="2"/>
  <c r="B101" i="2"/>
  <c r="F95" i="2"/>
  <c r="B85" i="2"/>
  <c r="B69" i="2"/>
  <c r="C58" i="2"/>
  <c r="F47" i="2"/>
  <c r="B37" i="2"/>
  <c r="C26" i="2"/>
  <c r="F15" i="2"/>
  <c r="E97" i="2"/>
  <c r="E81" i="2"/>
  <c r="E65" i="2"/>
  <c r="E49" i="2"/>
  <c r="E33" i="2"/>
  <c r="E17" i="2"/>
  <c r="B105" i="2"/>
  <c r="F83" i="2"/>
  <c r="C62" i="2"/>
  <c r="B41" i="2"/>
  <c r="B21" i="2"/>
  <c r="B9" i="2"/>
  <c r="F93" i="2"/>
  <c r="B51" i="2"/>
  <c r="C12" i="2"/>
  <c r="B98" i="2"/>
  <c r="C87" i="2"/>
  <c r="F76" i="2"/>
  <c r="B66" i="2"/>
  <c r="C55" i="2"/>
  <c r="F44" i="2"/>
  <c r="B34" i="2"/>
  <c r="C23" i="2"/>
  <c r="F12" i="2"/>
  <c r="B2" i="2"/>
  <c r="F85" i="2"/>
  <c r="F65" i="2"/>
  <c r="C40" i="2"/>
  <c r="B15" i="2"/>
  <c r="C101" i="2"/>
  <c r="F90" i="2"/>
  <c r="B80" i="2"/>
  <c r="C69" i="2"/>
  <c r="F58" i="2"/>
  <c r="B48" i="2"/>
  <c r="C37" i="2"/>
  <c r="F26" i="2"/>
  <c r="B16" i="2"/>
  <c r="C5" i="2"/>
  <c r="C80" i="2"/>
  <c r="B39" i="2"/>
  <c r="F25" i="2"/>
  <c r="E105" i="2"/>
  <c r="E73" i="2"/>
  <c r="E41" i="2"/>
  <c r="E9" i="2"/>
  <c r="B73" i="2"/>
  <c r="C30" i="2"/>
  <c r="C14" i="2"/>
  <c r="B71" i="2"/>
  <c r="C103" i="2"/>
  <c r="B82" i="2"/>
  <c r="F60" i="2"/>
  <c r="C39" i="2"/>
  <c r="B18" i="2"/>
  <c r="C7" i="2"/>
  <c r="F73" i="2"/>
  <c r="C52" i="2"/>
  <c r="C4" i="2"/>
  <c r="C85" i="2"/>
  <c r="B64" i="2"/>
  <c r="F42" i="2"/>
  <c r="C21" i="2"/>
  <c r="B99" i="2"/>
  <c r="B23" i="2"/>
  <c r="E85" i="2"/>
  <c r="E53" i="2"/>
  <c r="E37" i="2"/>
  <c r="E5" i="2"/>
  <c r="F67" i="2"/>
  <c r="B25" i="2"/>
  <c r="F97" i="2"/>
  <c r="C99" i="2"/>
  <c r="F88" i="2"/>
  <c r="C67" i="2"/>
  <c r="B46" i="2"/>
  <c r="F24" i="2"/>
  <c r="C3" i="2"/>
  <c r="B67" i="2"/>
  <c r="F17" i="2"/>
  <c r="B92" i="2"/>
  <c r="F70" i="2"/>
  <c r="C49" i="2"/>
  <c r="C17" i="2"/>
  <c r="C84" i="2"/>
  <c r="B7" i="2"/>
  <c r="E93" i="2"/>
  <c r="E77" i="2"/>
  <c r="E61" i="2"/>
  <c r="E45" i="2"/>
  <c r="E29" i="2"/>
  <c r="E13" i="2"/>
  <c r="F99" i="2"/>
  <c r="C78" i="2"/>
  <c r="B57" i="2"/>
  <c r="F35" i="2"/>
  <c r="F19" i="2"/>
  <c r="B5" i="2"/>
  <c r="F77" i="2"/>
  <c r="C36" i="2"/>
  <c r="F104" i="2"/>
  <c r="B94" i="2"/>
  <c r="C83" i="2"/>
  <c r="F72" i="2"/>
  <c r="B62" i="2"/>
  <c r="C51" i="2"/>
  <c r="F40" i="2"/>
  <c r="B30" i="2"/>
  <c r="C19" i="2"/>
  <c r="F8" i="2"/>
  <c r="C100" i="2"/>
  <c r="C76" i="2"/>
  <c r="B55" i="2"/>
  <c r="F29" i="2"/>
  <c r="F5" i="2"/>
  <c r="C97" i="2"/>
  <c r="F86" i="2"/>
  <c r="B76" i="2"/>
  <c r="C65" i="2"/>
  <c r="F54" i="2"/>
  <c r="B44" i="2"/>
  <c r="C33" i="2"/>
  <c r="F22" i="2"/>
  <c r="B12" i="2"/>
  <c r="C104" i="2"/>
  <c r="B63" i="2"/>
  <c r="E89" i="2"/>
  <c r="E57" i="2"/>
  <c r="E25" i="2"/>
  <c r="C94" i="2"/>
  <c r="F51" i="2"/>
  <c r="F3" i="2"/>
  <c r="C32" i="2"/>
  <c r="F92" i="2"/>
  <c r="C71" i="2"/>
  <c r="B50" i="2"/>
  <c r="F28" i="2"/>
  <c r="C96" i="2"/>
  <c r="B27" i="2"/>
  <c r="B96" i="2"/>
  <c r="F74" i="2"/>
  <c r="C53" i="2"/>
  <c r="B32" i="2"/>
  <c r="F10" i="2"/>
  <c r="B59" i="2"/>
  <c r="E101" i="2"/>
  <c r="E69" i="2"/>
  <c r="E21" i="2"/>
  <c r="B89" i="2"/>
  <c r="C46" i="2"/>
  <c r="C10" i="2"/>
  <c r="C56" i="2"/>
  <c r="C16" i="2"/>
  <c r="B78" i="2"/>
  <c r="F56" i="2"/>
  <c r="C35" i="2"/>
  <c r="B14" i="2"/>
  <c r="F89" i="2"/>
  <c r="B43" i="2"/>
  <c r="F102" i="2"/>
  <c r="C81" i="2"/>
  <c r="B60" i="2"/>
  <c r="F38" i="2"/>
  <c r="B28" i="2"/>
  <c r="F6" i="2"/>
  <c r="C44" i="2"/>
  <c r="B3" i="3" l="1"/>
  <c r="C5" i="3"/>
  <c r="F6" i="3"/>
  <c r="B8" i="3"/>
  <c r="B11" i="3"/>
  <c r="C13" i="3"/>
  <c r="F14" i="3"/>
  <c r="B16" i="3"/>
  <c r="B19" i="3"/>
  <c r="C21" i="3"/>
  <c r="F22" i="3"/>
  <c r="B24" i="3"/>
  <c r="B5" i="3"/>
  <c r="F8" i="3"/>
  <c r="B13" i="3"/>
  <c r="F16" i="3"/>
  <c r="B21" i="3"/>
  <c r="F24" i="3"/>
  <c r="C26" i="3"/>
  <c r="F26" i="3"/>
  <c r="B26" i="3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</rPr>
          <t>suspicious - doesn't match any instrument
	-Dan Mergens</t>
        </r>
      </text>
    </comment>
    <comment ref="B8" authorId="0" shapeId="0">
      <text>
        <r>
          <rPr>
            <sz val="10"/>
            <color rgb="FF000000"/>
            <rFont val="Arial"/>
          </rPr>
          <t>this is not listed on the equipment list - is 102 a typo and should be 101?
	-Dan Mergens</t>
        </r>
      </text>
    </comment>
    <comment ref="B9" authorId="0" shapeId="0">
      <text>
        <r>
          <rPr>
            <sz val="10"/>
            <color rgb="FF000000"/>
            <rFont val="Arial"/>
          </rPr>
          <t>Not listed in the equipment list!
	-Dan Mergens
equipment list is out of date - should be RS01SLBS-LJ01A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</rPr>
          <t>missing name - exists in vocab - do we have data?
	-Dan Mergens</t>
        </r>
      </text>
    </comment>
    <comment ref="E6" authorId="0" shapeId="0">
      <text>
        <r>
          <rPr>
            <sz val="10"/>
            <color rgb="FF000000"/>
            <rFont val="Arial"/>
          </rPr>
          <t>missing a cal value for OPTAA, so the optical absorption will not plot
	-Dan Mergens</t>
        </r>
      </text>
    </comment>
    <comment ref="E7" authorId="0" shapeId="0">
      <text>
        <r>
          <rPr>
            <sz val="10"/>
            <color rgb="FF000000"/>
            <rFont val="Arial"/>
          </rPr>
          <t>includes deployment 3...
	-Dan Mergens</t>
        </r>
      </text>
    </comment>
    <comment ref="B8" authorId="0" shapeId="0">
      <text>
        <r>
          <rPr>
            <sz val="10"/>
            <color rgb="FF000000"/>
            <rFont val="Arial"/>
          </rPr>
          <t>no data, so no name
	-Dan Mergens</t>
        </r>
      </text>
    </comment>
    <comment ref="B11" authorId="0" shapeId="0">
      <text>
        <r>
          <rPr>
            <sz val="10"/>
            <color rgb="FF000000"/>
            <rFont val="Arial"/>
          </rPr>
          <t>are we missing data?
	-Dan Mergens</t>
        </r>
      </text>
    </comment>
  </commentList>
</comments>
</file>

<file path=xl/sharedStrings.xml><?xml version="1.0" encoding="utf-8"?>
<sst xmlns="http://schemas.openxmlformats.org/spreadsheetml/2006/main" count="398" uniqueCount="156">
  <si>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</si>
  <si>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</si>
  <si>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</si>
  <si>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</si>
  <si>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</si>
  <si>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</si>
  <si>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</si>
  <si>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</si>
  <si>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</si>
  <si>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</si>
  <si>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</si>
  <si>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</si>
  <si>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ATAPL-65244-010-0023</t>
  </si>
  <si>
    <t>RS01SLBS-MJ01A</t>
  </si>
  <si>
    <t>SN0026</t>
  </si>
  <si>
    <t>44° 30.5813'N</t>
  </si>
  <si>
    <t>125° 24.3118'W</t>
  </si>
  <si>
    <t>TN-299</t>
  </si>
  <si>
    <t>ATAPL-67979-00004</t>
  </si>
  <si>
    <t>RS01SLBS-MJ01A-12-VEL3DB101</t>
  </si>
  <si>
    <t>125° 24.3163'W</t>
  </si>
  <si>
    <t>ATAPL-67639-00004</t>
  </si>
  <si>
    <t>RS01SLBS-MJ01A-06-PRESTA101</t>
  </si>
  <si>
    <t>5471540-0030</t>
  </si>
  <si>
    <t>44° 30.5818'N</t>
  </si>
  <si>
    <t>125° 24.3155'W</t>
  </si>
  <si>
    <t>ATAPL-58328-00005</t>
  </si>
  <si>
    <t>RS01SLBS-MJ01A-05-OBSBBA101</t>
  </si>
  <si>
    <t>T1074</t>
  </si>
  <si>
    <t>44° 30.5875'N</t>
  </si>
  <si>
    <t>ATAPL-58693-00005</t>
  </si>
  <si>
    <t>RS01SLBS-MJ01A-05-HYDLFA101</t>
  </si>
  <si>
    <t>ATAPL-65310-010-0003</t>
  </si>
  <si>
    <t>RS01SLBS-LJ01A</t>
  </si>
  <si>
    <t>SN0003</t>
  </si>
  <si>
    <t>44° 30.9162'N</t>
  </si>
  <si>
    <t>125° 23.3922'W</t>
  </si>
  <si>
    <t>TN-313</t>
  </si>
  <si>
    <t>ATAPL-58320-00004</t>
  </si>
  <si>
    <t>RS01SLBS-LJ01A-12-DOSTAD101</t>
  </si>
  <si>
    <t>44° 30.9174'N</t>
  </si>
  <si>
    <t>125° 23.3886'W</t>
  </si>
  <si>
    <t>ATAPL-67627-00002</t>
  </si>
  <si>
    <t>RS01SLBS-LJ01A-12-CTDPFB101</t>
  </si>
  <si>
    <t>16P71179-7234</t>
  </si>
  <si>
    <t>44° 30.9143' N</t>
  </si>
  <si>
    <t>125° 23.3888' W</t>
  </si>
  <si>
    <t>ATAPL-69943-00002</t>
  </si>
  <si>
    <t>RS01SLBS-LJ01A-11-OPTAAC103</t>
  </si>
  <si>
    <t>ATAPL-68073-00002</t>
  </si>
  <si>
    <t>RS01SLBS-LJ01A-10-ADCPTE101</t>
  </si>
  <si>
    <t>ATAPL-58324-00006</t>
  </si>
  <si>
    <t>RS01SLBS-LJ01A-09-HYDBBA102</t>
  </si>
  <si>
    <t>ATAPL-58323-00002</t>
  </si>
  <si>
    <t>RS01SLBS-LJ01A-05-HPIESA101</t>
  </si>
  <si>
    <t>02</t>
  </si>
  <si>
    <t>44° 31.3350'N</t>
  </si>
  <si>
    <t>125° 22.8306'W</t>
  </si>
  <si>
    <t>ATAPL-65310-830-0010</t>
  </si>
  <si>
    <t>SN0010</t>
  </si>
  <si>
    <t>44° 30.918' N</t>
  </si>
  <si>
    <t>125° 23.395' W</t>
  </si>
  <si>
    <t>TN-326</t>
  </si>
  <si>
    <t>ATAPL-58320-00013</t>
  </si>
  <si>
    <t>ATAPL-67627-00004</t>
  </si>
  <si>
    <t>16-50119</t>
  </si>
  <si>
    <t>1/6/2016 - GDF since Sep 2015</t>
  </si>
  <si>
    <t>ATAPL-69943-00006</t>
  </si>
  <si>
    <t>12/2/2015 - Current dropped to ~1000mA on 11/6, then further to &lt;600mA on 11/25. Posible lamp out.</t>
  </si>
  <si>
    <t>ATAPL-68073-00004</t>
  </si>
  <si>
    <t>44° 30.9116' N</t>
  </si>
  <si>
    <t>125° 23.3924' W</t>
  </si>
  <si>
    <t>ATAPL-58324-00010</t>
  </si>
  <si>
    <t>ATAPL-58323-00003</t>
  </si>
  <si>
    <t>03</t>
  </si>
  <si>
    <t>44° 31.3382' N</t>
  </si>
  <si>
    <t>125° 22.8244' W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</si>
  <si>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</si>
  <si>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</si>
  <si>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</si>
  <si>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</si>
  <si>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</si>
  <si>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</si>
  <si>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</si>
  <si>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</si>
  <si>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</si>
  <si>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</si>
  <si>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</si>
  <si>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</si>
  <si>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</si>
  <si>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</si>
  <si>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</si>
  <si>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</si>
  <si>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</si>
  <si>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</si>
  <si>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</si>
  <si>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</si>
  <si>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</si>
  <si>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</si>
  <si>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</si>
  <si>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</si>
  <si>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</si>
  <si>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</si>
  <si>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</si>
  <si>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</si>
  <si>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</si>
  <si>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CC_cwlngth</t>
  </si>
  <si>
    <t>[401.20000000, 404.10000000, 407.50000000, 411.40000000, 415.10000000, 418.70000000, 423.70000000, 427.90000000, 432.20000000, 436.30000000, 440.30000000, 445.10000000, 449.90000000, 453.80000000, 458.70000000, 463.30000000, 467.10000000, 472.60000000, 477.50000000, 481.70000000, 486.90000000, 491.40000000, 495.40000000, 499.60000000, 505.00000000, 509.90000000, 514.90000000, 519.20000000, 524.40000000, 529.20000000, 533.90000000, 537.50000000, 542.30000000, 547.30000000, 552.10000000, 556.00000000, 561.10000000, 565.70000000, 570.10000000, 574.70000000, 577.80000000, 582.90000000, 586.80000000, 591.70000000, 596.40000000, 600.60000000, 605.30000000, 611.00000000, 615.70000000, 619.90000000, 624.90000000, 629.50000000, 633.50000000, 638.30000000, 643.50000000, 648.40000000, 652.40000000, 657.50000000, 662.40000000, 667.30000000, 672.10000000, 676.20000000, 681.40000000, 685.80000000, 690.30000000, 693.90000000, 698.70000000, 702.80000000, 706.60000000, 711.30000000, 715.80000000, 720.30000000, 724.00000000, 727.80000000, 731.80000000, 736.70000000, 740.30000000]</t>
  </si>
  <si>
    <t>CC_ccwo</t>
  </si>
  <si>
    <t>[ -0.61629300,  -0.52843300,  -0.44546300,  -0.37009300,  -0.30267100,  -0.23344300,  -0.18127300,  -0.12098600,  -0.06208500,  -0.01288600,   0.04001600,   0.09045000,   0.13557200,   0.17901800,   0.21486100,   0.24735500,   0.28636300,   0.32566000,   0.36002800,   0.39545600,   0.42947800,   0.46351100,   0.49532200,   0.52676100,   0.55511900,   0.58230400,   0.60690800,   0.63031900,   0.65554900,   0.67725200,   0.69837100,   0.71772800,   0.73813900,   0.75845600,   0.77980600,   0.80062300,   0.81983000,   0.83756400,   0.85345300,   0.86706100,   0.87906100,   0.89970400,   0.89987500,   0.89487200,   0.88521700,   0.87599600,   0.87531800,   0.88290000,   0.89606300,   0.91020700,   0.92293500,   0.93523700,   0.94901800,   0.95837100,   0.96620500,   0.97310700,   0.97474900,   0.97188300,   0.97322400,   0.97802800,   0.98357800,   0.98880800,   0.98517500,   0.97618300,   0.95421300,   0.91803900,   0.86881900,   0.80222700,   0.71352400,   0.59855500,   0.45093400,   0.26728200,   0.04361600,  -0.20990800,  -0.47397900,  -0.69633600,  -0.85373900]</t>
  </si>
  <si>
    <t>CC_tcal</t>
  </si>
  <si>
    <t>CC_tbins</t>
  </si>
  <si>
    <t>[  1.74303300,   2.41482200,   3.46163000,   4.48571400,   5.48220000,   6.49409100,   7.50076900,   8.50131600,   9.51488900,  10.50895800,  11.50854500,  12.51887100,  13.49493500,  14.49805600,  15.49296900,  16.47418200,  17.49568200,  18.49230800,  19.47736800,  20.47800000,  21.48181800,  22.47812500,  23.49968800,  24.51000000,  25.48931000,  26.48066700,  27.47923100,  28.49607100,  29.50321400,  30.49444400,  31.50230800,  32.48615400,  33.48423100,  34.47846200,  35.48464300,  36.48069000,  37.52114300,  38.53171400]</t>
  </si>
  <si>
    <t>CC_awlngth</t>
  </si>
  <si>
    <t>[399.60000000, 403.90000000, 407.50000000, 410.50000000, 414.60000000, 418.70000000, 423.50000000, 427.40000000, 431.50000000, 435.40000000, 439.40000000, 443.50000000, 448.60000000, 453.20000000, 457.60000000, 462.00000000, 466.60000000, 471.20000000, 476.40000000, 480.60000000, 485.30000000, 490.00000000, 494.60000000, 498.40000000, 503.30000000, 508.30000000, 513.00000000, 517.80000000, 523.20000000, 527.70000000, 532.00000000, 536.30000000, 541.10000000, 545.70000000, 549.70000000, 555.00000000, 559.80000000, 563.90000000, 568.30000000, 572.90000000, 576.80000000, 581.20000000, 584.90000000, 589.80000000, 594.50000000, 599.10000000, 603.10000000, 608.70000000, 613.30000000, 617.50000000, 622.20000000, 627.20000000, 631.90000000, 635.50000000, 640.70000000, 645.30000000, 650.10000000, 654.40000000, 659.80000000, 664.40000000, 669.30000000, 673.60000000, 678.10000000, 683.00000000, 687.70000000, 691.00000000, 695.50000000, 700.20000000, 704.40000000, 708.10000000, 712.40000000, 716.90000000, 721.40000000, 725.10000000, 729.60000000, 733.90000000, 737.00000000]</t>
  </si>
  <si>
    <t>CC_acwo</t>
  </si>
  <si>
    <t>[ -0.84614000,  -0.57938100,  -0.37520000,  -0.22475600,  -0.11076300,  -0.02253100,   0.04725400,   0.11177600,   0.16967300,   0.22217100,   0.27362800,   0.32152700,   0.36630400,   0.40953500,   0.45156800,   0.49241000,   0.53196900,   0.57049500,   0.60686100,   0.64152600,   0.67634800,   0.70858200,   0.73940100,   0.76906600,   0.79672600,   0.82214300,   0.84692200,   0.87190300,   0.89798000,   0.92347200,   0.94951600,   0.97362400,   0.99706400,   1.01886600,   1.03932200,   1.05924300,   1.07850400,   1.09727400,   1.11482900,   1.13067200,   1.13796400,   1.14897500,   1.15722400,   1.16135400,   1.16135000,   1.15552600,   1.14480900,   1.13247100,   1.12548800,   1.12769100,   1.13708500,   1.14950700,   1.16237500,   1.17490700,   1.18703200,   1.19855400,   1.20917800,   1.21819600,   1.22394200,   1.22589300,   1.22466100,   1.22422500,   1.22694500,   1.23269700,   1.23779500,   1.23976100,   1.23621200,   1.22573400,   1.20579100,   1.17477000,   1.13053700,   1.07034200,   0.98964300,   0.88428100,   0.75108600,   0.58579100,   0.38551900,   0.15304200,  -0.09791100,  -0.34027600,  -0.54385800,  -0.68769000,  -0.77313600,  -0.81770100]</t>
  </si>
  <si>
    <t>copied this from SBPS to get it to plot</t>
  </si>
  <si>
    <t>CC_tcarray</t>
  </si>
  <si>
    <t>SheetRef:ACS-155_CC_tcarray</t>
  </si>
  <si>
    <t>CC_taarray</t>
  </si>
  <si>
    <t>SheetRef:ACS-155_CC_taarray</t>
  </si>
  <si>
    <t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</t>
  </si>
  <si>
    <t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</si>
  <si>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</si>
  <si>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</si>
  <si>
    <t>SheetRef:ACS-204_CC_tcarray</t>
  </si>
  <si>
    <t>SheetRef:ACS-204_CC_taarray</t>
  </si>
  <si>
    <t>CC_scale_factor1</t>
  </si>
  <si>
    <t>CC_scale_factor2</t>
  </si>
  <si>
    <t>CC_scale_factor3</t>
  </si>
  <si>
    <t>CC_scale_factor4</t>
  </si>
  <si>
    <t>CC_gain</t>
  </si>
  <si>
    <t>Is this used anywhere? As it is an Antelope Device (is it correct?)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</si>
  <si>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</si>
  <si>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</si>
  <si>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</si>
  <si>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</si>
  <si>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</si>
  <si>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</si>
  <si>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</si>
  <si>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</si>
  <si>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</si>
  <si>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</si>
  <si>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</si>
  <si>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</si>
  <si>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</si>
  <si>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</si>
  <si>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</si>
  <si>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</si>
  <si>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>good</t>
  </si>
  <si>
    <t>bad</t>
  </si>
  <si>
    <t>n/a</t>
  </si>
  <si>
    <t>1/1</t>
  </si>
  <si>
    <t xml:space="preserve">   </t>
  </si>
  <si>
    <t>RS01SLBS-MJ01A-05-OBSBBA102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</si>
</sst>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"/>
    <numFmt numFmtId="165" formatCode="#,##0.000000000"/>
    <numFmt numFmtId="166" formatCode="m&quot;/&quot;d&quot;/&quot;yyyy"/>
    <numFmt numFmtId="167" formatCode="0.000000"/>
  </numFmts>
  <fonts count="9">
    <font>
      <sz val="10"/>
      <color rgb="FF000000"/>
      <name val="Arial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999999"/>
      <name val="Calibri"/>
    </font>
    <font>
      <b/>
      <sz val="11"/>
      <name val="Calibri"/>
    </font>
    <font>
      <sz val="10"/>
      <name val="Arial"/>
    </font>
    <font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1" fontId="2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vertical="center"/>
    </xf>
    <xf numFmtId="2" fontId="1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Font="1"/>
    <xf numFmtId="167" fontId="0" fillId="0" borderId="0" xfId="0" applyNumberFormat="1" applyFont="1"/>
    <xf numFmtId="167" fontId="0" fillId="0" borderId="0" xfId="0" applyNumberFormat="1" applyFont="1" applyAlignment="1">
      <alignment horizontal="righ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904875</xdr:colOff>
      <xdr:row>48</xdr:row>
      <xdr:rowOff>152400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904875</xdr:colOff>
      <xdr:row>48</xdr:row>
      <xdr:rowOff>152400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361950</xdr:colOff>
      <xdr:row>50</xdr:row>
      <xdr:rowOff>0</xdr:rowOff>
    </xdr:to>
    <xdr:sp macro="" textlink="">
      <xdr:nvSpPr>
        <xdr:cNvPr id="2054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361950</xdr:colOff>
      <xdr:row>50</xdr:row>
      <xdr:rowOff>0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workbookViewId="0">
      <pane ySplit="1" topLeftCell="A2" activePane="bottomLeft" state="frozen"/>
      <selection pane="bottomLeft" activeCell="B8" sqref="B8"/>
    </sheetView>
  </sheetViews>
  <sheetFormatPr defaultColWidth="17.28515625" defaultRowHeight="15" customHeight="1"/>
  <cols>
    <col min="1" max="1" width="22.28515625" customWidth="1"/>
    <col min="2" max="2" width="29.42578125" customWidth="1"/>
    <col min="3" max="3" width="15" customWidth="1"/>
    <col min="4" max="7" width="11.5703125" customWidth="1"/>
    <col min="8" max="9" width="16.28515625" customWidth="1"/>
    <col min="10" max="10" width="9.5703125" customWidth="1"/>
    <col min="11" max="11" width="10.85546875" customWidth="1"/>
    <col min="12" max="12" width="21.85546875" customWidth="1"/>
    <col min="13" max="14" width="14.42578125" customWidth="1"/>
  </cols>
  <sheetData>
    <row r="1" spans="1:14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</row>
    <row r="2" spans="1:14" ht="15.75" customHeight="1">
      <c r="A2" s="3" t="s">
        <v>12</v>
      </c>
      <c r="B2" s="4" t="s">
        <v>13</v>
      </c>
      <c r="C2" s="4" t="s">
        <v>14</v>
      </c>
      <c r="D2" s="5">
        <v>1</v>
      </c>
      <c r="E2" s="6">
        <v>41488</v>
      </c>
      <c r="F2" s="7">
        <v>0.45208333333333334</v>
      </c>
      <c r="H2" s="8" t="s">
        <v>15</v>
      </c>
      <c r="I2" s="8" t="s">
        <v>16</v>
      </c>
      <c r="J2" s="8">
        <v>2908</v>
      </c>
      <c r="K2" s="9" t="s">
        <v>17</v>
      </c>
      <c r="L2" s="10"/>
      <c r="M2" s="11">
        <f t="shared" ref="M2:M6" si="0">((LEFT(H2,(FIND("°",H2,1)-1)))+(MID(H2,(FIND("°",H2,1)+1),(FIND("'",H2,1))-(FIND("°",H2,1)+1))/60))*(IF(RIGHT(H2,1)="N",1,-1))</f>
        <v>44.509688333333337</v>
      </c>
      <c r="N2" s="11">
        <f t="shared" ref="N2:N6" si="1">((LEFT(I2,(FIND("°",I2,1)-1)))+(MID(I2,(FIND("°",I2,1)+1),(FIND("'",I2,1))-(FIND("°",I2,1)+1))/60))*(IF(RIGHT(I2,1)="E",1,-1))</f>
        <v>-125.40519666666667</v>
      </c>
    </row>
    <row r="3" spans="1:14" ht="15.75" customHeight="1">
      <c r="A3" s="12" t="s">
        <v>18</v>
      </c>
      <c r="B3" s="13" t="s">
        <v>19</v>
      </c>
      <c r="C3" s="9">
        <v>10313</v>
      </c>
      <c r="D3" s="9">
        <v>1</v>
      </c>
      <c r="E3" s="6">
        <v>41488</v>
      </c>
      <c r="F3" s="14">
        <v>0.45498842592592592</v>
      </c>
      <c r="G3" s="15"/>
      <c r="H3" s="8" t="s">
        <v>15</v>
      </c>
      <c r="I3" s="8" t="s">
        <v>20</v>
      </c>
      <c r="J3" s="8">
        <v>2908</v>
      </c>
      <c r="K3" s="9" t="s">
        <v>17</v>
      </c>
      <c r="L3" s="16"/>
      <c r="M3" s="11">
        <f t="shared" si="0"/>
        <v>44.509688333333337</v>
      </c>
      <c r="N3" s="11">
        <f t="shared" si="1"/>
        <v>-125.40527166666666</v>
      </c>
    </row>
    <row r="4" spans="1:14" ht="15.75" customHeight="1">
      <c r="A4" s="12" t="s">
        <v>21</v>
      </c>
      <c r="B4" s="13" t="s">
        <v>22</v>
      </c>
      <c r="C4" s="9" t="s">
        <v>23</v>
      </c>
      <c r="D4" s="9">
        <v>1</v>
      </c>
      <c r="E4" s="6">
        <v>41494</v>
      </c>
      <c r="F4" s="14">
        <v>0.13872685185185185</v>
      </c>
      <c r="G4" s="15"/>
      <c r="H4" s="8" t="s">
        <v>24</v>
      </c>
      <c r="I4" s="8" t="s">
        <v>25</v>
      </c>
      <c r="J4" s="8">
        <v>2908</v>
      </c>
      <c r="K4" s="9" t="s">
        <v>17</v>
      </c>
      <c r="L4" s="16"/>
      <c r="M4" s="11">
        <f t="shared" si="0"/>
        <v>44.50969666666667</v>
      </c>
      <c r="N4" s="11">
        <f t="shared" si="1"/>
        <v>-125.40525833333334</v>
      </c>
    </row>
    <row r="5" spans="1:14" ht="15.75" customHeight="1">
      <c r="A5" s="12" t="s">
        <v>26</v>
      </c>
      <c r="B5" s="49" t="s">
        <v>155</v>
      </c>
      <c r="C5" s="9" t="s">
        <v>28</v>
      </c>
      <c r="D5" s="9">
        <v>1</v>
      </c>
      <c r="E5" s="6">
        <v>41494</v>
      </c>
      <c r="F5" s="14">
        <v>0.25619212962962962</v>
      </c>
      <c r="G5" s="15"/>
      <c r="H5" s="8" t="s">
        <v>29</v>
      </c>
      <c r="I5" s="8" t="s">
        <v>25</v>
      </c>
      <c r="J5" s="8">
        <v>2908</v>
      </c>
      <c r="K5" s="9" t="s">
        <v>17</v>
      </c>
      <c r="L5" s="16"/>
      <c r="M5" s="11">
        <f t="shared" si="0"/>
        <v>44.509791666666665</v>
      </c>
      <c r="N5" s="11">
        <f t="shared" si="1"/>
        <v>-125.40525833333334</v>
      </c>
    </row>
    <row r="6" spans="1:14" ht="15.75" customHeight="1">
      <c r="A6" s="13" t="s">
        <v>30</v>
      </c>
      <c r="B6" s="13" t="s">
        <v>31</v>
      </c>
      <c r="C6" s="9">
        <v>299470</v>
      </c>
      <c r="D6" s="9">
        <v>1</v>
      </c>
      <c r="E6" s="6">
        <v>41494</v>
      </c>
      <c r="F6" s="14">
        <v>0.25619212962962962</v>
      </c>
      <c r="G6" s="15"/>
      <c r="H6" s="8" t="s">
        <v>29</v>
      </c>
      <c r="I6" s="8" t="s">
        <v>25</v>
      </c>
      <c r="J6" s="8">
        <v>2908</v>
      </c>
      <c r="K6" s="9" t="s">
        <v>17</v>
      </c>
      <c r="L6" s="16"/>
      <c r="M6" s="11">
        <f t="shared" si="0"/>
        <v>44.509791666666665</v>
      </c>
      <c r="N6" s="11">
        <f t="shared" si="1"/>
        <v>-125.40525833333334</v>
      </c>
    </row>
    <row r="7" spans="1:14" ht="15.75" customHeight="1">
      <c r="A7" s="12"/>
      <c r="B7" s="13"/>
      <c r="C7" s="9"/>
      <c r="D7" s="9"/>
      <c r="E7" s="6"/>
      <c r="F7" s="14"/>
      <c r="G7" s="15"/>
      <c r="H7" s="8"/>
      <c r="I7" s="8"/>
      <c r="J7" s="8"/>
      <c r="K7" s="17"/>
      <c r="L7" s="16"/>
      <c r="M7" s="11"/>
      <c r="N7" s="11"/>
    </row>
    <row r="8" spans="1:14" ht="15.75" customHeight="1">
      <c r="A8" s="3" t="s">
        <v>32</v>
      </c>
      <c r="B8" s="5" t="s">
        <v>33</v>
      </c>
      <c r="C8" s="5" t="s">
        <v>34</v>
      </c>
      <c r="D8" s="5">
        <v>1</v>
      </c>
      <c r="E8" s="15">
        <v>41855</v>
      </c>
      <c r="F8" s="18">
        <v>0.17430555555555555</v>
      </c>
      <c r="G8" s="6">
        <v>42190</v>
      </c>
      <c r="H8" s="19" t="s">
        <v>35</v>
      </c>
      <c r="I8" s="19" t="s">
        <v>36</v>
      </c>
      <c r="J8" s="5">
        <v>2905</v>
      </c>
      <c r="K8" s="5" t="s">
        <v>37</v>
      </c>
      <c r="L8" s="20"/>
      <c r="M8" s="11">
        <f t="shared" ref="M8:M14" si="2">((LEFT(H8,(FIND("°",H8,1)-1)))+(MID(H8,(FIND("°",H8,1)+1),(FIND("'",H8,1))-(FIND("°",H8,1)+1))/60))*(IF(RIGHT(H8,1)="N",1,-1))</f>
        <v>44.515270000000001</v>
      </c>
      <c r="N8" s="11">
        <f t="shared" ref="N8:N14" si="3">((LEFT(I8,(FIND("°",I8,1)-1)))+(MID(I8,(FIND("°",I8,1)+1),(FIND("'",I8,1))-(FIND("°",I8,1)+1))/60))*(IF(RIGHT(I8,1)="E",1,-1))</f>
        <v>-125.38987</v>
      </c>
    </row>
    <row r="9" spans="1:14">
      <c r="A9" s="13" t="s">
        <v>38</v>
      </c>
      <c r="B9" s="13" t="s">
        <v>39</v>
      </c>
      <c r="C9" s="9">
        <v>274</v>
      </c>
      <c r="D9" s="9">
        <v>1</v>
      </c>
      <c r="E9" s="6">
        <v>41878</v>
      </c>
      <c r="F9" s="7">
        <v>0.38663194444444443</v>
      </c>
      <c r="G9" s="6">
        <v>42190</v>
      </c>
      <c r="H9" s="8" t="s">
        <v>40</v>
      </c>
      <c r="I9" s="8" t="s">
        <v>41</v>
      </c>
      <c r="J9" s="8">
        <v>2904</v>
      </c>
      <c r="K9" s="9" t="s">
        <v>37</v>
      </c>
      <c r="L9" s="16"/>
      <c r="M9" s="11">
        <f t="shared" si="2"/>
        <v>44.51529</v>
      </c>
      <c r="N9" s="11">
        <f t="shared" si="3"/>
        <v>-125.38981</v>
      </c>
    </row>
    <row r="10" spans="1:14">
      <c r="A10" s="13" t="s">
        <v>42</v>
      </c>
      <c r="B10" s="13" t="s">
        <v>43</v>
      </c>
      <c r="C10" s="9" t="s">
        <v>44</v>
      </c>
      <c r="D10" s="9">
        <v>1</v>
      </c>
      <c r="E10" s="6">
        <v>41878</v>
      </c>
      <c r="F10" s="7">
        <v>0.38663194444444443</v>
      </c>
      <c r="G10" s="6">
        <v>42190</v>
      </c>
      <c r="H10" s="8" t="s">
        <v>45</v>
      </c>
      <c r="I10" s="8" t="s">
        <v>46</v>
      </c>
      <c r="J10" s="8">
        <v>2904</v>
      </c>
      <c r="K10" s="9" t="s">
        <v>37</v>
      </c>
      <c r="L10" s="21"/>
      <c r="M10" s="11">
        <f t="shared" si="2"/>
        <v>44.515238333333336</v>
      </c>
      <c r="N10" s="11">
        <f t="shared" si="3"/>
        <v>-125.38981333333334</v>
      </c>
    </row>
    <row r="11" spans="1:14">
      <c r="A11" s="13" t="s">
        <v>47</v>
      </c>
      <c r="B11" s="13" t="s">
        <v>48</v>
      </c>
      <c r="C11" s="17">
        <v>155</v>
      </c>
      <c r="D11" s="9">
        <v>1</v>
      </c>
      <c r="E11" s="6">
        <v>41878</v>
      </c>
      <c r="F11" s="7">
        <v>0.38663194444444443</v>
      </c>
      <c r="G11" s="6">
        <v>42190</v>
      </c>
      <c r="H11" s="8" t="s">
        <v>40</v>
      </c>
      <c r="I11" s="8" t="s">
        <v>41</v>
      </c>
      <c r="J11" s="8">
        <v>2904</v>
      </c>
      <c r="K11" s="9" t="s">
        <v>37</v>
      </c>
      <c r="L11" s="21"/>
      <c r="M11" s="11">
        <f t="shared" si="2"/>
        <v>44.51529</v>
      </c>
      <c r="N11" s="11">
        <f t="shared" si="3"/>
        <v>-125.38981</v>
      </c>
    </row>
    <row r="12" spans="1:14">
      <c r="A12" s="13" t="s">
        <v>49</v>
      </c>
      <c r="B12" s="13" t="s">
        <v>50</v>
      </c>
      <c r="C12" s="17">
        <v>18813</v>
      </c>
      <c r="D12" s="9">
        <v>1</v>
      </c>
      <c r="E12" s="6">
        <v>41855</v>
      </c>
      <c r="F12" s="7">
        <v>0.17494212962962963</v>
      </c>
      <c r="G12" s="6">
        <v>42190</v>
      </c>
      <c r="H12" s="8" t="s">
        <v>35</v>
      </c>
      <c r="I12" s="8" t="s">
        <v>36</v>
      </c>
      <c r="J12" s="8">
        <v>2905</v>
      </c>
      <c r="K12" s="9" t="s">
        <v>37</v>
      </c>
      <c r="L12" s="16"/>
      <c r="M12" s="11">
        <f t="shared" si="2"/>
        <v>44.515270000000001</v>
      </c>
      <c r="N12" s="11">
        <f t="shared" si="3"/>
        <v>-125.38987</v>
      </c>
    </row>
    <row r="13" spans="1:14">
      <c r="A13" s="13" t="s">
        <v>51</v>
      </c>
      <c r="B13" s="13" t="s">
        <v>52</v>
      </c>
      <c r="C13" s="17">
        <v>1291</v>
      </c>
      <c r="D13" s="9">
        <v>1</v>
      </c>
      <c r="E13" s="6">
        <v>41855</v>
      </c>
      <c r="F13" s="7">
        <v>0.17494212962962963</v>
      </c>
      <c r="G13" s="6">
        <v>42190</v>
      </c>
      <c r="H13" s="8" t="s">
        <v>35</v>
      </c>
      <c r="I13" s="8" t="s">
        <v>36</v>
      </c>
      <c r="J13" s="8">
        <v>2905</v>
      </c>
      <c r="K13" s="9" t="s">
        <v>37</v>
      </c>
      <c r="L13" s="16"/>
      <c r="M13" s="11">
        <f t="shared" si="2"/>
        <v>44.515270000000001</v>
      </c>
      <c r="N13" s="11">
        <f t="shared" si="3"/>
        <v>-125.38987</v>
      </c>
    </row>
    <row r="14" spans="1:14">
      <c r="A14" s="13" t="s">
        <v>53</v>
      </c>
      <c r="B14" s="13" t="s">
        <v>54</v>
      </c>
      <c r="C14" s="9" t="s">
        <v>55</v>
      </c>
      <c r="D14" s="9">
        <v>1</v>
      </c>
      <c r="E14" s="6">
        <v>41878</v>
      </c>
      <c r="F14" s="7">
        <v>0.69303240740740746</v>
      </c>
      <c r="G14" s="6">
        <v>42207</v>
      </c>
      <c r="H14" s="8" t="s">
        <v>56</v>
      </c>
      <c r="I14" s="8" t="s">
        <v>57</v>
      </c>
      <c r="J14" s="8">
        <v>2896</v>
      </c>
      <c r="K14" s="9" t="s">
        <v>37</v>
      </c>
      <c r="L14" s="16"/>
      <c r="M14" s="11">
        <f t="shared" si="2"/>
        <v>44.52225</v>
      </c>
      <c r="N14" s="11">
        <f t="shared" si="3"/>
        <v>-125.38051</v>
      </c>
    </row>
    <row r="15" spans="1:14">
      <c r="A15" s="22"/>
      <c r="B15" s="23"/>
      <c r="C15" s="24"/>
      <c r="D15" s="24"/>
      <c r="E15" s="23"/>
      <c r="F15" s="23"/>
      <c r="G15" s="23"/>
      <c r="H15" s="23"/>
      <c r="I15" s="23"/>
      <c r="J15" s="23"/>
      <c r="K15" s="23"/>
      <c r="L15" s="25"/>
      <c r="M15" s="11"/>
      <c r="N15" s="11"/>
    </row>
    <row r="16" spans="1:14" ht="15.75" customHeight="1">
      <c r="A16" s="3" t="s">
        <v>58</v>
      </c>
      <c r="B16" s="5" t="s">
        <v>33</v>
      </c>
      <c r="C16" s="5" t="s">
        <v>59</v>
      </c>
      <c r="D16" s="5">
        <v>2</v>
      </c>
      <c r="E16" s="15">
        <v>42191</v>
      </c>
      <c r="F16" s="18">
        <v>0</v>
      </c>
      <c r="G16" s="15"/>
      <c r="H16" s="19" t="s">
        <v>60</v>
      </c>
      <c r="I16" s="19" t="s">
        <v>61</v>
      </c>
      <c r="J16" s="5">
        <v>2905</v>
      </c>
      <c r="K16" s="5" t="s">
        <v>62</v>
      </c>
      <c r="L16" s="20"/>
      <c r="M16" s="11">
        <f t="shared" ref="M16:M22" si="4">((LEFT(H16,(FIND("°",H16,1)-1)))+(MID(H16,(FIND("°",H16,1)+1),(FIND("'",H16,1))-(FIND("°",H16,1)+1))/60))*(IF(RIGHT(H16,1)="N",1,-1))</f>
        <v>44.515300000000003</v>
      </c>
      <c r="N16" s="11">
        <f t="shared" ref="N16:N22" si="5">((LEFT(I16,(FIND("°",I16,1)-1)))+(MID(I16,(FIND("°",I16,1)+1),(FIND("'",I16,1))-(FIND("°",I16,1)+1))/60))*(IF(RIGHT(I16,1)="E",1,-1))</f>
        <v>-125.38991666666666</v>
      </c>
    </row>
    <row r="17" spans="1:14">
      <c r="A17" s="13" t="s">
        <v>63</v>
      </c>
      <c r="B17" s="13" t="s">
        <v>39</v>
      </c>
      <c r="C17" s="17">
        <v>474</v>
      </c>
      <c r="D17" s="9">
        <v>2</v>
      </c>
      <c r="E17" s="6">
        <v>42191</v>
      </c>
      <c r="F17" s="14">
        <v>0.97407407407407409</v>
      </c>
      <c r="G17" s="26"/>
      <c r="H17" s="8" t="s">
        <v>45</v>
      </c>
      <c r="I17" s="8" t="s">
        <v>46</v>
      </c>
      <c r="J17" s="8">
        <v>2903</v>
      </c>
      <c r="K17" s="9" t="s">
        <v>62</v>
      </c>
      <c r="L17" s="16"/>
      <c r="M17" s="11">
        <f t="shared" si="4"/>
        <v>44.515238333333336</v>
      </c>
      <c r="N17" s="11">
        <f t="shared" si="5"/>
        <v>-125.38981333333334</v>
      </c>
    </row>
    <row r="18" spans="1:14">
      <c r="A18" s="13" t="s">
        <v>64</v>
      </c>
      <c r="B18" s="13" t="s">
        <v>43</v>
      </c>
      <c r="C18" s="17" t="s">
        <v>65</v>
      </c>
      <c r="D18" s="9">
        <v>2</v>
      </c>
      <c r="E18" s="6">
        <v>42191</v>
      </c>
      <c r="F18" s="14">
        <v>0.97407407407407409</v>
      </c>
      <c r="G18" s="26"/>
      <c r="H18" s="8" t="s">
        <v>45</v>
      </c>
      <c r="I18" s="8" t="s">
        <v>46</v>
      </c>
      <c r="J18" s="8">
        <v>2903</v>
      </c>
      <c r="K18" s="9" t="s">
        <v>62</v>
      </c>
      <c r="L18" s="21" t="s">
        <v>66</v>
      </c>
      <c r="M18" s="11">
        <f t="shared" si="4"/>
        <v>44.515238333333336</v>
      </c>
      <c r="N18" s="11">
        <f t="shared" si="5"/>
        <v>-125.38981333333334</v>
      </c>
    </row>
    <row r="19" spans="1:14">
      <c r="A19" s="13" t="s">
        <v>67</v>
      </c>
      <c r="B19" s="13" t="s">
        <v>48</v>
      </c>
      <c r="C19" s="17">
        <v>204</v>
      </c>
      <c r="D19" s="9">
        <v>2</v>
      </c>
      <c r="E19" s="6">
        <v>42191</v>
      </c>
      <c r="F19" s="14">
        <v>0.97407407407407409</v>
      </c>
      <c r="G19" s="26"/>
      <c r="H19" s="8" t="s">
        <v>45</v>
      </c>
      <c r="I19" s="8" t="s">
        <v>46</v>
      </c>
      <c r="J19" s="8">
        <v>2903</v>
      </c>
      <c r="K19" s="9" t="s">
        <v>62</v>
      </c>
      <c r="L19" s="21" t="s">
        <v>68</v>
      </c>
      <c r="M19" s="11">
        <f t="shared" si="4"/>
        <v>44.515238333333336</v>
      </c>
      <c r="N19" s="11">
        <f t="shared" si="5"/>
        <v>-125.38981333333334</v>
      </c>
    </row>
    <row r="20" spans="1:14">
      <c r="A20" s="13" t="s">
        <v>69</v>
      </c>
      <c r="B20" s="13" t="s">
        <v>50</v>
      </c>
      <c r="C20" s="17">
        <v>23442</v>
      </c>
      <c r="D20" s="9">
        <v>2</v>
      </c>
      <c r="E20" s="6">
        <v>42191</v>
      </c>
      <c r="F20" s="14">
        <v>0.93956018518518514</v>
      </c>
      <c r="G20" s="26"/>
      <c r="H20" s="8" t="s">
        <v>70</v>
      </c>
      <c r="I20" s="8" t="s">
        <v>71</v>
      </c>
      <c r="J20" s="8">
        <v>2902</v>
      </c>
      <c r="K20" s="9" t="s">
        <v>62</v>
      </c>
      <c r="L20" s="16"/>
      <c r="M20" s="11">
        <f t="shared" si="4"/>
        <v>44.515193333333336</v>
      </c>
      <c r="N20" s="11">
        <f t="shared" si="5"/>
        <v>-125.38987333333333</v>
      </c>
    </row>
    <row r="21" spans="1:14">
      <c r="A21" s="13" t="s">
        <v>72</v>
      </c>
      <c r="B21" s="13" t="s">
        <v>52</v>
      </c>
      <c r="C21" s="17">
        <v>1363</v>
      </c>
      <c r="D21" s="9">
        <v>2</v>
      </c>
      <c r="E21" s="6">
        <v>42191</v>
      </c>
      <c r="F21" s="14">
        <v>0.93956018518518514</v>
      </c>
      <c r="G21" s="26"/>
      <c r="H21" s="8" t="s">
        <v>70</v>
      </c>
      <c r="I21" s="8" t="s">
        <v>71</v>
      </c>
      <c r="J21" s="8">
        <v>2902</v>
      </c>
      <c r="K21" s="9" t="s">
        <v>62</v>
      </c>
      <c r="L21" s="16"/>
      <c r="M21" s="11">
        <f t="shared" si="4"/>
        <v>44.515193333333336</v>
      </c>
      <c r="N21" s="11">
        <f t="shared" si="5"/>
        <v>-125.38987333333333</v>
      </c>
    </row>
    <row r="22" spans="1:14">
      <c r="A22" s="13" t="s">
        <v>73</v>
      </c>
      <c r="B22" s="13" t="s">
        <v>54</v>
      </c>
      <c r="C22" s="9" t="s">
        <v>74</v>
      </c>
      <c r="D22" s="9">
        <v>2</v>
      </c>
      <c r="E22" s="6">
        <v>42207</v>
      </c>
      <c r="F22" s="14">
        <v>0.2887615740740741</v>
      </c>
      <c r="G22" s="26"/>
      <c r="H22" s="8" t="s">
        <v>75</v>
      </c>
      <c r="I22" s="8" t="s">
        <v>76</v>
      </c>
      <c r="J22" s="8">
        <v>2900</v>
      </c>
      <c r="K22" s="9" t="s">
        <v>62</v>
      </c>
      <c r="L22" s="16"/>
      <c r="M22" s="11">
        <f t="shared" si="4"/>
        <v>44.522303333333333</v>
      </c>
      <c r="N22" s="11">
        <f t="shared" si="5"/>
        <v>-125.38040666666667</v>
      </c>
    </row>
    <row r="23" spans="1:14">
      <c r="A23" s="22"/>
      <c r="B23" s="23"/>
      <c r="C23" s="24"/>
      <c r="D23" s="24"/>
      <c r="E23" s="23"/>
      <c r="F23" s="23"/>
      <c r="G23" s="23"/>
      <c r="H23" s="23"/>
      <c r="I23" s="23"/>
      <c r="J23" s="23"/>
      <c r="K23" s="23"/>
      <c r="L23" s="25"/>
      <c r="M23" s="23"/>
      <c r="N23" s="23"/>
    </row>
    <row r="24" spans="1:14">
      <c r="A24" s="22"/>
      <c r="B24" s="23"/>
      <c r="C24" s="24"/>
      <c r="D24" s="24"/>
      <c r="E24" s="23"/>
      <c r="F24" s="23"/>
      <c r="G24" s="23"/>
      <c r="H24" s="23"/>
      <c r="I24" s="23"/>
      <c r="J24" s="23"/>
      <c r="K24" s="23"/>
      <c r="L24" s="25"/>
      <c r="M24" s="23"/>
      <c r="N24" s="23"/>
    </row>
    <row r="25" spans="1:14">
      <c r="A25" s="22"/>
      <c r="B25" s="23"/>
      <c r="C25" s="24"/>
      <c r="D25" s="24"/>
      <c r="E25" s="23"/>
      <c r="F25" s="23"/>
      <c r="G25" s="23"/>
      <c r="H25" s="23"/>
      <c r="I25" s="23"/>
      <c r="J25" s="23"/>
      <c r="K25" s="23"/>
      <c r="L25" s="25"/>
      <c r="M25" s="23"/>
      <c r="N25" s="23"/>
    </row>
    <row r="26" spans="1:14">
      <c r="A26" s="22"/>
      <c r="B26" s="23"/>
      <c r="C26" s="24"/>
      <c r="D26" s="24"/>
      <c r="E26" s="23"/>
      <c r="F26" s="23"/>
      <c r="G26" s="23"/>
      <c r="H26" s="23"/>
      <c r="I26" s="23"/>
      <c r="J26" s="23"/>
      <c r="K26" s="23"/>
      <c r="L26" s="25"/>
      <c r="M26" s="23"/>
      <c r="N26" s="23"/>
    </row>
    <row r="27" spans="1:14">
      <c r="A27" s="22"/>
      <c r="B27" s="23"/>
      <c r="C27" s="24"/>
      <c r="D27" s="24"/>
      <c r="E27" s="23"/>
      <c r="F27" s="23"/>
      <c r="G27" s="23"/>
      <c r="H27" s="23"/>
      <c r="I27" s="23"/>
      <c r="J27" s="23"/>
      <c r="K27" s="23"/>
      <c r="L27" s="25"/>
      <c r="M27" s="23"/>
      <c r="N27" s="23"/>
    </row>
    <row r="28" spans="1:14">
      <c r="A28" s="22"/>
      <c r="B28" s="23"/>
      <c r="C28" s="24"/>
      <c r="D28" s="24"/>
      <c r="E28" s="23"/>
      <c r="F28" s="23"/>
      <c r="G28" s="23"/>
      <c r="H28" s="23"/>
      <c r="I28" s="23"/>
      <c r="J28" s="23"/>
      <c r="K28" s="23"/>
      <c r="L28" s="25"/>
      <c r="M28" s="23"/>
      <c r="N28" s="2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workbookViewId="0">
      <pane ySplit="1" topLeftCell="A2" activePane="bottomLeft" state="frozen"/>
      <selection pane="bottomLeft" activeCell="H81" sqref="H81"/>
    </sheetView>
  </sheetViews>
  <sheetFormatPr defaultColWidth="17.28515625" defaultRowHeight="15" customHeight="1"/>
  <cols>
    <col min="1" max="1" width="29.85546875" customWidth="1"/>
    <col min="2" max="2" width="20.5703125" customWidth="1"/>
    <col min="3" max="3" width="14.42578125" customWidth="1"/>
    <col min="4" max="4" width="12" customWidth="1"/>
    <col min="5" max="5" width="18.5703125" customWidth="1"/>
    <col min="6" max="6" width="14.42578125" customWidth="1"/>
    <col min="7" max="7" width="20.28515625" customWidth="1"/>
    <col min="8" max="8" width="36" customWidth="1"/>
    <col min="9" max="9" width="48.42578125" customWidth="1"/>
  </cols>
  <sheetData>
    <row r="1" spans="1:9" ht="30" customHeight="1">
      <c r="A1" s="1" t="s">
        <v>1</v>
      </c>
      <c r="B1" s="1" t="s">
        <v>0</v>
      </c>
      <c r="C1" s="1" t="s">
        <v>77</v>
      </c>
      <c r="D1" s="1" t="s">
        <v>3</v>
      </c>
      <c r="E1" s="1" t="s">
        <v>78</v>
      </c>
      <c r="F1" s="1" t="s">
        <v>79</v>
      </c>
      <c r="G1" s="1" t="s">
        <v>80</v>
      </c>
      <c r="H1" s="1" t="s">
        <v>81</v>
      </c>
      <c r="I1" s="27" t="s">
        <v>11</v>
      </c>
    </row>
    <row r="2" spans="1:9" ht="15.75" customHeight="1">
      <c r="A2" s="28"/>
      <c r="B2" s="29" t="str">
        <f ca="1">IFERROR(__xludf.DUMMYFUNCTION("if(isblank(A2),"""",filter(Moorings!A:A,Moorings!B:B=left(A2,14),Moorings!D:D=D2))"),"")</f>
        <v/>
      </c>
      <c r="C2" s="30" t="str">
        <f ca="1">IFERROR(__xludf.DUMMYFUNCTION("if(isblank(A2),"""",filter(Moorings!C:C,Moorings!B:B=left(A2,14),Moorings!D:D=D2))"),"")</f>
        <v/>
      </c>
      <c r="D2" s="31"/>
      <c r="E2" s="31" t="str">
        <f ca="1">IFERROR(__xludf.DUMMYFUNCTION("if(isblank(A2),"""",filter(Moorings!A:A,Moorings!B:B=A2,Moorings!D:D=D2))"),"")</f>
        <v/>
      </c>
      <c r="F2" s="31" t="str">
        <f ca="1">IFERROR(__xludf.DUMMYFUNCTION("if(isblank(A2),"""",filter(Moorings!C:C,Moorings!B:B=A2,Moorings!D:D=D2))"),"")</f>
        <v/>
      </c>
      <c r="G2" s="28"/>
      <c r="H2" s="28"/>
      <c r="I2" s="32"/>
    </row>
    <row r="3" spans="1:9" ht="15.75" customHeight="1">
      <c r="A3" s="33" t="s">
        <v>19</v>
      </c>
      <c r="B3" s="29" t="str">
        <f ca="1">IFERROR(__xludf.DUMMYFUNCTION("if(isblank(A3),"""",filter(Moorings!A:A,Moorings!B:B=left(A3,14),Moorings!D:D=D3))"),"ATAPL-65244-010-0023")</f>
        <v>ATAPL-65244-010-0023</v>
      </c>
      <c r="C3" s="30" t="str">
        <f ca="1">IFERROR(__xludf.DUMMYFUNCTION("if(isblank(A3),"""",filter(Moorings!C:C,Moorings!B:B=left(A3,14),Moorings!D:D=D3))"),"SN0026")</f>
        <v>SN0026</v>
      </c>
      <c r="D3" s="19">
        <v>1</v>
      </c>
      <c r="E3" s="30" t="str">
        <f ca="1">IFERROR(__xludf.DUMMYFUNCTION("if(isblank(A3),"""",filter(Moorings!A:A,Moorings!B:B=A3,Moorings!D:D=D3))"),"ATAPL-67979-00004")</f>
        <v>ATAPL-67979-00004</v>
      </c>
      <c r="F3" s="30" t="str">
        <f ca="1">IFERROR(__xludf.DUMMYFUNCTION("if(isblank(A3),"""",filter(Moorings!C:C,Moorings!B:B=A3,Moorings!D:D=D3))"),"10313")</f>
        <v>10313</v>
      </c>
      <c r="G3" s="33" t="s">
        <v>82</v>
      </c>
      <c r="H3" s="34">
        <v>44.509700000000002</v>
      </c>
      <c r="I3" s="33"/>
    </row>
    <row r="4" spans="1:9" ht="15.75" customHeight="1">
      <c r="A4" s="33" t="s">
        <v>19</v>
      </c>
      <c r="B4" s="29" t="str">
        <f ca="1">IFERROR(__xludf.DUMMYFUNCTION("if(isblank(A4),"""",filter(Moorings!A:A,Moorings!B:B=left(A4,14),Moorings!D:D=D4))"),"ATAPL-65244-010-0023")</f>
        <v>ATAPL-65244-010-0023</v>
      </c>
      <c r="C4" s="30" t="str">
        <f ca="1">IFERROR(__xludf.DUMMYFUNCTION("if(isblank(A4),"""",filter(Moorings!C:C,Moorings!B:B=left(A4,14),Moorings!D:D=D4))"),"SN0026")</f>
        <v>SN0026</v>
      </c>
      <c r="D4" s="19">
        <v>1</v>
      </c>
      <c r="E4" s="30" t="str">
        <f ca="1">IFERROR(__xludf.DUMMYFUNCTION("if(isblank(A4),"""",filter(Moorings!A:A,Moorings!B:B=A4,Moorings!D:D=D4))"),"ATAPL-67979-00004")</f>
        <v>ATAPL-67979-00004</v>
      </c>
      <c r="F4" s="30" t="str">
        <f ca="1">IFERROR(__xludf.DUMMYFUNCTION("if(isblank(A4),"""",filter(Moorings!C:C,Moorings!B:B=A4,Moorings!D:D=D4))"),"10313")</f>
        <v>10313</v>
      </c>
      <c r="G4" s="33" t="s">
        <v>83</v>
      </c>
      <c r="H4" s="35">
        <v>-125.40525</v>
      </c>
      <c r="I4" s="33"/>
    </row>
    <row r="5" spans="1:9" ht="15.75" customHeight="1">
      <c r="A5" s="33"/>
      <c r="B5" s="29" t="str">
        <f ca="1">IFERROR(__xludf.DUMMYFUNCTION("if(isblank(A5),"""",filter(Moorings!A:A,Moorings!B:B=left(A5,14),Moorings!D:D=D5))"),"")</f>
        <v/>
      </c>
      <c r="C5" s="30" t="str">
        <f ca="1">IFERROR(__xludf.DUMMYFUNCTION("if(isblank(A5),"""",filter(Moorings!C:C,Moorings!B:B=left(A5,14),Moorings!D:D=D5))"),"")</f>
        <v/>
      </c>
      <c r="D5" s="36"/>
      <c r="E5" s="31" t="str">
        <f ca="1">IFERROR(__xludf.DUMMYFUNCTION("if(isblank(A5),"""",filter(Moorings!A:A,Moorings!B:B=A5,Moorings!D:D=D5))"),"")</f>
        <v/>
      </c>
      <c r="F5" s="31" t="str">
        <f ca="1">IFERROR(__xludf.DUMMYFUNCTION("if(isblank(A5),"""",filter(Moorings!C:C,Moorings!B:B=A5,Moorings!D:D=D5))"),"")</f>
        <v/>
      </c>
      <c r="G5" s="33"/>
      <c r="H5" s="37"/>
      <c r="I5" s="33"/>
    </row>
    <row r="6" spans="1:9" ht="15.75" customHeight="1">
      <c r="A6" s="33" t="s">
        <v>22</v>
      </c>
      <c r="B6" s="29" t="str">
        <f ca="1">IFERROR(__xludf.DUMMYFUNCTION("if(isblank(A6),"""",filter(Moorings!A:A,Moorings!B:B=left(A6,14),Moorings!D:D=D6))"),"ATAPL-65244-010-0023")</f>
        <v>ATAPL-65244-010-0023</v>
      </c>
      <c r="C6" s="30" t="str">
        <f ca="1">IFERROR(__xludf.DUMMYFUNCTION("if(isblank(A6),"""",filter(Moorings!C:C,Moorings!B:B=left(A6,14),Moorings!D:D=D6))"),"SN0026")</f>
        <v>SN0026</v>
      </c>
      <c r="D6" s="19">
        <v>1</v>
      </c>
      <c r="E6" s="30" t="str">
        <f ca="1">IFERROR(__xludf.DUMMYFUNCTION("if(isblank(A6),"""",filter(Moorings!A:A,Moorings!B:B=A6,Moorings!D:D=D6))"),"ATAPL-67639-00004")</f>
        <v>ATAPL-67639-00004</v>
      </c>
      <c r="F6" s="30" t="str">
        <f ca="1">IFERROR(__xludf.DUMMYFUNCTION("if(isblank(A6),"""",filter(Moorings!C:C,Moorings!B:B=A6,Moorings!D:D=D6))"),"5471540-0030")</f>
        <v>5471540-0030</v>
      </c>
      <c r="G6" s="22"/>
      <c r="H6" s="22"/>
      <c r="I6" s="33"/>
    </row>
    <row r="7" spans="1:9" ht="15.75" customHeight="1">
      <c r="A7" s="33"/>
      <c r="B7" s="29" t="str">
        <f ca="1">IFERROR(__xludf.DUMMYFUNCTION("if(isblank(A7),"""",filter(Moorings!A:A,Moorings!B:B=left(A7,14),Moorings!D:D=D7))"),"")</f>
        <v/>
      </c>
      <c r="C7" s="30" t="str">
        <f ca="1">IFERROR(__xludf.DUMMYFUNCTION("if(isblank(A7),"""",filter(Moorings!C:C,Moorings!B:B=left(A7,14),Moorings!D:D=D7))"),"")</f>
        <v/>
      </c>
      <c r="D7" s="19"/>
      <c r="E7" s="31" t="str">
        <f ca="1">IFERROR(__xludf.DUMMYFUNCTION("if(isblank(A7),"""",filter(Moorings!A:A,Moorings!B:B=A7,Moorings!D:D=D7))"),"")</f>
        <v/>
      </c>
      <c r="F7" s="31" t="str">
        <f ca="1">IFERROR(__xludf.DUMMYFUNCTION("if(isblank(A7),"""",filter(Moorings!C:C,Moorings!B:B=A7,Moorings!D:D=D7))"),"")</f>
        <v/>
      </c>
      <c r="G7" s="22"/>
      <c r="H7" s="22"/>
      <c r="I7" s="33"/>
    </row>
    <row r="8" spans="1:9" ht="15.75" customHeight="1">
      <c r="A8" s="78" t="s">
        <v>155</v>
      </c>
      <c r="B8" s="29" t="str">
        <f ca="1">IFERROR(__xludf.DUMMYFUNCTION("if(isblank(A8),"""",filter(Moorings!A:A,Moorings!B:B=left(A8,14),Moorings!D:D=D8))"),"ATAPL-65244-010-0023")</f>
        <v>ATAPL-65244-010-0023</v>
      </c>
      <c r="C8" s="30" t="str">
        <f ca="1">IFERROR(__xludf.DUMMYFUNCTION("if(isblank(A8),"""",filter(Moorings!C:C,Moorings!B:B=left(A8,14),Moorings!D:D=D8))"),"SN0026")</f>
        <v>SN0026</v>
      </c>
      <c r="D8" s="8">
        <v>1</v>
      </c>
      <c r="E8" s="30" t="str">
        <f ca="1">IFERROR(__xludf.DUMMYFUNCTION("if(isblank(A8),"""",filter(Moorings!A:A,Moorings!B:B=A8,Moorings!D:D=D8))"),"ATAPL-58328-00005")</f>
        <v>ATAPL-58328-00005</v>
      </c>
      <c r="F8" s="30" t="str">
        <f ca="1">IFERROR(__xludf.DUMMYFUNCTION("if(isblank(A8),"""",filter(Moorings!C:C,Moorings!B:B=A8,Moorings!D:D=D8))"),"T1074")</f>
        <v>T1074</v>
      </c>
      <c r="G8" s="22"/>
      <c r="H8" s="22"/>
      <c r="I8" s="33"/>
    </row>
    <row r="9" spans="1:9" ht="15.75" customHeight="1">
      <c r="A9" s="33"/>
      <c r="B9" s="29" t="str">
        <f ca="1">IFERROR(__xludf.DUMMYFUNCTION("if(isblank(A9),"""",filter(Moorings!A:A,Moorings!B:B=left(A9,14),Moorings!D:D=D9))"),"")</f>
        <v/>
      </c>
      <c r="C9" s="30" t="str">
        <f ca="1">IFERROR(__xludf.DUMMYFUNCTION("if(isblank(A9),"""",filter(Moorings!C:C,Moorings!B:B=left(A9,14),Moorings!D:D=D9))"),"")</f>
        <v/>
      </c>
      <c r="D9" s="19"/>
      <c r="E9" s="31" t="str">
        <f ca="1">IFERROR(__xludf.DUMMYFUNCTION("if(isblank(A9),"""",filter(Moorings!A:A,Moorings!B:B=A9,Moorings!D:D=D9))"),"")</f>
        <v/>
      </c>
      <c r="F9" s="31" t="str">
        <f ca="1">IFERROR(__xludf.DUMMYFUNCTION("if(isblank(A9),"""",filter(Moorings!C:C,Moorings!B:B=A9,Moorings!D:D=D9))"),"")</f>
        <v/>
      </c>
      <c r="G9" s="22"/>
      <c r="H9" s="22"/>
      <c r="I9" s="33"/>
    </row>
    <row r="10" spans="1:9" ht="15.75" customHeight="1">
      <c r="A10" s="33" t="s">
        <v>31</v>
      </c>
      <c r="B10" s="29" t="str">
        <f ca="1">IFERROR(__xludf.DUMMYFUNCTION("if(isblank(A10),"""",filter(Moorings!A:A,Moorings!B:B=left(A10,14),Moorings!D:D=D10))"),"ATAPL-65244-010-0023")</f>
        <v>ATAPL-65244-010-0023</v>
      </c>
      <c r="C10" s="30" t="str">
        <f ca="1">IFERROR(__xludf.DUMMYFUNCTION("if(isblank(A10),"""",filter(Moorings!C:C,Moorings!B:B=left(A10,14),Moorings!D:D=D10))"),"SN0026")</f>
        <v>SN0026</v>
      </c>
      <c r="D10" s="19">
        <v>1</v>
      </c>
      <c r="E10" s="30" t="str">
        <f ca="1">IFERROR(__xludf.DUMMYFUNCTION("if(isblank(A10),"""",filter(Moorings!A:A,Moorings!B:B=A10,Moorings!D:D=D10))"),"ATAPL-58693-00005")</f>
        <v>ATAPL-58693-00005</v>
      </c>
      <c r="F10" s="30" t="str">
        <f ca="1">IFERROR(__xludf.DUMMYFUNCTION("if(isblank(A10),"""",filter(Moorings!C:C,Moorings!B:B=A10,Moorings!D:D=D10))"),"299470")</f>
        <v>299470</v>
      </c>
      <c r="G10" s="22"/>
      <c r="H10" s="22"/>
      <c r="I10" s="33"/>
    </row>
    <row r="11" spans="1:9" ht="15.75" customHeight="1">
      <c r="A11" s="33"/>
      <c r="B11" s="29" t="str">
        <f ca="1">IFERROR(__xludf.DUMMYFUNCTION("if(isblank(A11),"""",filter(Moorings!A:A,Moorings!B:B=left(A11,14),Moorings!D:D=D11))"),"")</f>
        <v/>
      </c>
      <c r="C11" s="30" t="str">
        <f ca="1">IFERROR(__xludf.DUMMYFUNCTION("if(isblank(A11),"""",filter(Moorings!C:C,Moorings!B:B=left(A11,14),Moorings!D:D=D11))"),"")</f>
        <v/>
      </c>
      <c r="D11" s="36"/>
      <c r="E11" s="31" t="str">
        <f ca="1">IFERROR(__xludf.DUMMYFUNCTION("if(isblank(A11),"""",filter(Moorings!A:A,Moorings!B:B=A11,Moorings!D:D=D11))"),"")</f>
        <v/>
      </c>
      <c r="F11" s="31" t="str">
        <f ca="1">IFERROR(__xludf.DUMMYFUNCTION("if(isblank(A11),"""",filter(Moorings!C:C,Moorings!B:B=A11,Moorings!D:D=D11))"),"")</f>
        <v/>
      </c>
      <c r="G11" s="33"/>
      <c r="H11" s="37"/>
      <c r="I11" s="33"/>
    </row>
    <row r="12" spans="1:9" ht="15.75" customHeight="1">
      <c r="A12" s="20" t="s">
        <v>39</v>
      </c>
      <c r="B12" s="29" t="str">
        <f ca="1">IFERROR(__xludf.DUMMYFUNCTION("if(isblank(A12),"""",filter(Moorings!A:A,Moorings!B:B=left(A12,14),Moorings!D:D=D12))"),"ATAPL-65310-010-0003")</f>
        <v>ATAPL-65310-010-0003</v>
      </c>
      <c r="C12" s="30" t="str">
        <f ca="1">IFERROR(__xludf.DUMMYFUNCTION("if(isblank(A12),"""",filter(Moorings!C:C,Moorings!B:B=left(A12,14),Moorings!D:D=D12))"),"SN0003")</f>
        <v>SN0003</v>
      </c>
      <c r="D12" s="19">
        <v>1</v>
      </c>
      <c r="E12" s="30" t="str">
        <f ca="1">IFERROR(__xludf.DUMMYFUNCTION("if(isblank(A12),"""",filter(Moorings!A:A,Moorings!B:B=A12,Moorings!D:D=D12))"),"ATAPL-58320-00004")</f>
        <v>ATAPL-58320-00004</v>
      </c>
      <c r="F12" s="30" t="str">
        <f ca="1">IFERROR(__xludf.DUMMYFUNCTION("if(isblank(A12),"""",filter(Moorings!C:C,Moorings!B:B=A12,Moorings!D:D=D12))"),"274")</f>
        <v>274</v>
      </c>
      <c r="G12" s="20" t="s">
        <v>82</v>
      </c>
      <c r="H12" s="38">
        <v>44.515266670000003</v>
      </c>
      <c r="I12" s="33"/>
    </row>
    <row r="13" spans="1:9" ht="15.75" customHeight="1">
      <c r="A13" s="20" t="s">
        <v>39</v>
      </c>
      <c r="B13" s="29" t="str">
        <f ca="1">IFERROR(__xludf.DUMMYFUNCTION("if(isblank(A13),"""",filter(Moorings!A:A,Moorings!B:B=left(A13,14),Moorings!D:D=D13))"),"ATAPL-65310-010-0003")</f>
        <v>ATAPL-65310-010-0003</v>
      </c>
      <c r="C13" s="30" t="str">
        <f ca="1">IFERROR(__xludf.DUMMYFUNCTION("if(isblank(A13),"""",filter(Moorings!C:C,Moorings!B:B=left(A13,14),Moorings!D:D=D13))"),"SN0003")</f>
        <v>SN0003</v>
      </c>
      <c r="D13" s="19">
        <v>1</v>
      </c>
      <c r="E13" s="30" t="str">
        <f ca="1">IFERROR(__xludf.DUMMYFUNCTION("if(isblank(A13),"""",filter(Moorings!A:A,Moorings!B:B=A13,Moorings!D:D=D13))"),"ATAPL-58320-00004")</f>
        <v>ATAPL-58320-00004</v>
      </c>
      <c r="F13" s="30" t="str">
        <f ca="1">IFERROR(__xludf.DUMMYFUNCTION("if(isblank(A13),"""",filter(Moorings!C:C,Moorings!B:B=A13,Moorings!D:D=D13))"),"274")</f>
        <v>274</v>
      </c>
      <c r="G13" s="20" t="s">
        <v>83</v>
      </c>
      <c r="H13" s="39">
        <v>-125.38987</v>
      </c>
      <c r="I13" s="33"/>
    </row>
    <row r="14" spans="1:9" ht="15.75" customHeight="1">
      <c r="A14" s="40" t="s">
        <v>39</v>
      </c>
      <c r="B14" s="29" t="str">
        <f ca="1">IFERROR(__xludf.DUMMYFUNCTION("if(isblank(A14),"""",filter(Moorings!A:A,Moorings!B:B=left(A14,14),Moorings!D:D=D14))"),"ATAPL-65310-830-0010")</f>
        <v>ATAPL-65310-830-0010</v>
      </c>
      <c r="C14" s="30" t="str">
        <f ca="1">IFERROR(__xludf.DUMMYFUNCTION("if(isblank(A14),"""",filter(Moorings!C:C,Moorings!B:B=left(A14,14),Moorings!D:D=D14))"),"SN0010")</f>
        <v>SN0010</v>
      </c>
      <c r="D14" s="8">
        <v>2</v>
      </c>
      <c r="E14" s="30" t="str">
        <f ca="1">IFERROR(__xludf.DUMMYFUNCTION("if(isblank(A14),"""",filter(Moorings!A:A,Moorings!B:B=A14,Moorings!D:D=D14))"),"ATAPL-58320-00013")</f>
        <v>ATAPL-58320-00013</v>
      </c>
      <c r="F14" s="30" t="str">
        <f ca="1">IFERROR(__xludf.DUMMYFUNCTION("if(isblank(A14),"""",filter(Moorings!C:C,Moorings!B:B=A14,Moorings!D:D=D14))"),"474")</f>
        <v>474</v>
      </c>
      <c r="G14" s="40" t="s">
        <v>82</v>
      </c>
      <c r="H14" s="34">
        <v>44.515266666666697</v>
      </c>
      <c r="I14" s="33"/>
    </row>
    <row r="15" spans="1:9" ht="15.75" customHeight="1">
      <c r="A15" s="40" t="s">
        <v>39</v>
      </c>
      <c r="B15" s="29" t="str">
        <f ca="1">IFERROR(__xludf.DUMMYFUNCTION("if(isblank(A15),"""",filter(Moorings!A:A,Moorings!B:B=left(A15,14),Moorings!D:D=D15))"),"ATAPL-65310-830-0010")</f>
        <v>ATAPL-65310-830-0010</v>
      </c>
      <c r="C15" s="30" t="str">
        <f ca="1">IFERROR(__xludf.DUMMYFUNCTION("if(isblank(A15),"""",filter(Moorings!C:C,Moorings!B:B=left(A15,14),Moorings!D:D=D15))"),"SN0010")</f>
        <v>SN0010</v>
      </c>
      <c r="D15" s="8">
        <v>2</v>
      </c>
      <c r="E15" s="30" t="str">
        <f ca="1">IFERROR(__xludf.DUMMYFUNCTION("if(isblank(A15),"""",filter(Moorings!A:A,Moorings!B:B=A15,Moorings!D:D=D15))"),"ATAPL-58320-00013")</f>
        <v>ATAPL-58320-00013</v>
      </c>
      <c r="F15" s="30" t="str">
        <f ca="1">IFERROR(__xludf.DUMMYFUNCTION("if(isblank(A15),"""",filter(Moorings!C:C,Moorings!B:B=A15,Moorings!D:D=D15))"),"474")</f>
        <v>474</v>
      </c>
      <c r="G15" s="40" t="s">
        <v>83</v>
      </c>
      <c r="H15" s="35">
        <v>-125.389866666667</v>
      </c>
      <c r="I15" s="33"/>
    </row>
    <row r="16" spans="1:9" ht="15.75" customHeight="1">
      <c r="A16" s="33"/>
      <c r="B16" s="29" t="str">
        <f ca="1">IFERROR(__xludf.DUMMYFUNCTION("if(isblank(A16),"""",filter(Moorings!A:A,Moorings!B:B=left(A16,14),Moorings!D:D=D16))"),"")</f>
        <v/>
      </c>
      <c r="C16" s="30" t="str">
        <f ca="1">IFERROR(__xludf.DUMMYFUNCTION("if(isblank(A16),"""",filter(Moorings!C:C,Moorings!B:B=left(A16,14),Moorings!D:D=D16))"),"")</f>
        <v/>
      </c>
      <c r="D16" s="33"/>
      <c r="E16" s="31" t="str">
        <f ca="1">IFERROR(__xludf.DUMMYFUNCTION("if(isblank(A16),"""",filter(Moorings!A:A,Moorings!B:B=A16,Moorings!D:D=D16))"),"")</f>
        <v/>
      </c>
      <c r="F16" s="31" t="str">
        <f ca="1">IFERROR(__xludf.DUMMYFUNCTION("if(isblank(A16),"""",filter(Moorings!C:C,Moorings!B:B=A16,Moorings!D:D=D16))"),"")</f>
        <v/>
      </c>
      <c r="G16" s="33"/>
      <c r="H16" s="33"/>
      <c r="I16" s="33"/>
    </row>
    <row r="17" spans="1:9" ht="15.75" customHeight="1">
      <c r="A17" s="38" t="s">
        <v>43</v>
      </c>
      <c r="B17" s="29" t="str">
        <f ca="1">IFERROR(__xludf.DUMMYFUNCTION("if(isblank(A17),"""",filter(Moorings!A:A,Moorings!B:B=left(A17,14),Moorings!D:D=D17))"),"ATAPL-65310-010-0003")</f>
        <v>ATAPL-65310-010-0003</v>
      </c>
      <c r="C17" s="30" t="str">
        <f ca="1">IFERROR(__xludf.DUMMYFUNCTION("if(isblank(A17),"""",filter(Moorings!C:C,Moorings!B:B=left(A17,14),Moorings!D:D=D17))"),"SN0003")</f>
        <v>SN0003</v>
      </c>
      <c r="D17" s="19">
        <v>1</v>
      </c>
      <c r="E17" s="30" t="str">
        <f ca="1">IFERROR(__xludf.DUMMYFUNCTION("if(isblank(A17),"""",filter(Moorings!A:A,Moorings!B:B=A17,Moorings!D:D=D17))"),"ATAPL-67627-00002")</f>
        <v>ATAPL-67627-00002</v>
      </c>
      <c r="F17" s="30" t="str">
        <f ca="1">IFERROR(__xludf.DUMMYFUNCTION("if(isblank(A17),"""",filter(Moorings!C:C,Moorings!B:B=A17,Moorings!D:D=D17))"),"16P71179-7234")</f>
        <v>16P71179-7234</v>
      </c>
      <c r="G17" s="41" t="s">
        <v>82</v>
      </c>
      <c r="H17" s="38">
        <v>44.515266670000003</v>
      </c>
      <c r="I17" s="33"/>
    </row>
    <row r="18" spans="1:9" ht="15.75" customHeight="1">
      <c r="A18" s="38" t="s">
        <v>43</v>
      </c>
      <c r="B18" s="29" t="str">
        <f ca="1">IFERROR(__xludf.DUMMYFUNCTION("if(isblank(A18),"""",filter(Moorings!A:A,Moorings!B:B=left(A18,14),Moorings!D:D=D18))"),"ATAPL-65310-010-0003")</f>
        <v>ATAPL-65310-010-0003</v>
      </c>
      <c r="C18" s="30" t="str">
        <f ca="1">IFERROR(__xludf.DUMMYFUNCTION("if(isblank(A18),"""",filter(Moorings!C:C,Moorings!B:B=left(A18,14),Moorings!D:D=D18))"),"SN0003")</f>
        <v>SN0003</v>
      </c>
      <c r="D18" s="19">
        <v>1</v>
      </c>
      <c r="E18" s="30" t="str">
        <f ca="1">IFERROR(__xludf.DUMMYFUNCTION("if(isblank(A18),"""",filter(Moorings!A:A,Moorings!B:B=A18,Moorings!D:D=D18))"),"ATAPL-67627-00002")</f>
        <v>ATAPL-67627-00002</v>
      </c>
      <c r="F18" s="30" t="str">
        <f ca="1">IFERROR(__xludf.DUMMYFUNCTION("if(isblank(A18),"""",filter(Moorings!C:C,Moorings!B:B=A18,Moorings!D:D=D18))"),"16P71179-7234")</f>
        <v>16P71179-7234</v>
      </c>
      <c r="G18" s="41" t="s">
        <v>83</v>
      </c>
      <c r="H18" s="38">
        <v>-125.3898667</v>
      </c>
      <c r="I18" s="33"/>
    </row>
    <row r="19" spans="1:9" ht="15.75" customHeight="1">
      <c r="A19" s="38" t="s">
        <v>43</v>
      </c>
      <c r="B19" s="29" t="str">
        <f ca="1">IFERROR(__xludf.DUMMYFUNCTION("if(isblank(A19),"""",filter(Moorings!A:A,Moorings!B:B=left(A19,14),Moorings!D:D=D19))"),"ATAPL-65310-010-0003")</f>
        <v>ATAPL-65310-010-0003</v>
      </c>
      <c r="C19" s="30" t="str">
        <f ca="1">IFERROR(__xludf.DUMMYFUNCTION("if(isblank(A19),"""",filter(Moorings!C:C,Moorings!B:B=left(A19,14),Moorings!D:D=D19))"),"SN0003")</f>
        <v>SN0003</v>
      </c>
      <c r="D19" s="19">
        <v>1</v>
      </c>
      <c r="E19" s="30" t="str">
        <f ca="1">IFERROR(__xludf.DUMMYFUNCTION("if(isblank(A19),"""",filter(Moorings!A:A,Moorings!B:B=A19,Moorings!D:D=D19))"),"ATAPL-67627-00002")</f>
        <v>ATAPL-67627-00002</v>
      </c>
      <c r="F19" s="30" t="str">
        <f ca="1">IFERROR(__xludf.DUMMYFUNCTION("if(isblank(A19),"""",filter(Moorings!C:C,Moorings!B:B=A19,Moorings!D:D=D19))"),"16P71179-7234")</f>
        <v>16P71179-7234</v>
      </c>
      <c r="G19" s="41" t="s">
        <v>84</v>
      </c>
      <c r="H19" s="38">
        <v>1.2539599999999999E-3</v>
      </c>
      <c r="I19" s="33"/>
    </row>
    <row r="20" spans="1:9" ht="15.75" customHeight="1">
      <c r="A20" s="38" t="s">
        <v>43</v>
      </c>
      <c r="B20" s="29" t="str">
        <f ca="1">IFERROR(__xludf.DUMMYFUNCTION("if(isblank(A20),"""",filter(Moorings!A:A,Moorings!B:B=left(A20,14),Moorings!D:D=D20))"),"ATAPL-65310-010-0003")</f>
        <v>ATAPL-65310-010-0003</v>
      </c>
      <c r="C20" s="30" t="str">
        <f ca="1">IFERROR(__xludf.DUMMYFUNCTION("if(isblank(A20),"""",filter(Moorings!C:C,Moorings!B:B=left(A20,14),Moorings!D:D=D20))"),"SN0003")</f>
        <v>SN0003</v>
      </c>
      <c r="D20" s="19">
        <v>1</v>
      </c>
      <c r="E20" s="30" t="str">
        <f ca="1">IFERROR(__xludf.DUMMYFUNCTION("if(isblank(A20),"""",filter(Moorings!A:A,Moorings!B:B=A20,Moorings!D:D=D20))"),"ATAPL-67627-00002")</f>
        <v>ATAPL-67627-00002</v>
      </c>
      <c r="F20" s="30" t="str">
        <f ca="1">IFERROR(__xludf.DUMMYFUNCTION("if(isblank(A20),"""",filter(Moorings!C:C,Moorings!B:B=A20,Moorings!D:D=D20))"),"16P71179-7234")</f>
        <v>16P71179-7234</v>
      </c>
      <c r="G20" s="41" t="s">
        <v>85</v>
      </c>
      <c r="H20" s="38">
        <v>2.757395E-4</v>
      </c>
      <c r="I20" s="33"/>
    </row>
    <row r="21" spans="1:9" ht="15.75" customHeight="1">
      <c r="A21" s="38" t="s">
        <v>43</v>
      </c>
      <c r="B21" s="29" t="str">
        <f ca="1">IFERROR(__xludf.DUMMYFUNCTION("if(isblank(A21),"""",filter(Moorings!A:A,Moorings!B:B=left(A21,14),Moorings!D:D=D21))"),"ATAPL-65310-010-0003")</f>
        <v>ATAPL-65310-010-0003</v>
      </c>
      <c r="C21" s="30" t="str">
        <f ca="1">IFERROR(__xludf.DUMMYFUNCTION("if(isblank(A21),"""",filter(Moorings!C:C,Moorings!B:B=left(A21,14),Moorings!D:D=D21))"),"SN0003")</f>
        <v>SN0003</v>
      </c>
      <c r="D21" s="19">
        <v>1</v>
      </c>
      <c r="E21" s="30" t="str">
        <f ca="1">IFERROR(__xludf.DUMMYFUNCTION("if(isblank(A21),"""",filter(Moorings!A:A,Moorings!B:B=A21,Moorings!D:D=D21))"),"ATAPL-67627-00002")</f>
        <v>ATAPL-67627-00002</v>
      </c>
      <c r="F21" s="30" t="str">
        <f ca="1">IFERROR(__xludf.DUMMYFUNCTION("if(isblank(A21),"""",filter(Moorings!C:C,Moorings!B:B=A21,Moorings!D:D=D21))"),"16P71179-7234")</f>
        <v>16P71179-7234</v>
      </c>
      <c r="G21" s="41" t="s">
        <v>86</v>
      </c>
      <c r="H21" s="38">
        <v>-1.2536379999999999E-6</v>
      </c>
      <c r="I21" s="33"/>
    </row>
    <row r="22" spans="1:9" ht="15.75" customHeight="1">
      <c r="A22" s="38" t="s">
        <v>43</v>
      </c>
      <c r="B22" s="29" t="str">
        <f ca="1">IFERROR(__xludf.DUMMYFUNCTION("if(isblank(A22),"""",filter(Moorings!A:A,Moorings!B:B=left(A22,14),Moorings!D:D=D22))"),"ATAPL-65310-010-0003")</f>
        <v>ATAPL-65310-010-0003</v>
      </c>
      <c r="C22" s="30" t="str">
        <f ca="1">IFERROR(__xludf.DUMMYFUNCTION("if(isblank(A22),"""",filter(Moorings!C:C,Moorings!B:B=left(A22,14),Moorings!D:D=D22))"),"SN0003")</f>
        <v>SN0003</v>
      </c>
      <c r="D22" s="19">
        <v>1</v>
      </c>
      <c r="E22" s="30" t="str">
        <f ca="1">IFERROR(__xludf.DUMMYFUNCTION("if(isblank(A22),"""",filter(Moorings!A:A,Moorings!B:B=A22,Moorings!D:D=D22))"),"ATAPL-67627-00002")</f>
        <v>ATAPL-67627-00002</v>
      </c>
      <c r="F22" s="30" t="str">
        <f ca="1">IFERROR(__xludf.DUMMYFUNCTION("if(isblank(A22),"""",filter(Moorings!C:C,Moorings!B:B=A22,Moorings!D:D=D22))"),"16P71179-7234")</f>
        <v>16P71179-7234</v>
      </c>
      <c r="G22" s="41" t="s">
        <v>87</v>
      </c>
      <c r="H22" s="38">
        <v>1.8535600000000001E-7</v>
      </c>
      <c r="I22" s="33"/>
    </row>
    <row r="23" spans="1:9" ht="15.75" customHeight="1">
      <c r="A23" s="38" t="s">
        <v>43</v>
      </c>
      <c r="B23" s="29" t="str">
        <f ca="1">IFERROR(__xludf.DUMMYFUNCTION("if(isblank(A23),"""",filter(Moorings!A:A,Moorings!B:B=left(A23,14),Moorings!D:D=D23))"),"ATAPL-65310-010-0003")</f>
        <v>ATAPL-65310-010-0003</v>
      </c>
      <c r="C23" s="30" t="str">
        <f ca="1">IFERROR(__xludf.DUMMYFUNCTION("if(isblank(A23),"""",filter(Moorings!C:C,Moorings!B:B=left(A23,14),Moorings!D:D=D23))"),"SN0003")</f>
        <v>SN0003</v>
      </c>
      <c r="D23" s="19">
        <v>1</v>
      </c>
      <c r="E23" s="30" t="str">
        <f ca="1">IFERROR(__xludf.DUMMYFUNCTION("if(isblank(A23),"""",filter(Moorings!A:A,Moorings!B:B=A23,Moorings!D:D=D23))"),"ATAPL-67627-00002")</f>
        <v>ATAPL-67627-00002</v>
      </c>
      <c r="F23" s="30" t="str">
        <f ca="1">IFERROR(__xludf.DUMMYFUNCTION("if(isblank(A23),"""",filter(Moorings!C:C,Moorings!B:B=A23,Moorings!D:D=D23))"),"16P71179-7234")</f>
        <v>16P71179-7234</v>
      </c>
      <c r="G23" s="41" t="s">
        <v>88</v>
      </c>
      <c r="H23" s="38">
        <v>-9.5700000000000003E-8</v>
      </c>
      <c r="I23" s="33"/>
    </row>
    <row r="24" spans="1:9" ht="15.75" customHeight="1">
      <c r="A24" s="38" t="s">
        <v>43</v>
      </c>
      <c r="B24" s="29" t="str">
        <f ca="1">IFERROR(__xludf.DUMMYFUNCTION("if(isblank(A24),"""",filter(Moorings!A:A,Moorings!B:B=left(A24,14),Moorings!D:D=D24))"),"ATAPL-65310-010-0003")</f>
        <v>ATAPL-65310-010-0003</v>
      </c>
      <c r="C24" s="30" t="str">
        <f ca="1">IFERROR(__xludf.DUMMYFUNCTION("if(isblank(A24),"""",filter(Moorings!C:C,Moorings!B:B=left(A24,14),Moorings!D:D=D24))"),"SN0003")</f>
        <v>SN0003</v>
      </c>
      <c r="D24" s="19">
        <v>1</v>
      </c>
      <c r="E24" s="30" t="str">
        <f ca="1">IFERROR(__xludf.DUMMYFUNCTION("if(isblank(A24),"""",filter(Moorings!A:A,Moorings!B:B=A24,Moorings!D:D=D24))"),"ATAPL-67627-00002")</f>
        <v>ATAPL-67627-00002</v>
      </c>
      <c r="F24" s="30" t="str">
        <f ca="1">IFERROR(__xludf.DUMMYFUNCTION("if(isblank(A24),"""",filter(Moorings!C:C,Moorings!B:B=A24,Moorings!D:D=D24))"),"16P71179-7234")</f>
        <v>16P71179-7234</v>
      </c>
      <c r="G24" s="41" t="s">
        <v>89</v>
      </c>
      <c r="H24" s="38">
        <v>3.2499999999999998E-6</v>
      </c>
      <c r="I24" s="33"/>
    </row>
    <row r="25" spans="1:9" ht="15.75" customHeight="1">
      <c r="A25" s="38" t="s">
        <v>43</v>
      </c>
      <c r="B25" s="29" t="str">
        <f ca="1">IFERROR(__xludf.DUMMYFUNCTION("if(isblank(A25),"""",filter(Moorings!A:A,Moorings!B:B=left(A25,14),Moorings!D:D=D25))"),"ATAPL-65310-010-0003")</f>
        <v>ATAPL-65310-010-0003</v>
      </c>
      <c r="C25" s="30" t="str">
        <f ca="1">IFERROR(__xludf.DUMMYFUNCTION("if(isblank(A25),"""",filter(Moorings!C:C,Moorings!B:B=left(A25,14),Moorings!D:D=D25))"),"SN0003")</f>
        <v>SN0003</v>
      </c>
      <c r="D25" s="19">
        <v>1</v>
      </c>
      <c r="E25" s="30" t="str">
        <f ca="1">IFERROR(__xludf.DUMMYFUNCTION("if(isblank(A25),"""",filter(Moorings!A:A,Moorings!B:B=A25,Moorings!D:D=D25))"),"ATAPL-67627-00002")</f>
        <v>ATAPL-67627-00002</v>
      </c>
      <c r="F25" s="30" t="str">
        <f ca="1">IFERROR(__xludf.DUMMYFUNCTION("if(isblank(A25),"""",filter(Moorings!C:C,Moorings!B:B=A25,Moorings!D:D=D25))"),"16P71179-7234")</f>
        <v>16P71179-7234</v>
      </c>
      <c r="G25" s="41" t="s">
        <v>90</v>
      </c>
      <c r="H25" s="38">
        <v>-0.9675243</v>
      </c>
      <c r="I25" s="33"/>
    </row>
    <row r="26" spans="1:9" ht="15.75" customHeight="1">
      <c r="A26" s="38" t="s">
        <v>43</v>
      </c>
      <c r="B26" s="29" t="str">
        <f ca="1">IFERROR(__xludf.DUMMYFUNCTION("if(isblank(A26),"""",filter(Moorings!A:A,Moorings!B:B=left(A26,14),Moorings!D:D=D26))"),"ATAPL-65310-010-0003")</f>
        <v>ATAPL-65310-010-0003</v>
      </c>
      <c r="C26" s="30" t="str">
        <f ca="1">IFERROR(__xludf.DUMMYFUNCTION("if(isblank(A26),"""",filter(Moorings!C:C,Moorings!B:B=left(A26,14),Moorings!D:D=D26))"),"SN0003")</f>
        <v>SN0003</v>
      </c>
      <c r="D26" s="19">
        <v>1</v>
      </c>
      <c r="E26" s="30" t="str">
        <f ca="1">IFERROR(__xludf.DUMMYFUNCTION("if(isblank(A26),"""",filter(Moorings!A:A,Moorings!B:B=A26,Moorings!D:D=D26))"),"ATAPL-67627-00002")</f>
        <v>ATAPL-67627-00002</v>
      </c>
      <c r="F26" s="30" t="str">
        <f ca="1">IFERROR(__xludf.DUMMYFUNCTION("if(isblank(A26),"""",filter(Moorings!C:C,Moorings!B:B=A26,Moorings!D:D=D26))"),"16P71179-7234")</f>
        <v>16P71179-7234</v>
      </c>
      <c r="G26" s="41" t="s">
        <v>91</v>
      </c>
      <c r="H26" s="38">
        <v>0.1451083</v>
      </c>
      <c r="I26" s="33"/>
    </row>
    <row r="27" spans="1:9" ht="15.75" customHeight="1">
      <c r="A27" s="38" t="s">
        <v>43</v>
      </c>
      <c r="B27" s="29" t="str">
        <f ca="1">IFERROR(__xludf.DUMMYFUNCTION("if(isblank(A27),"""",filter(Moorings!A:A,Moorings!B:B=left(A27,14),Moorings!D:D=D27))"),"ATAPL-65310-010-0003")</f>
        <v>ATAPL-65310-010-0003</v>
      </c>
      <c r="C27" s="30" t="str">
        <f ca="1">IFERROR(__xludf.DUMMYFUNCTION("if(isblank(A27),"""",filter(Moorings!C:C,Moorings!B:B=left(A27,14),Moorings!D:D=D27))"),"SN0003")</f>
        <v>SN0003</v>
      </c>
      <c r="D27" s="19">
        <v>1</v>
      </c>
      <c r="E27" s="30" t="str">
        <f ca="1">IFERROR(__xludf.DUMMYFUNCTION("if(isblank(A27),"""",filter(Moorings!A:A,Moorings!B:B=A27,Moorings!D:D=D27))"),"ATAPL-67627-00002")</f>
        <v>ATAPL-67627-00002</v>
      </c>
      <c r="F27" s="30" t="str">
        <f ca="1">IFERROR(__xludf.DUMMYFUNCTION("if(isblank(A27),"""",filter(Moorings!C:C,Moorings!B:B=A27,Moorings!D:D=D27))"),"16P71179-7234")</f>
        <v>16P71179-7234</v>
      </c>
      <c r="G27" s="41" t="s">
        <v>92</v>
      </c>
      <c r="H27" s="38">
        <v>-1.9882809999999999E-4</v>
      </c>
      <c r="I27" s="33"/>
    </row>
    <row r="28" spans="1:9" ht="15.75" customHeight="1">
      <c r="A28" s="38" t="s">
        <v>43</v>
      </c>
      <c r="B28" s="29" t="str">
        <f ca="1">IFERROR(__xludf.DUMMYFUNCTION("if(isblank(A28),"""",filter(Moorings!A:A,Moorings!B:B=left(A28,14),Moorings!D:D=D28))"),"ATAPL-65310-010-0003")</f>
        <v>ATAPL-65310-010-0003</v>
      </c>
      <c r="C28" s="30" t="str">
        <f ca="1">IFERROR(__xludf.DUMMYFUNCTION("if(isblank(A28),"""",filter(Moorings!C:C,Moorings!B:B=left(A28,14),Moorings!D:D=D28))"),"SN0003")</f>
        <v>SN0003</v>
      </c>
      <c r="D28" s="19">
        <v>1</v>
      </c>
      <c r="E28" s="30" t="str">
        <f ca="1">IFERROR(__xludf.DUMMYFUNCTION("if(isblank(A28),"""",filter(Moorings!A:A,Moorings!B:B=A28,Moorings!D:D=D28))"),"ATAPL-67627-00002")</f>
        <v>ATAPL-67627-00002</v>
      </c>
      <c r="F28" s="30" t="str">
        <f ca="1">IFERROR(__xludf.DUMMYFUNCTION("if(isblank(A28),"""",filter(Moorings!C:C,Moorings!B:B=A28,Moorings!D:D=D28))"),"16P71179-7234")</f>
        <v>16P71179-7234</v>
      </c>
      <c r="G28" s="41" t="s">
        <v>93</v>
      </c>
      <c r="H28" s="38">
        <v>3.486066E-5</v>
      </c>
      <c r="I28" s="33"/>
    </row>
    <row r="29" spans="1:9" ht="15.75" customHeight="1">
      <c r="A29" s="38" t="s">
        <v>43</v>
      </c>
      <c r="B29" s="29" t="str">
        <f ca="1">IFERROR(__xludf.DUMMYFUNCTION("if(isblank(A29),"""",filter(Moorings!A:A,Moorings!B:B=left(A29,14),Moorings!D:D=D29))"),"ATAPL-65310-010-0003")</f>
        <v>ATAPL-65310-010-0003</v>
      </c>
      <c r="C29" s="30" t="str">
        <f ca="1">IFERROR(__xludf.DUMMYFUNCTION("if(isblank(A29),"""",filter(Moorings!C:C,Moorings!B:B=left(A29,14),Moorings!D:D=D29))"),"SN0003")</f>
        <v>SN0003</v>
      </c>
      <c r="D29" s="19">
        <v>1</v>
      </c>
      <c r="E29" s="30" t="str">
        <f ca="1">IFERROR(__xludf.DUMMYFUNCTION("if(isblank(A29),"""",filter(Moorings!A:A,Moorings!B:B=A29,Moorings!D:D=D29))"),"ATAPL-67627-00002")</f>
        <v>ATAPL-67627-00002</v>
      </c>
      <c r="F29" s="30" t="str">
        <f ca="1">IFERROR(__xludf.DUMMYFUNCTION("if(isblank(A29),"""",filter(Moorings!C:C,Moorings!B:B=A29,Moorings!D:D=D29))"),"16P71179-7234")</f>
        <v>16P71179-7234</v>
      </c>
      <c r="G29" s="41" t="s">
        <v>94</v>
      </c>
      <c r="H29" s="38">
        <v>0.76072669999999998</v>
      </c>
      <c r="I29" s="33"/>
    </row>
    <row r="30" spans="1:9" ht="15.75" customHeight="1">
      <c r="A30" s="38" t="s">
        <v>43</v>
      </c>
      <c r="B30" s="29" t="str">
        <f ca="1">IFERROR(__xludf.DUMMYFUNCTION("if(isblank(A30),"""",filter(Moorings!A:A,Moorings!B:B=left(A30,14),Moorings!D:D=D30))"),"ATAPL-65310-010-0003")</f>
        <v>ATAPL-65310-010-0003</v>
      </c>
      <c r="C30" s="30" t="str">
        <f ca="1">IFERROR(__xludf.DUMMYFUNCTION("if(isblank(A30),"""",filter(Moorings!C:C,Moorings!B:B=left(A30,14),Moorings!D:D=D30))"),"SN0003")</f>
        <v>SN0003</v>
      </c>
      <c r="D30" s="19">
        <v>1</v>
      </c>
      <c r="E30" s="30" t="str">
        <f ca="1">IFERROR(__xludf.DUMMYFUNCTION("if(isblank(A30),"""",filter(Moorings!A:A,Moorings!B:B=A30,Moorings!D:D=D30))"),"ATAPL-67627-00002")</f>
        <v>ATAPL-67627-00002</v>
      </c>
      <c r="F30" s="30" t="str">
        <f ca="1">IFERROR(__xludf.DUMMYFUNCTION("if(isblank(A30),"""",filter(Moorings!C:C,Moorings!B:B=A30,Moorings!D:D=D30))"),"16P71179-7234")</f>
        <v>16P71179-7234</v>
      </c>
      <c r="G30" s="41" t="s">
        <v>95</v>
      </c>
      <c r="H30" s="38">
        <v>1.5587149999999999E-2</v>
      </c>
      <c r="I30" s="33"/>
    </row>
    <row r="31" spans="1:9" ht="15.75" customHeight="1">
      <c r="A31" s="38" t="s">
        <v>43</v>
      </c>
      <c r="B31" s="29" t="str">
        <f ca="1">IFERROR(__xludf.DUMMYFUNCTION("if(isblank(A31),"""",filter(Moorings!A:A,Moorings!B:B=left(A31,14),Moorings!D:D=D31))"),"ATAPL-65310-010-0003")</f>
        <v>ATAPL-65310-010-0003</v>
      </c>
      <c r="C31" s="30" t="str">
        <f ca="1">IFERROR(__xludf.DUMMYFUNCTION("if(isblank(A31),"""",filter(Moorings!C:C,Moorings!B:B=left(A31,14),Moorings!D:D=D31))"),"SN0003")</f>
        <v>SN0003</v>
      </c>
      <c r="D31" s="19">
        <v>1</v>
      </c>
      <c r="E31" s="30" t="str">
        <f ca="1">IFERROR(__xludf.DUMMYFUNCTION("if(isblank(A31),"""",filter(Moorings!A:A,Moorings!B:B=A31,Moorings!D:D=D31))"),"ATAPL-67627-00002")</f>
        <v>ATAPL-67627-00002</v>
      </c>
      <c r="F31" s="30" t="str">
        <f ca="1">IFERROR(__xludf.DUMMYFUNCTION("if(isblank(A31),"""",filter(Moorings!C:C,Moorings!B:B=A31,Moorings!D:D=D31))"),"16P71179-7234")</f>
        <v>16P71179-7234</v>
      </c>
      <c r="G31" s="41" t="s">
        <v>96</v>
      </c>
      <c r="H31" s="38">
        <v>-6.3452850000000002E-10</v>
      </c>
      <c r="I31" s="33"/>
    </row>
    <row r="32" spans="1:9" ht="15.75" customHeight="1">
      <c r="A32" s="38" t="s">
        <v>43</v>
      </c>
      <c r="B32" s="29" t="str">
        <f ca="1">IFERROR(__xludf.DUMMYFUNCTION("if(isblank(A32),"""",filter(Moorings!A:A,Moorings!B:B=left(A32,14),Moorings!D:D=D32))"),"ATAPL-65310-010-0003")</f>
        <v>ATAPL-65310-010-0003</v>
      </c>
      <c r="C32" s="30" t="str">
        <f ca="1">IFERROR(__xludf.DUMMYFUNCTION("if(isblank(A32),"""",filter(Moorings!C:C,Moorings!B:B=left(A32,14),Moorings!D:D=D32))"),"SN0003")</f>
        <v>SN0003</v>
      </c>
      <c r="D32" s="19">
        <v>1</v>
      </c>
      <c r="E32" s="30" t="str">
        <f ca="1">IFERROR(__xludf.DUMMYFUNCTION("if(isblank(A32),"""",filter(Moorings!A:A,Moorings!B:B=A32,Moorings!D:D=D32))"),"ATAPL-67627-00002")</f>
        <v>ATAPL-67627-00002</v>
      </c>
      <c r="F32" s="30" t="str">
        <f ca="1">IFERROR(__xludf.DUMMYFUNCTION("if(isblank(A32),"""",filter(Moorings!C:C,Moorings!B:B=A32,Moorings!D:D=D32))"),"16P71179-7234")</f>
        <v>16P71179-7234</v>
      </c>
      <c r="G32" s="41" t="s">
        <v>97</v>
      </c>
      <c r="H32" s="38">
        <v>-61.235439999999997</v>
      </c>
      <c r="I32" s="33"/>
    </row>
    <row r="33" spans="1:9" ht="15.75" customHeight="1">
      <c r="A33" s="38" t="s">
        <v>43</v>
      </c>
      <c r="B33" s="29" t="str">
        <f ca="1">IFERROR(__xludf.DUMMYFUNCTION("if(isblank(A33),"""",filter(Moorings!A:A,Moorings!B:B=left(A33,14),Moorings!D:D=D33))"),"ATAPL-65310-010-0003")</f>
        <v>ATAPL-65310-010-0003</v>
      </c>
      <c r="C33" s="30" t="str">
        <f ca="1">IFERROR(__xludf.DUMMYFUNCTION("if(isblank(A33),"""",filter(Moorings!C:C,Moorings!B:B=left(A33,14),Moorings!D:D=D33))"),"SN0003")</f>
        <v>SN0003</v>
      </c>
      <c r="D33" s="19">
        <v>1</v>
      </c>
      <c r="E33" s="30" t="str">
        <f ca="1">IFERROR(__xludf.DUMMYFUNCTION("if(isblank(A33),"""",filter(Moorings!A:A,Moorings!B:B=A33,Moorings!D:D=D33))"),"ATAPL-67627-00002")</f>
        <v>ATAPL-67627-00002</v>
      </c>
      <c r="F33" s="30" t="str">
        <f ca="1">IFERROR(__xludf.DUMMYFUNCTION("if(isblank(A33),"""",filter(Moorings!C:C,Moorings!B:B=A33,Moorings!D:D=D33))"),"16P71179-7234")</f>
        <v>16P71179-7234</v>
      </c>
      <c r="G33" s="41" t="s">
        <v>98</v>
      </c>
      <c r="H33" s="38">
        <v>52.77796</v>
      </c>
      <c r="I33" s="33"/>
    </row>
    <row r="34" spans="1:9" ht="15.75" customHeight="1">
      <c r="A34" s="38" t="s">
        <v>43</v>
      </c>
      <c r="B34" s="29" t="str">
        <f ca="1">IFERROR(__xludf.DUMMYFUNCTION("if(isblank(A34),"""",filter(Moorings!A:A,Moorings!B:B=left(A34,14),Moorings!D:D=D34))"),"ATAPL-65310-010-0003")</f>
        <v>ATAPL-65310-010-0003</v>
      </c>
      <c r="C34" s="30" t="str">
        <f ca="1">IFERROR(__xludf.DUMMYFUNCTION("if(isblank(A34),"""",filter(Moorings!C:C,Moorings!B:B=left(A34,14),Moorings!D:D=D34))"),"SN0003")</f>
        <v>SN0003</v>
      </c>
      <c r="D34" s="19">
        <v>1</v>
      </c>
      <c r="E34" s="30" t="str">
        <f ca="1">IFERROR(__xludf.DUMMYFUNCTION("if(isblank(A34),"""",filter(Moorings!A:A,Moorings!B:B=A34,Moorings!D:D=D34))"),"ATAPL-67627-00002")</f>
        <v>ATAPL-67627-00002</v>
      </c>
      <c r="F34" s="30" t="str">
        <f ca="1">IFERROR(__xludf.DUMMYFUNCTION("if(isblank(A34),"""",filter(Moorings!C:C,Moorings!B:B=A34,Moorings!D:D=D34))"),"16P71179-7234")</f>
        <v>16P71179-7234</v>
      </c>
      <c r="G34" s="41" t="s">
        <v>99</v>
      </c>
      <c r="H34" s="38">
        <v>-0.11253100000000001</v>
      </c>
      <c r="I34" s="33"/>
    </row>
    <row r="35" spans="1:9" ht="15.75" customHeight="1">
      <c r="A35" s="38" t="s">
        <v>43</v>
      </c>
      <c r="B35" s="29" t="str">
        <f ca="1">IFERROR(__xludf.DUMMYFUNCTION("if(isblank(A35),"""",filter(Moorings!A:A,Moorings!B:B=left(A35,14),Moorings!D:D=D35))"),"ATAPL-65310-010-0003")</f>
        <v>ATAPL-65310-010-0003</v>
      </c>
      <c r="C35" s="30" t="str">
        <f ca="1">IFERROR(__xludf.DUMMYFUNCTION("if(isblank(A35),"""",filter(Moorings!C:C,Moorings!B:B=left(A35,14),Moorings!D:D=D35))"),"SN0003")</f>
        <v>SN0003</v>
      </c>
      <c r="D35" s="19">
        <v>1</v>
      </c>
      <c r="E35" s="30" t="str">
        <f ca="1">IFERROR(__xludf.DUMMYFUNCTION("if(isblank(A35),"""",filter(Moorings!A:A,Moorings!B:B=A35,Moorings!D:D=D35))"),"ATAPL-67627-00002")</f>
        <v>ATAPL-67627-00002</v>
      </c>
      <c r="F35" s="30" t="str">
        <f ca="1">IFERROR(__xludf.DUMMYFUNCTION("if(isblank(A35),"""",filter(Moorings!C:C,Moorings!B:B=A35,Moorings!D:D=D35))"),"16P71179-7234")</f>
        <v>16P71179-7234</v>
      </c>
      <c r="G35" s="41" t="s">
        <v>100</v>
      </c>
      <c r="H35" s="38">
        <v>526786.69999999995</v>
      </c>
      <c r="I35" s="33"/>
    </row>
    <row r="36" spans="1:9" ht="15.75" customHeight="1">
      <c r="A36" s="38" t="s">
        <v>43</v>
      </c>
      <c r="B36" s="29" t="str">
        <f ca="1">IFERROR(__xludf.DUMMYFUNCTION("if(isblank(A36),"""",filter(Moorings!A:A,Moorings!B:B=left(A36,14),Moorings!D:D=D36))"),"ATAPL-65310-010-0003")</f>
        <v>ATAPL-65310-010-0003</v>
      </c>
      <c r="C36" s="30" t="str">
        <f ca="1">IFERROR(__xludf.DUMMYFUNCTION("if(isblank(A36),"""",filter(Moorings!C:C,Moorings!B:B=left(A36,14),Moorings!D:D=D36))"),"SN0003")</f>
        <v>SN0003</v>
      </c>
      <c r="D36" s="19">
        <v>1</v>
      </c>
      <c r="E36" s="30" t="str">
        <f ca="1">IFERROR(__xludf.DUMMYFUNCTION("if(isblank(A36),"""",filter(Moorings!A:A,Moorings!B:B=A36,Moorings!D:D=D36))"),"ATAPL-67627-00002")</f>
        <v>ATAPL-67627-00002</v>
      </c>
      <c r="F36" s="30" t="str">
        <f ca="1">IFERROR(__xludf.DUMMYFUNCTION("if(isblank(A36),"""",filter(Moorings!C:C,Moorings!B:B=A36,Moorings!D:D=D36))"),"16P71179-7234")</f>
        <v>16P71179-7234</v>
      </c>
      <c r="G36" s="41" t="s">
        <v>101</v>
      </c>
      <c r="H36" s="38">
        <v>5.2607030000000004</v>
      </c>
      <c r="I36" s="33"/>
    </row>
    <row r="37" spans="1:9" ht="15.75" customHeight="1">
      <c r="A37" s="38" t="s">
        <v>43</v>
      </c>
      <c r="B37" s="29" t="str">
        <f ca="1">IFERROR(__xludf.DUMMYFUNCTION("if(isblank(A37),"""",filter(Moorings!A:A,Moorings!B:B=left(A37,14),Moorings!D:D=D37))"),"ATAPL-65310-010-0003")</f>
        <v>ATAPL-65310-010-0003</v>
      </c>
      <c r="C37" s="30" t="str">
        <f ca="1">IFERROR(__xludf.DUMMYFUNCTION("if(isblank(A37),"""",filter(Moorings!C:C,Moorings!B:B=left(A37,14),Moorings!D:D=D37))"),"SN0003")</f>
        <v>SN0003</v>
      </c>
      <c r="D37" s="19">
        <v>1</v>
      </c>
      <c r="E37" s="30" t="str">
        <f ca="1">IFERROR(__xludf.DUMMYFUNCTION("if(isblank(A37),"""",filter(Moorings!A:A,Moorings!B:B=A37,Moorings!D:D=D37))"),"ATAPL-67627-00002")</f>
        <v>ATAPL-67627-00002</v>
      </c>
      <c r="F37" s="30" t="str">
        <f ca="1">IFERROR(__xludf.DUMMYFUNCTION("if(isblank(A37),"""",filter(Moorings!C:C,Moorings!B:B=A37,Moorings!D:D=D37))"),"16P71179-7234")</f>
        <v>16P71179-7234</v>
      </c>
      <c r="G37" s="41" t="s">
        <v>102</v>
      </c>
      <c r="H37" s="38">
        <v>-0.13730429999999999</v>
      </c>
      <c r="I37" s="33"/>
    </row>
    <row r="38" spans="1:9" ht="15.75" customHeight="1">
      <c r="A38" s="38" t="s">
        <v>43</v>
      </c>
      <c r="B38" s="29" t="str">
        <f ca="1">IFERROR(__xludf.DUMMYFUNCTION("if(isblank(A38),"""",filter(Moorings!A:A,Moorings!B:B=left(A38,14),Moorings!D:D=D38))"),"ATAPL-65310-010-0003")</f>
        <v>ATAPL-65310-010-0003</v>
      </c>
      <c r="C38" s="30" t="str">
        <f ca="1">IFERROR(__xludf.DUMMYFUNCTION("if(isblank(A38),"""",filter(Moorings!C:C,Moorings!B:B=left(A38,14),Moorings!D:D=D38))"),"SN0003")</f>
        <v>SN0003</v>
      </c>
      <c r="D38" s="19">
        <v>1</v>
      </c>
      <c r="E38" s="30" t="str">
        <f ca="1">IFERROR(__xludf.DUMMYFUNCTION("if(isblank(A38),"""",filter(Moorings!A:A,Moorings!B:B=A38,Moorings!D:D=D38))"),"ATAPL-67627-00002")</f>
        <v>ATAPL-67627-00002</v>
      </c>
      <c r="F38" s="30" t="str">
        <f ca="1">IFERROR(__xludf.DUMMYFUNCTION("if(isblank(A38),"""",filter(Moorings!C:C,Moorings!B:B=A38,Moorings!D:D=D38))"),"16P71179-7234")</f>
        <v>16P71179-7234</v>
      </c>
      <c r="G38" s="41" t="s">
        <v>103</v>
      </c>
      <c r="H38" s="38">
        <v>25.506630000000001</v>
      </c>
      <c r="I38" s="33"/>
    </row>
    <row r="39" spans="1:9" ht="15.75" customHeight="1">
      <c r="A39" s="38" t="s">
        <v>43</v>
      </c>
      <c r="B39" s="29" t="str">
        <f ca="1">IFERROR(__xludf.DUMMYFUNCTION("if(isblank(A39),"""",filter(Moorings!A:A,Moorings!B:B=left(A39,14),Moorings!D:D=D39))"),"ATAPL-65310-010-0003")</f>
        <v>ATAPL-65310-010-0003</v>
      </c>
      <c r="C39" s="30" t="str">
        <f ca="1">IFERROR(__xludf.DUMMYFUNCTION("if(isblank(A39),"""",filter(Moorings!C:C,Moorings!B:B=left(A39,14),Moorings!D:D=D39))"),"SN0003")</f>
        <v>SN0003</v>
      </c>
      <c r="D39" s="19">
        <v>1</v>
      </c>
      <c r="E39" s="30" t="str">
        <f ca="1">IFERROR(__xludf.DUMMYFUNCTION("if(isblank(A39),"""",filter(Moorings!A:A,Moorings!B:B=A39,Moorings!D:D=D39))"),"ATAPL-67627-00002")</f>
        <v>ATAPL-67627-00002</v>
      </c>
      <c r="F39" s="30" t="str">
        <f ca="1">IFERROR(__xludf.DUMMYFUNCTION("if(isblank(A39),"""",filter(Moorings!C:C,Moorings!B:B=A39,Moorings!D:D=D39))"),"16P71179-7234")</f>
        <v>16P71179-7234</v>
      </c>
      <c r="G39" s="41" t="s">
        <v>104</v>
      </c>
      <c r="H39" s="38">
        <v>1.25E-4</v>
      </c>
      <c r="I39" s="33"/>
    </row>
    <row r="40" spans="1:9" ht="15.75" customHeight="1">
      <c r="A40" s="38" t="s">
        <v>43</v>
      </c>
      <c r="B40" s="29" t="str">
        <f ca="1">IFERROR(__xludf.DUMMYFUNCTION("if(isblank(A40),"""",filter(Moorings!A:A,Moorings!B:B=left(A40,14),Moorings!D:D=D40))"),"ATAPL-65310-010-0003")</f>
        <v>ATAPL-65310-010-0003</v>
      </c>
      <c r="C40" s="30" t="str">
        <f ca="1">IFERROR(__xludf.DUMMYFUNCTION("if(isblank(A40),"""",filter(Moorings!C:C,Moorings!B:B=left(A40,14),Moorings!D:D=D40))"),"SN0003")</f>
        <v>SN0003</v>
      </c>
      <c r="D40" s="19">
        <v>1</v>
      </c>
      <c r="E40" s="30" t="str">
        <f ca="1">IFERROR(__xludf.DUMMYFUNCTION("if(isblank(A40),"""",filter(Moorings!A:A,Moorings!B:B=A40,Moorings!D:D=D40))"),"ATAPL-67627-00002")</f>
        <v>ATAPL-67627-00002</v>
      </c>
      <c r="F40" s="30" t="str">
        <f ca="1">IFERROR(__xludf.DUMMYFUNCTION("if(isblank(A40),"""",filter(Moorings!C:C,Moorings!B:B=A40,Moorings!D:D=D40))"),"16P71179-7234")</f>
        <v>16P71179-7234</v>
      </c>
      <c r="G40" s="41" t="s">
        <v>105</v>
      </c>
      <c r="H40" s="38">
        <v>0</v>
      </c>
      <c r="I40" s="33"/>
    </row>
    <row r="41" spans="1:9" ht="15.75" customHeight="1">
      <c r="A41" s="34"/>
      <c r="B41" s="29" t="str">
        <f ca="1">IFERROR(__xludf.DUMMYFUNCTION("if(isblank(A41),"""",filter(Moorings!A:A,Moorings!B:B=left(A41,14),Moorings!D:D=D41))"),"")</f>
        <v/>
      </c>
      <c r="C41" s="30" t="str">
        <f ca="1">IFERROR(__xludf.DUMMYFUNCTION("if(isblank(A41),"""",filter(Moorings!C:C,Moorings!B:B=left(A41,14),Moorings!D:D=D41))"),"")</f>
        <v/>
      </c>
      <c r="D41" s="26"/>
      <c r="E41" s="31" t="str">
        <f ca="1">IFERROR(__xludf.DUMMYFUNCTION("if(isblank(A41),"""",filter(Moorings!A:A,Moorings!B:B=A41,Moorings!D:D=D41))"),"")</f>
        <v/>
      </c>
      <c r="F41" s="31" t="str">
        <f ca="1">IFERROR(__xludf.DUMMYFUNCTION("if(isblank(A41),"""",filter(Moorings!C:C,Moorings!B:B=A41,Moorings!D:D=D41))"),"")</f>
        <v/>
      </c>
      <c r="G41" s="33"/>
      <c r="H41" s="34"/>
      <c r="I41" s="33"/>
    </row>
    <row r="42" spans="1:9" ht="15.75" customHeight="1">
      <c r="A42" s="34" t="s">
        <v>43</v>
      </c>
      <c r="B42" s="29" t="str">
        <f ca="1">IFERROR(__xludf.DUMMYFUNCTION("if(isblank(A42),"""",filter(Moorings!A:A,Moorings!B:B=left(A42,14),Moorings!D:D=D42))"),"ATAPL-65310-830-0010")</f>
        <v>ATAPL-65310-830-0010</v>
      </c>
      <c r="C42" s="30" t="str">
        <f ca="1">IFERROR(__xludf.DUMMYFUNCTION("if(isblank(A42),"""",filter(Moorings!C:C,Moorings!B:B=left(A42,14),Moorings!D:D=D42))"),"SN0010")</f>
        <v>SN0010</v>
      </c>
      <c r="D42" s="8">
        <v>2</v>
      </c>
      <c r="E42" s="30" t="str">
        <f ca="1">IFERROR(__xludf.DUMMYFUNCTION("if(isblank(A42),"""",filter(Moorings!A:A,Moorings!B:B=A42,Moorings!D:D=D42))"),"ATAPL-67627-00004")</f>
        <v>ATAPL-67627-00004</v>
      </c>
      <c r="F42" s="30" t="str">
        <f ca="1">IFERROR(__xludf.DUMMYFUNCTION("if(isblank(A42),"""",filter(Moorings!C:C,Moorings!B:B=A42,Moorings!D:D=D42))"),"16-50119")</f>
        <v>16-50119</v>
      </c>
      <c r="G42" s="33" t="s">
        <v>82</v>
      </c>
      <c r="H42" s="34">
        <v>44.515266666666697</v>
      </c>
      <c r="I42" s="33"/>
    </row>
    <row r="43" spans="1:9" ht="15.75" customHeight="1">
      <c r="A43" s="34" t="s">
        <v>43</v>
      </c>
      <c r="B43" s="29" t="str">
        <f ca="1">IFERROR(__xludf.DUMMYFUNCTION("if(isblank(A43),"""",filter(Moorings!A:A,Moorings!B:B=left(A43,14),Moorings!D:D=D43))"),"ATAPL-65310-830-0010")</f>
        <v>ATAPL-65310-830-0010</v>
      </c>
      <c r="C43" s="30" t="str">
        <f ca="1">IFERROR(__xludf.DUMMYFUNCTION("if(isblank(A43),"""",filter(Moorings!C:C,Moorings!B:B=left(A43,14),Moorings!D:D=D43))"),"SN0010")</f>
        <v>SN0010</v>
      </c>
      <c r="D43" s="8">
        <v>2</v>
      </c>
      <c r="E43" s="30" t="str">
        <f ca="1">IFERROR(__xludf.DUMMYFUNCTION("if(isblank(A43),"""",filter(Moorings!A:A,Moorings!B:B=A43,Moorings!D:D=D43))"),"ATAPL-67627-00004")</f>
        <v>ATAPL-67627-00004</v>
      </c>
      <c r="F43" s="30" t="str">
        <f ca="1">IFERROR(__xludf.DUMMYFUNCTION("if(isblank(A43),"""",filter(Moorings!C:C,Moorings!B:B=A43,Moorings!D:D=D43))"),"16-50119")</f>
        <v>16-50119</v>
      </c>
      <c r="G43" s="33" t="s">
        <v>83</v>
      </c>
      <c r="H43" s="35">
        <v>-125.389866666667</v>
      </c>
      <c r="I43" s="33"/>
    </row>
    <row r="44" spans="1:9" ht="15.75" customHeight="1">
      <c r="A44" s="34" t="s">
        <v>43</v>
      </c>
      <c r="B44" s="29" t="str">
        <f ca="1">IFERROR(__xludf.DUMMYFUNCTION("if(isblank(A44),"""",filter(Moorings!A:A,Moorings!B:B=left(A44,14),Moorings!D:D=D44))"),"ATAPL-65310-830-0010")</f>
        <v>ATAPL-65310-830-0010</v>
      </c>
      <c r="C44" s="30" t="str">
        <f ca="1">IFERROR(__xludf.DUMMYFUNCTION("if(isblank(A44),"""",filter(Moorings!C:C,Moorings!B:B=left(A44,14),Moorings!D:D=D44))"),"SN0010")</f>
        <v>SN0010</v>
      </c>
      <c r="D44" s="8">
        <v>2</v>
      </c>
      <c r="E44" s="30" t="str">
        <f ca="1">IFERROR(__xludf.DUMMYFUNCTION("if(isblank(A44),"""",filter(Moorings!A:A,Moorings!B:B=A44,Moorings!D:D=D44))"),"ATAPL-67627-00004")</f>
        <v>ATAPL-67627-00004</v>
      </c>
      <c r="F44" s="30" t="str">
        <f ca="1">IFERROR(__xludf.DUMMYFUNCTION("if(isblank(A44),"""",filter(Moorings!C:C,Moorings!B:B=A44,Moorings!D:D=D44))"),"16-50119")</f>
        <v>16-50119</v>
      </c>
      <c r="G44" s="33" t="s">
        <v>84</v>
      </c>
      <c r="H44" s="34">
        <v>1.255298E-3</v>
      </c>
      <c r="I44" s="33"/>
    </row>
    <row r="45" spans="1:9" ht="15.75" customHeight="1">
      <c r="A45" s="34" t="s">
        <v>43</v>
      </c>
      <c r="B45" s="29" t="str">
        <f ca="1">IFERROR(__xludf.DUMMYFUNCTION("if(isblank(A45),"""",filter(Moorings!A:A,Moorings!B:B=left(A45,14),Moorings!D:D=D45))"),"ATAPL-65310-830-0010")</f>
        <v>ATAPL-65310-830-0010</v>
      </c>
      <c r="C45" s="30" t="str">
        <f ca="1">IFERROR(__xludf.DUMMYFUNCTION("if(isblank(A45),"""",filter(Moorings!C:C,Moorings!B:B=left(A45,14),Moorings!D:D=D45))"),"SN0010")</f>
        <v>SN0010</v>
      </c>
      <c r="D45" s="8">
        <v>2</v>
      </c>
      <c r="E45" s="30" t="str">
        <f ca="1">IFERROR(__xludf.DUMMYFUNCTION("if(isblank(A45),"""",filter(Moorings!A:A,Moorings!B:B=A45,Moorings!D:D=D45))"),"ATAPL-67627-00004")</f>
        <v>ATAPL-67627-00004</v>
      </c>
      <c r="F45" s="30" t="str">
        <f ca="1">IFERROR(__xludf.DUMMYFUNCTION("if(isblank(A45),"""",filter(Moorings!C:C,Moorings!B:B=A45,Moorings!D:D=D45))"),"16-50119")</f>
        <v>16-50119</v>
      </c>
      <c r="G45" s="33" t="s">
        <v>85</v>
      </c>
      <c r="H45" s="34">
        <v>2.7969879999999999E-4</v>
      </c>
      <c r="I45" s="33"/>
    </row>
    <row r="46" spans="1:9" ht="15.75" customHeight="1">
      <c r="A46" s="34" t="s">
        <v>43</v>
      </c>
      <c r="B46" s="29" t="str">
        <f ca="1">IFERROR(__xludf.DUMMYFUNCTION("if(isblank(A46),"""",filter(Moorings!A:A,Moorings!B:B=left(A46,14),Moorings!D:D=D46))"),"ATAPL-65310-830-0010")</f>
        <v>ATAPL-65310-830-0010</v>
      </c>
      <c r="C46" s="30" t="str">
        <f ca="1">IFERROR(__xludf.DUMMYFUNCTION("if(isblank(A46),"""",filter(Moorings!C:C,Moorings!B:B=left(A46,14),Moorings!D:D=D46))"),"SN0010")</f>
        <v>SN0010</v>
      </c>
      <c r="D46" s="8">
        <v>2</v>
      </c>
      <c r="E46" s="30" t="str">
        <f ca="1">IFERROR(__xludf.DUMMYFUNCTION("if(isblank(A46),"""",filter(Moorings!A:A,Moorings!B:B=A46,Moorings!D:D=D46))"),"ATAPL-67627-00004")</f>
        <v>ATAPL-67627-00004</v>
      </c>
      <c r="F46" s="30" t="str">
        <f ca="1">IFERROR(__xludf.DUMMYFUNCTION("if(isblank(A46),"""",filter(Moorings!C:C,Moorings!B:B=A46,Moorings!D:D=D46))"),"16-50119")</f>
        <v>16-50119</v>
      </c>
      <c r="G46" s="33" t="s">
        <v>86</v>
      </c>
      <c r="H46" s="34">
        <v>-2.1149260000000002E-6</v>
      </c>
      <c r="I46" s="33"/>
    </row>
    <row r="47" spans="1:9" ht="15.75" customHeight="1">
      <c r="A47" s="34" t="s">
        <v>43</v>
      </c>
      <c r="B47" s="29" t="str">
        <f ca="1">IFERROR(__xludf.DUMMYFUNCTION("if(isblank(A47),"""",filter(Moorings!A:A,Moorings!B:B=left(A47,14),Moorings!D:D=D47))"),"ATAPL-65310-830-0010")</f>
        <v>ATAPL-65310-830-0010</v>
      </c>
      <c r="C47" s="30" t="str">
        <f ca="1">IFERROR(__xludf.DUMMYFUNCTION("if(isblank(A47),"""",filter(Moorings!C:C,Moorings!B:B=left(A47,14),Moorings!D:D=D47))"),"SN0010")</f>
        <v>SN0010</v>
      </c>
      <c r="D47" s="8">
        <v>2</v>
      </c>
      <c r="E47" s="30" t="str">
        <f ca="1">IFERROR(__xludf.DUMMYFUNCTION("if(isblank(A47),"""",filter(Moorings!A:A,Moorings!B:B=A47,Moorings!D:D=D47))"),"ATAPL-67627-00004")</f>
        <v>ATAPL-67627-00004</v>
      </c>
      <c r="F47" s="30" t="str">
        <f ca="1">IFERROR(__xludf.DUMMYFUNCTION("if(isblank(A47),"""",filter(Moorings!C:C,Moorings!B:B=A47,Moorings!D:D=D47))"),"16-50119")</f>
        <v>16-50119</v>
      </c>
      <c r="G47" s="33" t="s">
        <v>87</v>
      </c>
      <c r="H47" s="34">
        <v>2.2101239999999999E-7</v>
      </c>
      <c r="I47" s="33"/>
    </row>
    <row r="48" spans="1:9" ht="15.75" customHeight="1">
      <c r="A48" s="34" t="s">
        <v>43</v>
      </c>
      <c r="B48" s="29" t="str">
        <f ca="1">IFERROR(__xludf.DUMMYFUNCTION("if(isblank(A48),"""",filter(Moorings!A:A,Moorings!B:B=left(A48,14),Moorings!D:D=D48))"),"ATAPL-65310-830-0010")</f>
        <v>ATAPL-65310-830-0010</v>
      </c>
      <c r="C48" s="30" t="str">
        <f ca="1">IFERROR(__xludf.DUMMYFUNCTION("if(isblank(A48),"""",filter(Moorings!C:C,Moorings!B:B=left(A48,14),Moorings!D:D=D48))"),"SN0010")</f>
        <v>SN0010</v>
      </c>
      <c r="D48" s="8">
        <v>2</v>
      </c>
      <c r="E48" s="30" t="str">
        <f ca="1">IFERROR(__xludf.DUMMYFUNCTION("if(isblank(A48),"""",filter(Moorings!A:A,Moorings!B:B=A48,Moorings!D:D=D48))"),"ATAPL-67627-00004")</f>
        <v>ATAPL-67627-00004</v>
      </c>
      <c r="F48" s="30" t="str">
        <f ca="1">IFERROR(__xludf.DUMMYFUNCTION("if(isblank(A48),"""",filter(Moorings!C:C,Moorings!B:B=A48,Moorings!D:D=D48))"),"16-50119")</f>
        <v>16-50119</v>
      </c>
      <c r="G48" s="33" t="s">
        <v>88</v>
      </c>
      <c r="H48" s="34">
        <v>-9.5700000000000003E-8</v>
      </c>
      <c r="I48" s="33"/>
    </row>
    <row r="49" spans="1:9" ht="15.75" customHeight="1">
      <c r="A49" s="34" t="s">
        <v>43</v>
      </c>
      <c r="B49" s="29" t="str">
        <f ca="1">IFERROR(__xludf.DUMMYFUNCTION("if(isblank(A49),"""",filter(Moorings!A:A,Moorings!B:B=left(A49,14),Moorings!D:D=D49))"),"ATAPL-65310-830-0010")</f>
        <v>ATAPL-65310-830-0010</v>
      </c>
      <c r="C49" s="30" t="str">
        <f ca="1">IFERROR(__xludf.DUMMYFUNCTION("if(isblank(A49),"""",filter(Moorings!C:C,Moorings!B:B=left(A49,14),Moorings!D:D=D49))"),"SN0010")</f>
        <v>SN0010</v>
      </c>
      <c r="D49" s="8">
        <v>2</v>
      </c>
      <c r="E49" s="30" t="str">
        <f ca="1">IFERROR(__xludf.DUMMYFUNCTION("if(isblank(A49),"""",filter(Moorings!A:A,Moorings!B:B=A49,Moorings!D:D=D49))"),"ATAPL-67627-00004")</f>
        <v>ATAPL-67627-00004</v>
      </c>
      <c r="F49" s="30" t="str">
        <f ca="1">IFERROR(__xludf.DUMMYFUNCTION("if(isblank(A49),"""",filter(Moorings!C:C,Moorings!B:B=A49,Moorings!D:D=D49))"),"16-50119")</f>
        <v>16-50119</v>
      </c>
      <c r="G49" s="33" t="s">
        <v>89</v>
      </c>
      <c r="H49" s="34">
        <v>3.2499999999999998E-6</v>
      </c>
      <c r="I49" s="33"/>
    </row>
    <row r="50" spans="1:9" ht="15.75" customHeight="1">
      <c r="A50" s="34" t="s">
        <v>43</v>
      </c>
      <c r="B50" s="29" t="str">
        <f ca="1">IFERROR(__xludf.DUMMYFUNCTION("if(isblank(A50),"""",filter(Moorings!A:A,Moorings!B:B=left(A50,14),Moorings!D:D=D50))"),"ATAPL-65310-830-0010")</f>
        <v>ATAPL-65310-830-0010</v>
      </c>
      <c r="C50" s="30" t="str">
        <f ca="1">IFERROR(__xludf.DUMMYFUNCTION("if(isblank(A50),"""",filter(Moorings!C:C,Moorings!B:B=left(A50,14),Moorings!D:D=D50))"),"SN0010")</f>
        <v>SN0010</v>
      </c>
      <c r="D50" s="8">
        <v>2</v>
      </c>
      <c r="E50" s="30" t="str">
        <f ca="1">IFERROR(__xludf.DUMMYFUNCTION("if(isblank(A50),"""",filter(Moorings!A:A,Moorings!B:B=A50,Moorings!D:D=D50))"),"ATAPL-67627-00004")</f>
        <v>ATAPL-67627-00004</v>
      </c>
      <c r="F50" s="30" t="str">
        <f ca="1">IFERROR(__xludf.DUMMYFUNCTION("if(isblank(A50),"""",filter(Moorings!C:C,Moorings!B:B=A50,Moorings!D:D=D50))"),"16-50119")</f>
        <v>16-50119</v>
      </c>
      <c r="G50" s="33" t="s">
        <v>90</v>
      </c>
      <c r="H50" s="34">
        <v>-0.97864609999999996</v>
      </c>
      <c r="I50" s="33"/>
    </row>
    <row r="51" spans="1:9" ht="15.75" customHeight="1">
      <c r="A51" s="34" t="s">
        <v>43</v>
      </c>
      <c r="B51" s="29" t="str">
        <f ca="1">IFERROR(__xludf.DUMMYFUNCTION("if(isblank(A51),"""",filter(Moorings!A:A,Moorings!B:B=left(A51,14),Moorings!D:D=D51))"),"ATAPL-65310-830-0010")</f>
        <v>ATAPL-65310-830-0010</v>
      </c>
      <c r="C51" s="30" t="str">
        <f ca="1">IFERROR(__xludf.DUMMYFUNCTION("if(isblank(A51),"""",filter(Moorings!C:C,Moorings!B:B=left(A51,14),Moorings!D:D=D51))"),"SN0010")</f>
        <v>SN0010</v>
      </c>
      <c r="D51" s="8">
        <v>2</v>
      </c>
      <c r="E51" s="30" t="str">
        <f ca="1">IFERROR(__xludf.DUMMYFUNCTION("if(isblank(A51),"""",filter(Moorings!A:A,Moorings!B:B=A51,Moorings!D:D=D51))"),"ATAPL-67627-00004")</f>
        <v>ATAPL-67627-00004</v>
      </c>
      <c r="F51" s="30" t="str">
        <f ca="1">IFERROR(__xludf.DUMMYFUNCTION("if(isblank(A51),"""",filter(Moorings!C:C,Moorings!B:B=A51,Moorings!D:D=D51))"),"16-50119")</f>
        <v>16-50119</v>
      </c>
      <c r="G51" s="33" t="s">
        <v>91</v>
      </c>
      <c r="H51" s="34">
        <v>0.140435</v>
      </c>
      <c r="I51" s="33"/>
    </row>
    <row r="52" spans="1:9" ht="15.75" customHeight="1">
      <c r="A52" s="34" t="s">
        <v>43</v>
      </c>
      <c r="B52" s="29" t="str">
        <f ca="1">IFERROR(__xludf.DUMMYFUNCTION("if(isblank(A52),"""",filter(Moorings!A:A,Moorings!B:B=left(A52,14),Moorings!D:D=D52))"),"ATAPL-65310-830-0010")</f>
        <v>ATAPL-65310-830-0010</v>
      </c>
      <c r="C52" s="30" t="str">
        <f ca="1">IFERROR(__xludf.DUMMYFUNCTION("if(isblank(A52),"""",filter(Moorings!C:C,Moorings!B:B=left(A52,14),Moorings!D:D=D52))"),"SN0010")</f>
        <v>SN0010</v>
      </c>
      <c r="D52" s="8">
        <v>2</v>
      </c>
      <c r="E52" s="30" t="str">
        <f ca="1">IFERROR(__xludf.DUMMYFUNCTION("if(isblank(A52),"""",filter(Moorings!A:A,Moorings!B:B=A52,Moorings!D:D=D52))"),"ATAPL-67627-00004")</f>
        <v>ATAPL-67627-00004</v>
      </c>
      <c r="F52" s="30" t="str">
        <f ca="1">IFERROR(__xludf.DUMMYFUNCTION("if(isblank(A52),"""",filter(Moorings!C:C,Moorings!B:B=A52,Moorings!D:D=D52))"),"16-50119")</f>
        <v>16-50119</v>
      </c>
      <c r="G52" s="33" t="s">
        <v>92</v>
      </c>
      <c r="H52" s="34">
        <v>-2.5606430000000001E-4</v>
      </c>
      <c r="I52" s="33"/>
    </row>
    <row r="53" spans="1:9" ht="15.75" customHeight="1">
      <c r="A53" s="34" t="s">
        <v>43</v>
      </c>
      <c r="B53" s="29" t="str">
        <f ca="1">IFERROR(__xludf.DUMMYFUNCTION("if(isblank(A53),"""",filter(Moorings!A:A,Moorings!B:B=left(A53,14),Moorings!D:D=D53))"),"ATAPL-65310-830-0010")</f>
        <v>ATAPL-65310-830-0010</v>
      </c>
      <c r="C53" s="30" t="str">
        <f ca="1">IFERROR(__xludf.DUMMYFUNCTION("if(isblank(A53),"""",filter(Moorings!C:C,Moorings!B:B=left(A53,14),Moorings!D:D=D53))"),"SN0010")</f>
        <v>SN0010</v>
      </c>
      <c r="D53" s="8">
        <v>2</v>
      </c>
      <c r="E53" s="30" t="str">
        <f ca="1">IFERROR(__xludf.DUMMYFUNCTION("if(isblank(A53),"""",filter(Moorings!A:A,Moorings!B:B=A53,Moorings!D:D=D53))"),"ATAPL-67627-00004")</f>
        <v>ATAPL-67627-00004</v>
      </c>
      <c r="F53" s="30" t="str">
        <f ca="1">IFERROR(__xludf.DUMMYFUNCTION("if(isblank(A53),"""",filter(Moorings!C:C,Moorings!B:B=A53,Moorings!D:D=D53))"),"16-50119")</f>
        <v>16-50119</v>
      </c>
      <c r="G53" s="33" t="s">
        <v>93</v>
      </c>
      <c r="H53" s="34">
        <v>3.8883169999999999E-5</v>
      </c>
      <c r="I53" s="33"/>
    </row>
    <row r="54" spans="1:9" ht="15.75" customHeight="1">
      <c r="A54" s="34" t="s">
        <v>43</v>
      </c>
      <c r="B54" s="29" t="str">
        <f ca="1">IFERROR(__xludf.DUMMYFUNCTION("if(isblank(A54),"""",filter(Moorings!A:A,Moorings!B:B=left(A54,14),Moorings!D:D=D54))"),"ATAPL-65310-830-0010")</f>
        <v>ATAPL-65310-830-0010</v>
      </c>
      <c r="C54" s="30" t="str">
        <f ca="1">IFERROR(__xludf.DUMMYFUNCTION("if(isblank(A54),"""",filter(Moorings!C:C,Moorings!B:B=left(A54,14),Moorings!D:D=D54))"),"SN0010")</f>
        <v>SN0010</v>
      </c>
      <c r="D54" s="8">
        <v>2</v>
      </c>
      <c r="E54" s="30" t="str">
        <f ca="1">IFERROR(__xludf.DUMMYFUNCTION("if(isblank(A54),"""",filter(Moorings!A:A,Moorings!B:B=A54,Moorings!D:D=D54))"),"ATAPL-67627-00004")</f>
        <v>ATAPL-67627-00004</v>
      </c>
      <c r="F54" s="30" t="str">
        <f ca="1">IFERROR(__xludf.DUMMYFUNCTION("if(isblank(A54),"""",filter(Moorings!C:C,Moorings!B:B=A54,Moorings!D:D=D54))"),"16-50119")</f>
        <v>16-50119</v>
      </c>
      <c r="G54" s="33" t="s">
        <v>94</v>
      </c>
      <c r="H54" s="34">
        <v>4.1526800000000001</v>
      </c>
      <c r="I54" s="33"/>
    </row>
    <row r="55" spans="1:9" ht="15.75" customHeight="1">
      <c r="A55" s="34" t="s">
        <v>43</v>
      </c>
      <c r="B55" s="29" t="str">
        <f ca="1">IFERROR(__xludf.DUMMYFUNCTION("if(isblank(A55),"""",filter(Moorings!A:A,Moorings!B:B=left(A55,14),Moorings!D:D=D55))"),"ATAPL-65310-830-0010")</f>
        <v>ATAPL-65310-830-0010</v>
      </c>
      <c r="C55" s="30" t="str">
        <f ca="1">IFERROR(__xludf.DUMMYFUNCTION("if(isblank(A55),"""",filter(Moorings!C:C,Moorings!B:B=left(A55,14),Moorings!D:D=D55))"),"SN0010")</f>
        <v>SN0010</v>
      </c>
      <c r="D55" s="8">
        <v>2</v>
      </c>
      <c r="E55" s="30" t="str">
        <f ca="1">IFERROR(__xludf.DUMMYFUNCTION("if(isblank(A55),"""",filter(Moorings!A:A,Moorings!B:B=A55,Moorings!D:D=D55))"),"ATAPL-67627-00004")</f>
        <v>ATAPL-67627-00004</v>
      </c>
      <c r="F55" s="30" t="str">
        <f ca="1">IFERROR(__xludf.DUMMYFUNCTION("if(isblank(A55),"""",filter(Moorings!C:C,Moorings!B:B=A55,Moorings!D:D=D55))"),"16-50119")</f>
        <v>16-50119</v>
      </c>
      <c r="G55" s="33" t="s">
        <v>95</v>
      </c>
      <c r="H55" s="34">
        <v>1.7652290000000001E-2</v>
      </c>
      <c r="I55" s="33"/>
    </row>
    <row r="56" spans="1:9" ht="15.75" customHeight="1">
      <c r="A56" s="34" t="s">
        <v>43</v>
      </c>
      <c r="B56" s="29" t="str">
        <f ca="1">IFERROR(__xludf.DUMMYFUNCTION("if(isblank(A56),"""",filter(Moorings!A:A,Moorings!B:B=left(A56,14),Moorings!D:D=D56))"),"ATAPL-65310-830-0010")</f>
        <v>ATAPL-65310-830-0010</v>
      </c>
      <c r="C56" s="30" t="str">
        <f ca="1">IFERROR(__xludf.DUMMYFUNCTION("if(isblank(A56),"""",filter(Moorings!C:C,Moorings!B:B=left(A56,14),Moorings!D:D=D56))"),"SN0010")</f>
        <v>SN0010</v>
      </c>
      <c r="D56" s="8">
        <v>2</v>
      </c>
      <c r="E56" s="30" t="str">
        <f ca="1">IFERROR(__xludf.DUMMYFUNCTION("if(isblank(A56),"""",filter(Moorings!A:A,Moorings!B:B=A56,Moorings!D:D=D56))"),"ATAPL-67627-00004")</f>
        <v>ATAPL-67627-00004</v>
      </c>
      <c r="F56" s="30" t="str">
        <f ca="1">IFERROR(__xludf.DUMMYFUNCTION("if(isblank(A56),"""",filter(Moorings!C:C,Moorings!B:B=A56,Moorings!D:D=D56))"),"16-50119")</f>
        <v>16-50119</v>
      </c>
      <c r="G56" s="33" t="s">
        <v>96</v>
      </c>
      <c r="H56" s="34">
        <v>-9.0425800000000002E-10</v>
      </c>
      <c r="I56" s="33"/>
    </row>
    <row r="57" spans="1:9" ht="15.75" customHeight="1">
      <c r="A57" s="34" t="s">
        <v>43</v>
      </c>
      <c r="B57" s="29" t="str">
        <f ca="1">IFERROR(__xludf.DUMMYFUNCTION("if(isblank(A57),"""",filter(Moorings!A:A,Moorings!B:B=left(A57,14),Moorings!D:D=D57))"),"ATAPL-65310-830-0010")</f>
        <v>ATAPL-65310-830-0010</v>
      </c>
      <c r="C57" s="30" t="str">
        <f ca="1">IFERROR(__xludf.DUMMYFUNCTION("if(isblank(A57),"""",filter(Moorings!C:C,Moorings!B:B=left(A57,14),Moorings!D:D=D57))"),"SN0010")</f>
        <v>SN0010</v>
      </c>
      <c r="D57" s="8">
        <v>2</v>
      </c>
      <c r="E57" s="30" t="str">
        <f ca="1">IFERROR(__xludf.DUMMYFUNCTION("if(isblank(A57),"""",filter(Moorings!A:A,Moorings!B:B=A57,Moorings!D:D=D57))"),"ATAPL-67627-00004")</f>
        <v>ATAPL-67627-00004</v>
      </c>
      <c r="F57" s="30" t="str">
        <f ca="1">IFERROR(__xludf.DUMMYFUNCTION("if(isblank(A57),"""",filter(Moorings!C:C,Moorings!B:B=A57,Moorings!D:D=D57))"),"16-50119")</f>
        <v>16-50119</v>
      </c>
      <c r="G57" s="33" t="s">
        <v>97</v>
      </c>
      <c r="H57" s="34">
        <v>177.44370000000001</v>
      </c>
      <c r="I57" s="33"/>
    </row>
    <row r="58" spans="1:9" ht="15.75" customHeight="1">
      <c r="A58" s="34" t="s">
        <v>43</v>
      </c>
      <c r="B58" s="29" t="str">
        <f ca="1">IFERROR(__xludf.DUMMYFUNCTION("if(isblank(A58),"""",filter(Moorings!A:A,Moorings!B:B=left(A58,14),Moorings!D:D=D58))"),"ATAPL-65310-830-0010")</f>
        <v>ATAPL-65310-830-0010</v>
      </c>
      <c r="C58" s="30" t="str">
        <f ca="1">IFERROR(__xludf.DUMMYFUNCTION("if(isblank(A58),"""",filter(Moorings!C:C,Moorings!B:B=left(A58,14),Moorings!D:D=D58))"),"SN0010")</f>
        <v>SN0010</v>
      </c>
      <c r="D58" s="8">
        <v>2</v>
      </c>
      <c r="E58" s="30" t="str">
        <f ca="1">IFERROR(__xludf.DUMMYFUNCTION("if(isblank(A58),"""",filter(Moorings!A:A,Moorings!B:B=A58,Moorings!D:D=D58))"),"ATAPL-67627-00004")</f>
        <v>ATAPL-67627-00004</v>
      </c>
      <c r="F58" s="30" t="str">
        <f ca="1">IFERROR(__xludf.DUMMYFUNCTION("if(isblank(A58),"""",filter(Moorings!C:C,Moorings!B:B=A58,Moorings!D:D=D58))"),"16-50119")</f>
        <v>16-50119</v>
      </c>
      <c r="G58" s="33" t="s">
        <v>98</v>
      </c>
      <c r="H58" s="34">
        <v>-58.114699999999999</v>
      </c>
      <c r="I58" s="33"/>
    </row>
    <row r="59" spans="1:9" ht="15.75" customHeight="1">
      <c r="A59" s="34" t="s">
        <v>43</v>
      </c>
      <c r="B59" s="29" t="str">
        <f ca="1">IFERROR(__xludf.DUMMYFUNCTION("if(isblank(A59),"""",filter(Moorings!A:A,Moorings!B:B=left(A59,14),Moorings!D:D=D59))"),"ATAPL-65310-830-0010")</f>
        <v>ATAPL-65310-830-0010</v>
      </c>
      <c r="C59" s="30" t="str">
        <f ca="1">IFERROR(__xludf.DUMMYFUNCTION("if(isblank(A59),"""",filter(Moorings!C:C,Moorings!B:B=left(A59,14),Moorings!D:D=D59))"),"SN0010")</f>
        <v>SN0010</v>
      </c>
      <c r="D59" s="8">
        <v>2</v>
      </c>
      <c r="E59" s="30" t="str">
        <f ca="1">IFERROR(__xludf.DUMMYFUNCTION("if(isblank(A59),"""",filter(Moorings!A:A,Moorings!B:B=A59,Moorings!D:D=D59))"),"ATAPL-67627-00004")</f>
        <v>ATAPL-67627-00004</v>
      </c>
      <c r="F59" s="30" t="str">
        <f ca="1">IFERROR(__xludf.DUMMYFUNCTION("if(isblank(A59),"""",filter(Moorings!C:C,Moorings!B:B=A59,Moorings!D:D=D59))"),"16-50119")</f>
        <v>16-50119</v>
      </c>
      <c r="G59" s="33" t="s">
        <v>99</v>
      </c>
      <c r="H59" s="34">
        <v>-1.0021720000000001</v>
      </c>
      <c r="I59" s="33"/>
    </row>
    <row r="60" spans="1:9" ht="15.75" customHeight="1">
      <c r="A60" s="34" t="s">
        <v>43</v>
      </c>
      <c r="B60" s="29" t="str">
        <f ca="1">IFERROR(__xludf.DUMMYFUNCTION("if(isblank(A60),"""",filter(Moorings!A:A,Moorings!B:B=left(A60,14),Moorings!D:D=D60))"),"ATAPL-65310-830-0010")</f>
        <v>ATAPL-65310-830-0010</v>
      </c>
      <c r="C60" s="30" t="str">
        <f ca="1">IFERROR(__xludf.DUMMYFUNCTION("if(isblank(A60),"""",filter(Moorings!C:C,Moorings!B:B=left(A60,14),Moorings!D:D=D60))"),"SN0010")</f>
        <v>SN0010</v>
      </c>
      <c r="D60" s="8">
        <v>2</v>
      </c>
      <c r="E60" s="30" t="str">
        <f ca="1">IFERROR(__xludf.DUMMYFUNCTION("if(isblank(A60),"""",filter(Moorings!A:A,Moorings!B:B=A60,Moorings!D:D=D60))"),"ATAPL-67627-00004")</f>
        <v>ATAPL-67627-00004</v>
      </c>
      <c r="F60" s="30" t="str">
        <f ca="1">IFERROR(__xludf.DUMMYFUNCTION("if(isblank(A60),"""",filter(Moorings!C:C,Moorings!B:B=A60,Moorings!D:D=D60))"),"16-50119")</f>
        <v>16-50119</v>
      </c>
      <c r="G60" s="33" t="s">
        <v>100</v>
      </c>
      <c r="H60" s="34">
        <v>525422.69999999995</v>
      </c>
      <c r="I60" s="33"/>
    </row>
    <row r="61" spans="1:9" ht="15.75" customHeight="1">
      <c r="A61" s="34" t="s">
        <v>43</v>
      </c>
      <c r="B61" s="29" t="str">
        <f ca="1">IFERROR(__xludf.DUMMYFUNCTION("if(isblank(A61),"""",filter(Moorings!A:A,Moorings!B:B=left(A61,14),Moorings!D:D=D61))"),"ATAPL-65310-830-0010")</f>
        <v>ATAPL-65310-830-0010</v>
      </c>
      <c r="C61" s="30" t="str">
        <f ca="1">IFERROR(__xludf.DUMMYFUNCTION("if(isblank(A61),"""",filter(Moorings!C:C,Moorings!B:B=left(A61,14),Moorings!D:D=D61))"),"SN0010")</f>
        <v>SN0010</v>
      </c>
      <c r="D61" s="8">
        <v>2</v>
      </c>
      <c r="E61" s="30" t="str">
        <f ca="1">IFERROR(__xludf.DUMMYFUNCTION("if(isblank(A61),"""",filter(Moorings!A:A,Moorings!B:B=A61,Moorings!D:D=D61))"),"ATAPL-67627-00004")</f>
        <v>ATAPL-67627-00004</v>
      </c>
      <c r="F61" s="30" t="str">
        <f ca="1">IFERROR(__xludf.DUMMYFUNCTION("if(isblank(A61),"""",filter(Moorings!C:C,Moorings!B:B=A61,Moorings!D:D=D61))"),"16-50119")</f>
        <v>16-50119</v>
      </c>
      <c r="G61" s="33" t="s">
        <v>101</v>
      </c>
      <c r="H61" s="34">
        <v>13.918659999999999</v>
      </c>
      <c r="I61" s="33"/>
    </row>
    <row r="62" spans="1:9" ht="15.75" customHeight="1">
      <c r="A62" s="34" t="s">
        <v>43</v>
      </c>
      <c r="B62" s="29" t="str">
        <f ca="1">IFERROR(__xludf.DUMMYFUNCTION("if(isblank(A62),"""",filter(Moorings!A:A,Moorings!B:B=left(A62,14),Moorings!D:D=D62))"),"ATAPL-65310-830-0010")</f>
        <v>ATAPL-65310-830-0010</v>
      </c>
      <c r="C62" s="30" t="str">
        <f ca="1">IFERROR(__xludf.DUMMYFUNCTION("if(isblank(A62),"""",filter(Moorings!C:C,Moorings!B:B=left(A62,14),Moorings!D:D=D62))"),"SN0010")</f>
        <v>SN0010</v>
      </c>
      <c r="D62" s="8">
        <v>2</v>
      </c>
      <c r="E62" s="30" t="str">
        <f ca="1">IFERROR(__xludf.DUMMYFUNCTION("if(isblank(A62),"""",filter(Moorings!A:A,Moorings!B:B=A62,Moorings!D:D=D62))"),"ATAPL-67627-00004")</f>
        <v>ATAPL-67627-00004</v>
      </c>
      <c r="F62" s="30" t="str">
        <f ca="1">IFERROR(__xludf.DUMMYFUNCTION("if(isblank(A62),"""",filter(Moorings!C:C,Moorings!B:B=A62,Moorings!D:D=D62))"),"16-50119")</f>
        <v>16-50119</v>
      </c>
      <c r="G62" s="33" t="s">
        <v>102</v>
      </c>
      <c r="H62" s="34">
        <v>-0.1351898</v>
      </c>
      <c r="I62" s="33"/>
    </row>
    <row r="63" spans="1:9" ht="15.75" customHeight="1">
      <c r="A63" s="34" t="s">
        <v>43</v>
      </c>
      <c r="B63" s="29" t="str">
        <f ca="1">IFERROR(__xludf.DUMMYFUNCTION("if(isblank(A63),"""",filter(Moorings!A:A,Moorings!B:B=left(A63,14),Moorings!D:D=D63))"),"ATAPL-65310-830-0010")</f>
        <v>ATAPL-65310-830-0010</v>
      </c>
      <c r="C63" s="30" t="str">
        <f ca="1">IFERROR(__xludf.DUMMYFUNCTION("if(isblank(A63),"""",filter(Moorings!C:C,Moorings!B:B=left(A63,14),Moorings!D:D=D63))"),"SN0010")</f>
        <v>SN0010</v>
      </c>
      <c r="D63" s="8">
        <v>2</v>
      </c>
      <c r="E63" s="30" t="str">
        <f ca="1">IFERROR(__xludf.DUMMYFUNCTION("if(isblank(A63),"""",filter(Moorings!A:A,Moorings!B:B=A63,Moorings!D:D=D63))"),"ATAPL-67627-00004")</f>
        <v>ATAPL-67627-00004</v>
      </c>
      <c r="F63" s="30" t="str">
        <f ca="1">IFERROR(__xludf.DUMMYFUNCTION("if(isblank(A63),"""",filter(Moorings!C:C,Moorings!B:B=A63,Moorings!D:D=D63))"),"16-50119")</f>
        <v>16-50119</v>
      </c>
      <c r="G63" s="33" t="s">
        <v>103</v>
      </c>
      <c r="H63" s="34">
        <v>25.049499999999998</v>
      </c>
      <c r="I63" s="33"/>
    </row>
    <row r="64" spans="1:9" ht="15.75" customHeight="1">
      <c r="A64" s="34" t="s">
        <v>43</v>
      </c>
      <c r="B64" s="29" t="str">
        <f ca="1">IFERROR(__xludf.DUMMYFUNCTION("if(isblank(A64),"""",filter(Moorings!A:A,Moorings!B:B=left(A64,14),Moorings!D:D=D64))"),"ATAPL-65310-830-0010")</f>
        <v>ATAPL-65310-830-0010</v>
      </c>
      <c r="C64" s="30" t="str">
        <f ca="1">IFERROR(__xludf.DUMMYFUNCTION("if(isblank(A64),"""",filter(Moorings!C:C,Moorings!B:B=left(A64,14),Moorings!D:D=D64))"),"SN0010")</f>
        <v>SN0010</v>
      </c>
      <c r="D64" s="8">
        <v>2</v>
      </c>
      <c r="E64" s="30" t="str">
        <f ca="1">IFERROR(__xludf.DUMMYFUNCTION("if(isblank(A64),"""",filter(Moorings!A:A,Moorings!B:B=A64,Moorings!D:D=D64))"),"ATAPL-67627-00004")</f>
        <v>ATAPL-67627-00004</v>
      </c>
      <c r="F64" s="30" t="str">
        <f ca="1">IFERROR(__xludf.DUMMYFUNCTION("if(isblank(A64),"""",filter(Moorings!C:C,Moorings!B:B=A64,Moorings!D:D=D64))"),"16-50119")</f>
        <v>16-50119</v>
      </c>
      <c r="G64" s="33" t="s">
        <v>104</v>
      </c>
      <c r="H64" s="34">
        <v>-1E-4</v>
      </c>
      <c r="I64" s="33"/>
    </row>
    <row r="65" spans="1:9" ht="15.75" customHeight="1">
      <c r="A65" s="34" t="s">
        <v>43</v>
      </c>
      <c r="B65" s="29" t="str">
        <f ca="1">IFERROR(__xludf.DUMMYFUNCTION("if(isblank(A65),"""",filter(Moorings!A:A,Moorings!B:B=left(A65,14),Moorings!D:D=D65))"),"ATAPL-65310-830-0010")</f>
        <v>ATAPL-65310-830-0010</v>
      </c>
      <c r="C65" s="30" t="str">
        <f ca="1">IFERROR(__xludf.DUMMYFUNCTION("if(isblank(A65),"""",filter(Moorings!C:C,Moorings!B:B=left(A65,14),Moorings!D:D=D65))"),"SN0010")</f>
        <v>SN0010</v>
      </c>
      <c r="D65" s="8">
        <v>2</v>
      </c>
      <c r="E65" s="30" t="str">
        <f ca="1">IFERROR(__xludf.DUMMYFUNCTION("if(isblank(A65),"""",filter(Moorings!A:A,Moorings!B:B=A65,Moorings!D:D=D65))"),"ATAPL-67627-00004")</f>
        <v>ATAPL-67627-00004</v>
      </c>
      <c r="F65" s="30" t="str">
        <f ca="1">IFERROR(__xludf.DUMMYFUNCTION("if(isblank(A65),"""",filter(Moorings!C:C,Moorings!B:B=A65,Moorings!D:D=D65))"),"16-50119")</f>
        <v>16-50119</v>
      </c>
      <c r="G65" s="33" t="s">
        <v>105</v>
      </c>
      <c r="H65" s="34">
        <v>0</v>
      </c>
      <c r="I65" s="33"/>
    </row>
    <row r="66" spans="1:9" ht="15.75" customHeight="1">
      <c r="A66" s="34"/>
      <c r="B66" s="29" t="str">
        <f ca="1">IFERROR(__xludf.DUMMYFUNCTION("if(isblank(A66),"""",filter(Moorings!A:A,Moorings!B:B=left(A66,14),Moorings!D:D=D66))"),"")</f>
        <v/>
      </c>
      <c r="C66" s="30" t="str">
        <f ca="1">IFERROR(__xludf.DUMMYFUNCTION("if(isblank(A66),"""",filter(Moorings!C:C,Moorings!B:B=left(A66,14),Moorings!D:D=D66))"),"")</f>
        <v/>
      </c>
      <c r="D66" s="36"/>
      <c r="E66" s="31" t="str">
        <f ca="1">IFERROR(__xludf.DUMMYFUNCTION("if(isblank(A66),"""",filter(Moorings!A:A,Moorings!B:B=A66,Moorings!D:D=D66))"),"")</f>
        <v/>
      </c>
      <c r="F66" s="31" t="str">
        <f ca="1">IFERROR(__xludf.DUMMYFUNCTION("if(isblank(A66),"""",filter(Moorings!C:C,Moorings!B:B=A66,Moorings!D:D=D66))"),"")</f>
        <v/>
      </c>
      <c r="G66" s="33"/>
      <c r="H66" s="42"/>
      <c r="I66" s="33"/>
    </row>
    <row r="67" spans="1:9" ht="15.75" customHeight="1">
      <c r="A67" s="38" t="s">
        <v>48</v>
      </c>
      <c r="B67" s="29" t="str">
        <f ca="1">IFERROR(__xludf.DUMMYFUNCTION("if(isblank(A67),"""",filter(Moorings!A:A,Moorings!B:B=left(A67,14),Moorings!D:D=D67))"),"ATAPL-65310-010-0003")</f>
        <v>ATAPL-65310-010-0003</v>
      </c>
      <c r="C67" s="30" t="str">
        <f ca="1">IFERROR(__xludf.DUMMYFUNCTION("if(isblank(A67),"""",filter(Moorings!C:C,Moorings!B:B=left(A67,14),Moorings!D:D=D67))"),"SN0003")</f>
        <v>SN0003</v>
      </c>
      <c r="D67" s="19">
        <v>1</v>
      </c>
      <c r="E67" s="30" t="str">
        <f ca="1">IFERROR(__xludf.DUMMYFUNCTION("if(isblank(A67),"""",filter(Moorings!A:A,Moorings!B:B=A67,Moorings!D:D=D67))"),"ATAPL-69943-00002")</f>
        <v>ATAPL-69943-00002</v>
      </c>
      <c r="F67" s="30" t="str">
        <f ca="1">IFERROR(__xludf.DUMMYFUNCTION("if(isblank(A67),"""",filter(Moorings!C:C,Moorings!B:B=A67,Moorings!D:D=D67))"),"155")</f>
        <v>155</v>
      </c>
      <c r="G67" s="41" t="s">
        <v>106</v>
      </c>
      <c r="H67" s="43" t="s">
        <v>107</v>
      </c>
      <c r="I67" s="33"/>
    </row>
    <row r="68" spans="1:9" ht="15.75" customHeight="1">
      <c r="A68" s="38" t="s">
        <v>48</v>
      </c>
      <c r="B68" s="29" t="str">
        <f ca="1">IFERROR(__xludf.DUMMYFUNCTION("if(isblank(A68),"""",filter(Moorings!A:A,Moorings!B:B=left(A68,14),Moorings!D:D=D68))"),"ATAPL-65310-010-0003")</f>
        <v>ATAPL-65310-010-0003</v>
      </c>
      <c r="C68" s="30" t="str">
        <f ca="1">IFERROR(__xludf.DUMMYFUNCTION("if(isblank(A68),"""",filter(Moorings!C:C,Moorings!B:B=left(A68,14),Moorings!D:D=D68))"),"SN0003")</f>
        <v>SN0003</v>
      </c>
      <c r="D68" s="19">
        <v>1</v>
      </c>
      <c r="E68" s="30" t="str">
        <f ca="1">IFERROR(__xludf.DUMMYFUNCTION("if(isblank(A68),"""",filter(Moorings!A:A,Moorings!B:B=A68,Moorings!D:D=D68))"),"ATAPL-69943-00002")</f>
        <v>ATAPL-69943-00002</v>
      </c>
      <c r="F68" s="30" t="str">
        <f ca="1">IFERROR(__xludf.DUMMYFUNCTION("if(isblank(A68),"""",filter(Moorings!C:C,Moorings!B:B=A68,Moorings!D:D=D68))"),"155")</f>
        <v>155</v>
      </c>
      <c r="G68" s="41" t="s">
        <v>108</v>
      </c>
      <c r="H68" s="43" t="s">
        <v>109</v>
      </c>
      <c r="I68" s="33"/>
    </row>
    <row r="69" spans="1:9" ht="15.75" customHeight="1">
      <c r="A69" s="38" t="s">
        <v>48</v>
      </c>
      <c r="B69" s="29" t="str">
        <f ca="1">IFERROR(__xludf.DUMMYFUNCTION("if(isblank(A69),"""",filter(Moorings!A:A,Moorings!B:B=left(A69,14),Moorings!D:D=D69))"),"ATAPL-65310-010-0003")</f>
        <v>ATAPL-65310-010-0003</v>
      </c>
      <c r="C69" s="30" t="str">
        <f ca="1">IFERROR(__xludf.DUMMYFUNCTION("if(isblank(A69),"""",filter(Moorings!C:C,Moorings!B:B=left(A69,14),Moorings!D:D=D69))"),"SN0003")</f>
        <v>SN0003</v>
      </c>
      <c r="D69" s="19">
        <v>1</v>
      </c>
      <c r="E69" s="30" t="str">
        <f ca="1">IFERROR(__xludf.DUMMYFUNCTION("if(isblank(A69),"""",filter(Moorings!A:A,Moorings!B:B=A69,Moorings!D:D=D69))"),"ATAPL-69943-00002")</f>
        <v>ATAPL-69943-00002</v>
      </c>
      <c r="F69" s="30" t="str">
        <f ca="1">IFERROR(__xludf.DUMMYFUNCTION("if(isblank(A69),"""",filter(Moorings!C:C,Moorings!B:B=A69,Moorings!D:D=D69))"),"155")</f>
        <v>155</v>
      </c>
      <c r="G69" s="41" t="s">
        <v>110</v>
      </c>
      <c r="H69" s="43">
        <v>15.6</v>
      </c>
      <c r="I69" s="33"/>
    </row>
    <row r="70" spans="1:9" ht="15.75" customHeight="1">
      <c r="A70" s="38" t="s">
        <v>48</v>
      </c>
      <c r="B70" s="29" t="str">
        <f ca="1">IFERROR(__xludf.DUMMYFUNCTION("if(isblank(A70),"""",filter(Moorings!A:A,Moorings!B:B=left(A70,14),Moorings!D:D=D70))"),"ATAPL-65310-010-0003")</f>
        <v>ATAPL-65310-010-0003</v>
      </c>
      <c r="C70" s="30" t="str">
        <f ca="1">IFERROR(__xludf.DUMMYFUNCTION("if(isblank(A70),"""",filter(Moorings!C:C,Moorings!B:B=left(A70,14),Moorings!D:D=D70))"),"SN0003")</f>
        <v>SN0003</v>
      </c>
      <c r="D70" s="19">
        <v>1</v>
      </c>
      <c r="E70" s="30" t="str">
        <f ca="1">IFERROR(__xludf.DUMMYFUNCTION("if(isblank(A70),"""",filter(Moorings!A:A,Moorings!B:B=A70,Moorings!D:D=D70))"),"ATAPL-69943-00002")</f>
        <v>ATAPL-69943-00002</v>
      </c>
      <c r="F70" s="30" t="str">
        <f ca="1">IFERROR(__xludf.DUMMYFUNCTION("if(isblank(A70),"""",filter(Moorings!C:C,Moorings!B:B=A70,Moorings!D:D=D70))"),"155")</f>
        <v>155</v>
      </c>
      <c r="G70" s="41" t="s">
        <v>111</v>
      </c>
      <c r="H70" s="43" t="s">
        <v>112</v>
      </c>
      <c r="I70" s="33"/>
    </row>
    <row r="71" spans="1:9" ht="15.75" customHeight="1">
      <c r="A71" s="38" t="s">
        <v>48</v>
      </c>
      <c r="B71" s="29" t="str">
        <f ca="1">IFERROR(__xludf.DUMMYFUNCTION("if(isblank(A71),"""",filter(Moorings!A:A,Moorings!B:B=left(A71,14),Moorings!D:D=D71))"),"ATAPL-65310-010-0003")</f>
        <v>ATAPL-65310-010-0003</v>
      </c>
      <c r="C71" s="30" t="str">
        <f ca="1">IFERROR(__xludf.DUMMYFUNCTION("if(isblank(A71),"""",filter(Moorings!C:C,Moorings!B:B=left(A71,14),Moorings!D:D=D71))"),"SN0003")</f>
        <v>SN0003</v>
      </c>
      <c r="D71" s="19">
        <v>1</v>
      </c>
      <c r="E71" s="30" t="str">
        <f ca="1">IFERROR(__xludf.DUMMYFUNCTION("if(isblank(A71),"""",filter(Moorings!A:A,Moorings!B:B=A71,Moorings!D:D=D71))"),"ATAPL-69943-00002")</f>
        <v>ATAPL-69943-00002</v>
      </c>
      <c r="F71" s="30" t="str">
        <f ca="1">IFERROR(__xludf.DUMMYFUNCTION("if(isblank(A71),"""",filter(Moorings!C:C,Moorings!B:B=A71,Moorings!D:D=D71))"),"155")</f>
        <v>155</v>
      </c>
      <c r="G71" s="41" t="s">
        <v>113</v>
      </c>
      <c r="H71" s="43" t="s">
        <v>114</v>
      </c>
      <c r="I71" s="33"/>
    </row>
    <row r="72" spans="1:9" ht="15.75" customHeight="1">
      <c r="A72" s="38" t="s">
        <v>48</v>
      </c>
      <c r="B72" s="29" t="str">
        <f ca="1">IFERROR(__xludf.DUMMYFUNCTION("if(isblank(A72),"""",filter(Moorings!A:A,Moorings!B:B=left(A72,14),Moorings!D:D=D72))"),"ATAPL-65310-010-0003")</f>
        <v>ATAPL-65310-010-0003</v>
      </c>
      <c r="C72" s="30" t="str">
        <f ca="1">IFERROR(__xludf.DUMMYFUNCTION("if(isblank(A72),"""",filter(Moorings!C:C,Moorings!B:B=left(A72,14),Moorings!D:D=D72))"),"SN0003")</f>
        <v>SN0003</v>
      </c>
      <c r="D72" s="19">
        <v>1</v>
      </c>
      <c r="E72" s="30" t="str">
        <f ca="1">IFERROR(__xludf.DUMMYFUNCTION("if(isblank(A72),"""",filter(Moorings!A:A,Moorings!B:B=A72,Moorings!D:D=D72))"),"ATAPL-69943-00002")</f>
        <v>ATAPL-69943-00002</v>
      </c>
      <c r="F72" s="30" t="str">
        <f ca="1">IFERROR(__xludf.DUMMYFUNCTION("if(isblank(A72),"""",filter(Moorings!C:C,Moorings!B:B=A72,Moorings!D:D=D72))"),"155")</f>
        <v>155</v>
      </c>
      <c r="G72" s="41" t="s">
        <v>115</v>
      </c>
      <c r="H72" s="44" t="s">
        <v>116</v>
      </c>
      <c r="I72" s="45" t="s">
        <v>117</v>
      </c>
    </row>
    <row r="73" spans="1:9" ht="15.75" customHeight="1">
      <c r="A73" s="38" t="s">
        <v>48</v>
      </c>
      <c r="B73" s="29" t="str">
        <f ca="1">IFERROR(__xludf.DUMMYFUNCTION("if(isblank(A73),"""",filter(Moorings!A:A,Moorings!B:B=left(A73,14),Moorings!D:D=D73))"),"ATAPL-65310-010-0003")</f>
        <v>ATAPL-65310-010-0003</v>
      </c>
      <c r="C73" s="30" t="str">
        <f ca="1">IFERROR(__xludf.DUMMYFUNCTION("if(isblank(A73),"""",filter(Moorings!C:C,Moorings!B:B=left(A73,14),Moorings!D:D=D73))"),"SN0003")</f>
        <v>SN0003</v>
      </c>
      <c r="D73" s="19">
        <v>1</v>
      </c>
      <c r="E73" s="30" t="str">
        <f ca="1">IFERROR(__xludf.DUMMYFUNCTION("if(isblank(A73),"""",filter(Moorings!A:A,Moorings!B:B=A73,Moorings!D:D=D73))"),"ATAPL-69943-00002")</f>
        <v>ATAPL-69943-00002</v>
      </c>
      <c r="F73" s="30" t="str">
        <f ca="1">IFERROR(__xludf.DUMMYFUNCTION("if(isblank(A73),"""",filter(Moorings!C:C,Moorings!B:B=A73,Moorings!D:D=D73))"),"155")</f>
        <v>155</v>
      </c>
      <c r="G73" s="41" t="s">
        <v>118</v>
      </c>
      <c r="H73" s="43" t="s">
        <v>119</v>
      </c>
      <c r="I73" s="33"/>
    </row>
    <row r="74" spans="1:9" ht="15.75" customHeight="1">
      <c r="A74" s="38" t="s">
        <v>48</v>
      </c>
      <c r="B74" s="29" t="str">
        <f ca="1">IFERROR(__xludf.DUMMYFUNCTION("if(isblank(A74),"""",filter(Moorings!A:A,Moorings!B:B=left(A74,14),Moorings!D:D=D74))"),"ATAPL-65310-010-0003")</f>
        <v>ATAPL-65310-010-0003</v>
      </c>
      <c r="C74" s="30" t="str">
        <f ca="1">IFERROR(__xludf.DUMMYFUNCTION("if(isblank(A74),"""",filter(Moorings!C:C,Moorings!B:B=left(A74,14),Moorings!D:D=D74))"),"SN0003")</f>
        <v>SN0003</v>
      </c>
      <c r="D74" s="19">
        <v>1</v>
      </c>
      <c r="E74" s="30" t="str">
        <f ca="1">IFERROR(__xludf.DUMMYFUNCTION("if(isblank(A74),"""",filter(Moorings!A:A,Moorings!B:B=A74,Moorings!D:D=D74))"),"ATAPL-69943-00002")</f>
        <v>ATAPL-69943-00002</v>
      </c>
      <c r="F74" s="30" t="str">
        <f ca="1">IFERROR(__xludf.DUMMYFUNCTION("if(isblank(A74),"""",filter(Moorings!C:C,Moorings!B:B=A74,Moorings!D:D=D74))"),"155")</f>
        <v>155</v>
      </c>
      <c r="G74" s="41" t="s">
        <v>120</v>
      </c>
      <c r="H74" s="43" t="s">
        <v>121</v>
      </c>
      <c r="I74" s="33"/>
    </row>
    <row r="75" spans="1:9" ht="15.75" customHeight="1">
      <c r="A75" s="34"/>
      <c r="B75" s="29" t="str">
        <f ca="1">IFERROR(__xludf.DUMMYFUNCTION("if(isblank(A75),"""",filter(Moorings!A:A,Moorings!B:B=left(A75,14),Moorings!D:D=D75))"),"")</f>
        <v/>
      </c>
      <c r="C75" s="30" t="str">
        <f ca="1">IFERROR(__xludf.DUMMYFUNCTION("if(isblank(A75),"""",filter(Moorings!C:C,Moorings!B:B=left(A75,14),Moorings!D:D=D75))"),"")</f>
        <v/>
      </c>
      <c r="D75" s="26"/>
      <c r="E75" s="31" t="str">
        <f ca="1">IFERROR(__xludf.DUMMYFUNCTION("if(isblank(A75),"""",filter(Moorings!A:A,Moorings!B:B=A75,Moorings!D:D=D75))"),"")</f>
        <v/>
      </c>
      <c r="F75" s="31" t="str">
        <f ca="1">IFERROR(__xludf.DUMMYFUNCTION("if(isblank(A75),"""",filter(Moorings!C:C,Moorings!B:B=A75,Moorings!D:D=D75))"),"")</f>
        <v/>
      </c>
      <c r="G75" s="33"/>
      <c r="H75" s="46"/>
      <c r="I75" s="33"/>
    </row>
    <row r="76" spans="1:9" ht="15.75" customHeight="1">
      <c r="A76" s="34" t="s">
        <v>48</v>
      </c>
      <c r="B76" s="29" t="str">
        <f ca="1">IFERROR(__xludf.DUMMYFUNCTION("if(isblank(A76),"""",filter(Moorings!A:A,Moorings!B:B=left(A76,14),Moorings!D:D=D76))"),"ATAPL-65310-830-0010")</f>
        <v>ATAPL-65310-830-0010</v>
      </c>
      <c r="C76" s="30" t="str">
        <f ca="1">IFERROR(__xludf.DUMMYFUNCTION("if(isblank(A76),"""",filter(Moorings!C:C,Moorings!B:B=left(A76,14),Moorings!D:D=D76))"),"SN0010")</f>
        <v>SN0010</v>
      </c>
      <c r="D76" s="8">
        <v>2</v>
      </c>
      <c r="E76" s="30" t="str">
        <f ca="1">IFERROR(__xludf.DUMMYFUNCTION("if(isblank(A76),"""",filter(Moorings!A:A,Moorings!B:B=A76,Moorings!D:D=D76))"),"ATAPL-69943-00006")</f>
        <v>ATAPL-69943-00006</v>
      </c>
      <c r="F76" s="30" t="str">
        <f ca="1">IFERROR(__xludf.DUMMYFUNCTION("if(isblank(A76),"""",filter(Moorings!C:C,Moorings!B:B=A76,Moorings!D:D=D76))"),"204")</f>
        <v>204</v>
      </c>
      <c r="G76" s="33" t="s">
        <v>106</v>
      </c>
      <c r="H76" s="46" t="s">
        <v>122</v>
      </c>
      <c r="I76" s="33"/>
    </row>
    <row r="77" spans="1:9" ht="15.75" customHeight="1">
      <c r="A77" s="34" t="s">
        <v>48</v>
      </c>
      <c r="B77" s="29" t="str">
        <f ca="1">IFERROR(__xludf.DUMMYFUNCTION("if(isblank(A77),"""",filter(Moorings!A:A,Moorings!B:B=left(A77,14),Moorings!D:D=D77))"),"ATAPL-65310-830-0010")</f>
        <v>ATAPL-65310-830-0010</v>
      </c>
      <c r="C77" s="30" t="str">
        <f ca="1">IFERROR(__xludf.DUMMYFUNCTION("if(isblank(A77),"""",filter(Moorings!C:C,Moorings!B:B=left(A77,14),Moorings!D:D=D77))"),"SN0010")</f>
        <v>SN0010</v>
      </c>
      <c r="D77" s="8">
        <v>2</v>
      </c>
      <c r="E77" s="30" t="str">
        <f ca="1">IFERROR(__xludf.DUMMYFUNCTION("if(isblank(A77),"""",filter(Moorings!A:A,Moorings!B:B=A77,Moorings!D:D=D77))"),"ATAPL-69943-00006")</f>
        <v>ATAPL-69943-00006</v>
      </c>
      <c r="F77" s="30" t="str">
        <f ca="1">IFERROR(__xludf.DUMMYFUNCTION("if(isblank(A77),"""",filter(Moorings!C:C,Moorings!B:B=A77,Moorings!D:D=D77))"),"204")</f>
        <v>204</v>
      </c>
      <c r="G77" s="33" t="s">
        <v>108</v>
      </c>
      <c r="H77" s="46" t="s">
        <v>123</v>
      </c>
      <c r="I77" s="33"/>
    </row>
    <row r="78" spans="1:9" ht="15.75" customHeight="1">
      <c r="A78" s="34" t="s">
        <v>48</v>
      </c>
      <c r="B78" s="29" t="str">
        <f ca="1">IFERROR(__xludf.DUMMYFUNCTION("if(isblank(A78),"""",filter(Moorings!A:A,Moorings!B:B=left(A78,14),Moorings!D:D=D78))"),"ATAPL-65310-830-0010")</f>
        <v>ATAPL-65310-830-0010</v>
      </c>
      <c r="C78" s="30" t="str">
        <f ca="1">IFERROR(__xludf.DUMMYFUNCTION("if(isblank(A78),"""",filter(Moorings!C:C,Moorings!B:B=left(A78,14),Moorings!D:D=D78))"),"SN0010")</f>
        <v>SN0010</v>
      </c>
      <c r="D78" s="8">
        <v>2</v>
      </c>
      <c r="E78" s="30" t="str">
        <f ca="1">IFERROR(__xludf.DUMMYFUNCTION("if(isblank(A78),"""",filter(Moorings!A:A,Moorings!B:B=A78,Moorings!D:D=D78))"),"ATAPL-69943-00006")</f>
        <v>ATAPL-69943-00006</v>
      </c>
      <c r="F78" s="30" t="str">
        <f ca="1">IFERROR(__xludf.DUMMYFUNCTION("if(isblank(A78),"""",filter(Moorings!C:C,Moorings!B:B=A78,Moorings!D:D=D78))"),"204")</f>
        <v>204</v>
      </c>
      <c r="G78" s="33" t="s">
        <v>110</v>
      </c>
      <c r="H78" s="42">
        <v>15.4</v>
      </c>
      <c r="I78" s="33"/>
    </row>
    <row r="79" spans="1:9" ht="15.75" customHeight="1">
      <c r="A79" s="34" t="s">
        <v>48</v>
      </c>
      <c r="B79" s="29" t="str">
        <f ca="1">IFERROR(__xludf.DUMMYFUNCTION("if(isblank(A79),"""",filter(Moorings!A:A,Moorings!B:B=left(A79,14),Moorings!D:D=D79))"),"ATAPL-65310-830-0010")</f>
        <v>ATAPL-65310-830-0010</v>
      </c>
      <c r="C79" s="30" t="str">
        <f ca="1">IFERROR(__xludf.DUMMYFUNCTION("if(isblank(A79),"""",filter(Moorings!C:C,Moorings!B:B=left(A79,14),Moorings!D:D=D79))"),"SN0010")</f>
        <v>SN0010</v>
      </c>
      <c r="D79" s="8">
        <v>2</v>
      </c>
      <c r="E79" s="30" t="str">
        <f ca="1">IFERROR(__xludf.DUMMYFUNCTION("if(isblank(A79),"""",filter(Moorings!A:A,Moorings!B:B=A79,Moorings!D:D=D79))"),"ATAPL-69943-00006")</f>
        <v>ATAPL-69943-00006</v>
      </c>
      <c r="F79" s="30" t="str">
        <f ca="1">IFERROR(__xludf.DUMMYFUNCTION("if(isblank(A79),"""",filter(Moorings!C:C,Moorings!B:B=A79,Moorings!D:D=D79))"),"204")</f>
        <v>204</v>
      </c>
      <c r="G79" s="33" t="s">
        <v>111</v>
      </c>
      <c r="H79" s="42" t="s">
        <v>124</v>
      </c>
      <c r="I79" s="33"/>
    </row>
    <row r="80" spans="1:9" ht="15.75" customHeight="1">
      <c r="A80" s="34" t="s">
        <v>48</v>
      </c>
      <c r="B80" s="29" t="str">
        <f ca="1">IFERROR(__xludf.DUMMYFUNCTION("if(isblank(A80),"""",filter(Moorings!A:A,Moorings!B:B=left(A80,14),Moorings!D:D=D80))"),"ATAPL-65310-830-0010")</f>
        <v>ATAPL-65310-830-0010</v>
      </c>
      <c r="C80" s="30" t="str">
        <f ca="1">IFERROR(__xludf.DUMMYFUNCTION("if(isblank(A80),"""",filter(Moorings!C:C,Moorings!B:B=left(A80,14),Moorings!D:D=D80))"),"SN0010")</f>
        <v>SN0010</v>
      </c>
      <c r="D80" s="8">
        <v>2</v>
      </c>
      <c r="E80" s="30" t="str">
        <f ca="1">IFERROR(__xludf.DUMMYFUNCTION("if(isblank(A80),"""",filter(Moorings!A:A,Moorings!B:B=A80,Moorings!D:D=D80))"),"ATAPL-69943-00006")</f>
        <v>ATAPL-69943-00006</v>
      </c>
      <c r="F80" s="30" t="str">
        <f ca="1">IFERROR(__xludf.DUMMYFUNCTION("if(isblank(A80),"""",filter(Moorings!C:C,Moorings!B:B=A80,Moorings!D:D=D80))"),"204")</f>
        <v>204</v>
      </c>
      <c r="G80" s="34" t="s">
        <v>113</v>
      </c>
      <c r="H80" s="42" t="s">
        <v>125</v>
      </c>
      <c r="I80" s="33"/>
    </row>
    <row r="81" spans="1:9" ht="15.75" customHeight="1">
      <c r="A81" s="34" t="s">
        <v>48</v>
      </c>
      <c r="B81" s="29" t="str">
        <f ca="1">IFERROR(__xludf.DUMMYFUNCTION("if(isblank(A81),"""",filter(Moorings!A:A,Moorings!B:B=left(A81,14),Moorings!D:D=D81))"),"ATAPL-65310-830-0010")</f>
        <v>ATAPL-65310-830-0010</v>
      </c>
      <c r="C81" s="30" t="str">
        <f ca="1">IFERROR(__xludf.DUMMYFUNCTION("if(isblank(A81),"""",filter(Moorings!C:C,Moorings!B:B=left(A81,14),Moorings!D:D=D81))"),"SN0010")</f>
        <v>SN0010</v>
      </c>
      <c r="D81" s="8">
        <v>2</v>
      </c>
      <c r="E81" s="30" t="str">
        <f ca="1">IFERROR(__xludf.DUMMYFUNCTION("if(isblank(A81),"""",filter(Moorings!A:A,Moorings!B:B=A81,Moorings!D:D=D81))"),"ATAPL-69943-00006")</f>
        <v>ATAPL-69943-00006</v>
      </c>
      <c r="F81" s="30" t="str">
        <f ca="1">IFERROR(__xludf.DUMMYFUNCTION("if(isblank(A81),"""",filter(Moorings!C:C,Moorings!B:B=A81,Moorings!D:D=D81))"),"204")</f>
        <v>204</v>
      </c>
      <c r="G81" s="33" t="s">
        <v>115</v>
      </c>
      <c r="H81" s="44" t="s">
        <v>116</v>
      </c>
      <c r="I81" s="45" t="s">
        <v>117</v>
      </c>
    </row>
    <row r="82" spans="1:9" ht="15.75" customHeight="1">
      <c r="A82" s="34" t="s">
        <v>48</v>
      </c>
      <c r="B82" s="29" t="str">
        <f ca="1">IFERROR(__xludf.DUMMYFUNCTION("if(isblank(A82),"""",filter(Moorings!A:A,Moorings!B:B=left(A82,14),Moorings!D:D=D82))"),"ATAPL-65310-830-0010")</f>
        <v>ATAPL-65310-830-0010</v>
      </c>
      <c r="C82" s="30" t="str">
        <f ca="1">IFERROR(__xludf.DUMMYFUNCTION("if(isblank(A82),"""",filter(Moorings!C:C,Moorings!B:B=left(A82,14),Moorings!D:D=D82))"),"SN0010")</f>
        <v>SN0010</v>
      </c>
      <c r="D82" s="8">
        <v>2</v>
      </c>
      <c r="E82" s="30" t="str">
        <f ca="1">IFERROR(__xludf.DUMMYFUNCTION("if(isblank(A82),"""",filter(Moorings!A:A,Moorings!B:B=A82,Moorings!D:D=D82))"),"ATAPL-69943-00006")</f>
        <v>ATAPL-69943-00006</v>
      </c>
      <c r="F82" s="30" t="str">
        <f ca="1">IFERROR(__xludf.DUMMYFUNCTION("if(isblank(A82),"""",filter(Moorings!C:C,Moorings!B:B=A82,Moorings!D:D=D82))"),"204")</f>
        <v>204</v>
      </c>
      <c r="G82" s="33" t="s">
        <v>118</v>
      </c>
      <c r="H82" s="42" t="s">
        <v>126</v>
      </c>
      <c r="I82" s="33"/>
    </row>
    <row r="83" spans="1:9" ht="15.75" customHeight="1">
      <c r="A83" s="34" t="s">
        <v>48</v>
      </c>
      <c r="B83" s="29" t="str">
        <f ca="1">IFERROR(__xludf.DUMMYFUNCTION("if(isblank(A83),"""",filter(Moorings!A:A,Moorings!B:B=left(A83,14),Moorings!D:D=D83))"),"ATAPL-65310-830-0010")</f>
        <v>ATAPL-65310-830-0010</v>
      </c>
      <c r="C83" s="30" t="str">
        <f ca="1">IFERROR(__xludf.DUMMYFUNCTION("if(isblank(A83),"""",filter(Moorings!C:C,Moorings!B:B=left(A83,14),Moorings!D:D=D83))"),"SN0010")</f>
        <v>SN0010</v>
      </c>
      <c r="D83" s="8">
        <v>2</v>
      </c>
      <c r="E83" s="30" t="str">
        <f ca="1">IFERROR(__xludf.DUMMYFUNCTION("if(isblank(A83),"""",filter(Moorings!A:A,Moorings!B:B=A83,Moorings!D:D=D83))"),"ATAPL-69943-00006")</f>
        <v>ATAPL-69943-00006</v>
      </c>
      <c r="F83" s="30" t="str">
        <f ca="1">IFERROR(__xludf.DUMMYFUNCTION("if(isblank(A83),"""",filter(Moorings!C:C,Moorings!B:B=A83,Moorings!D:D=D83))"),"204")</f>
        <v>204</v>
      </c>
      <c r="G83" s="33" t="s">
        <v>120</v>
      </c>
      <c r="H83" s="42" t="s">
        <v>127</v>
      </c>
      <c r="I83" s="33"/>
    </row>
    <row r="84" spans="1:9" ht="15.75" customHeight="1">
      <c r="A84" s="34"/>
      <c r="B84" s="29" t="str">
        <f ca="1">IFERROR(__xludf.DUMMYFUNCTION("if(isblank(A84),"""",filter(Moorings!A:A,Moorings!B:B=left(A84,14),Moorings!D:D=D84))"),"")</f>
        <v/>
      </c>
      <c r="C84" s="30" t="str">
        <f ca="1">IFERROR(__xludf.DUMMYFUNCTION("if(isblank(A84),"""",filter(Moorings!C:C,Moorings!B:B=left(A84,14),Moorings!D:D=D84))"),"")</f>
        <v/>
      </c>
      <c r="D84" s="36"/>
      <c r="E84" s="31" t="str">
        <f ca="1">IFERROR(__xludf.DUMMYFUNCTION("if(isblank(A84),"""",filter(Moorings!A:A,Moorings!B:B=A84,Moorings!D:D=D84))"),"")</f>
        <v/>
      </c>
      <c r="F84" s="31" t="str">
        <f ca="1">IFERROR(__xludf.DUMMYFUNCTION("if(isblank(A84),"""",filter(Moorings!C:C,Moorings!B:B=A84,Moorings!D:D=D84))"),"")</f>
        <v/>
      </c>
      <c r="G84" s="33"/>
      <c r="H84" s="42"/>
      <c r="I84" s="33"/>
    </row>
    <row r="85" spans="1:9" ht="15.75" customHeight="1">
      <c r="A85" s="38" t="s">
        <v>50</v>
      </c>
      <c r="B85" s="29" t="str">
        <f ca="1">IFERROR(__xludf.DUMMYFUNCTION("if(isblank(A85),"""",filter(Moorings!A:A,Moorings!B:B=left(A85,14),Moorings!D:D=D85))"),"ATAPL-65310-010-0003")</f>
        <v>ATAPL-65310-010-0003</v>
      </c>
      <c r="C85" s="30" t="str">
        <f ca="1">IFERROR(__xludf.DUMMYFUNCTION("if(isblank(A85),"""",filter(Moorings!C:C,Moorings!B:B=left(A85,14),Moorings!D:D=D85))"),"SN0003")</f>
        <v>SN0003</v>
      </c>
      <c r="D85" s="19">
        <v>1</v>
      </c>
      <c r="E85" s="30" t="str">
        <f ca="1">IFERROR(__xludf.DUMMYFUNCTION("if(isblank(A85),"""",filter(Moorings!A:A,Moorings!B:B=A85,Moorings!D:D=D85))"),"ATAPL-68073-00002")</f>
        <v>ATAPL-68073-00002</v>
      </c>
      <c r="F85" s="30" t="str">
        <f ca="1">IFERROR(__xludf.DUMMYFUNCTION("if(isblank(A85),"""",filter(Moorings!C:C,Moorings!B:B=A85,Moorings!D:D=D85))"),"18813")</f>
        <v>18813</v>
      </c>
      <c r="G85" s="41" t="s">
        <v>82</v>
      </c>
      <c r="H85" s="38">
        <v>44.515266670000003</v>
      </c>
      <c r="I85" s="33"/>
    </row>
    <row r="86" spans="1:9" ht="15.75" customHeight="1">
      <c r="A86" s="38" t="s">
        <v>50</v>
      </c>
      <c r="B86" s="29" t="str">
        <f ca="1">IFERROR(__xludf.DUMMYFUNCTION("if(isblank(A86),"""",filter(Moorings!A:A,Moorings!B:B=left(A86,14),Moorings!D:D=D86))"),"ATAPL-65310-010-0003")</f>
        <v>ATAPL-65310-010-0003</v>
      </c>
      <c r="C86" s="30" t="str">
        <f ca="1">IFERROR(__xludf.DUMMYFUNCTION("if(isblank(A86),"""",filter(Moorings!C:C,Moorings!B:B=left(A86,14),Moorings!D:D=D86))"),"SN0003")</f>
        <v>SN0003</v>
      </c>
      <c r="D86" s="19">
        <v>1</v>
      </c>
      <c r="E86" s="30" t="str">
        <f ca="1">IFERROR(__xludf.DUMMYFUNCTION("if(isblank(A86),"""",filter(Moorings!A:A,Moorings!B:B=A86,Moorings!D:D=D86))"),"ATAPL-68073-00002")</f>
        <v>ATAPL-68073-00002</v>
      </c>
      <c r="F86" s="30" t="str">
        <f ca="1">IFERROR(__xludf.DUMMYFUNCTION("if(isblank(A86),"""",filter(Moorings!C:C,Moorings!B:B=A86,Moorings!D:D=D86))"),"18813")</f>
        <v>18813</v>
      </c>
      <c r="G86" s="41" t="s">
        <v>83</v>
      </c>
      <c r="H86" s="38">
        <v>-125.38987</v>
      </c>
      <c r="I86" s="33"/>
    </row>
    <row r="87" spans="1:9" ht="15.75" customHeight="1">
      <c r="A87" s="38" t="s">
        <v>50</v>
      </c>
      <c r="B87" s="29" t="str">
        <f ca="1">IFERROR(__xludf.DUMMYFUNCTION("if(isblank(A87),"""",filter(Moorings!A:A,Moorings!B:B=left(A87,14),Moorings!D:D=D87))"),"ATAPL-65310-010-0003")</f>
        <v>ATAPL-65310-010-0003</v>
      </c>
      <c r="C87" s="30" t="str">
        <f ca="1">IFERROR(__xludf.DUMMYFUNCTION("if(isblank(A87),"""",filter(Moorings!C:C,Moorings!B:B=left(A87,14),Moorings!D:D=D87))"),"SN0003")</f>
        <v>SN0003</v>
      </c>
      <c r="D87" s="19">
        <v>1</v>
      </c>
      <c r="E87" s="30" t="str">
        <f ca="1">IFERROR(__xludf.DUMMYFUNCTION("if(isblank(A87),"""",filter(Moorings!A:A,Moorings!B:B=A87,Moorings!D:D=D87))"),"ATAPL-68073-00002")</f>
        <v>ATAPL-68073-00002</v>
      </c>
      <c r="F87" s="30" t="str">
        <f ca="1">IFERROR(__xludf.DUMMYFUNCTION("if(isblank(A87),"""",filter(Moorings!C:C,Moorings!B:B=A87,Moorings!D:D=D87))"),"18813")</f>
        <v>18813</v>
      </c>
      <c r="G87" s="41" t="s">
        <v>128</v>
      </c>
      <c r="H87" s="38">
        <v>0.45</v>
      </c>
      <c r="I87" s="33"/>
    </row>
    <row r="88" spans="1:9" ht="15.75" customHeight="1">
      <c r="A88" s="38" t="s">
        <v>50</v>
      </c>
      <c r="B88" s="29" t="str">
        <f ca="1">IFERROR(__xludf.DUMMYFUNCTION("if(isblank(A88),"""",filter(Moorings!A:A,Moorings!B:B=left(A88,14),Moorings!D:D=D88))"),"ATAPL-65310-010-0003")</f>
        <v>ATAPL-65310-010-0003</v>
      </c>
      <c r="C88" s="30" t="str">
        <f ca="1">IFERROR(__xludf.DUMMYFUNCTION("if(isblank(A88),"""",filter(Moorings!C:C,Moorings!B:B=left(A88,14),Moorings!D:D=D88))"),"SN0003")</f>
        <v>SN0003</v>
      </c>
      <c r="D88" s="19">
        <v>1</v>
      </c>
      <c r="E88" s="30" t="str">
        <f ca="1">IFERROR(__xludf.DUMMYFUNCTION("if(isblank(A88),"""",filter(Moorings!A:A,Moorings!B:B=A88,Moorings!D:D=D88))"),"ATAPL-68073-00002")</f>
        <v>ATAPL-68073-00002</v>
      </c>
      <c r="F88" s="30" t="str">
        <f ca="1">IFERROR(__xludf.DUMMYFUNCTION("if(isblank(A88),"""",filter(Moorings!C:C,Moorings!B:B=A88,Moorings!D:D=D88))"),"18813")</f>
        <v>18813</v>
      </c>
      <c r="G88" s="41" t="s">
        <v>129</v>
      </c>
      <c r="H88" s="38">
        <v>0.45</v>
      </c>
      <c r="I88" s="33"/>
    </row>
    <row r="89" spans="1:9" ht="15.75" customHeight="1">
      <c r="A89" s="38" t="s">
        <v>50</v>
      </c>
      <c r="B89" s="29" t="str">
        <f ca="1">IFERROR(__xludf.DUMMYFUNCTION("if(isblank(A89),"""",filter(Moorings!A:A,Moorings!B:B=left(A89,14),Moorings!D:D=D89))"),"ATAPL-65310-010-0003")</f>
        <v>ATAPL-65310-010-0003</v>
      </c>
      <c r="C89" s="30" t="str">
        <f ca="1">IFERROR(__xludf.DUMMYFUNCTION("if(isblank(A89),"""",filter(Moorings!C:C,Moorings!B:B=left(A89,14),Moorings!D:D=D89))"),"SN0003")</f>
        <v>SN0003</v>
      </c>
      <c r="D89" s="19">
        <v>1</v>
      </c>
      <c r="E89" s="30" t="str">
        <f ca="1">IFERROR(__xludf.DUMMYFUNCTION("if(isblank(A89),"""",filter(Moorings!A:A,Moorings!B:B=A89,Moorings!D:D=D89))"),"ATAPL-68073-00002")</f>
        <v>ATAPL-68073-00002</v>
      </c>
      <c r="F89" s="30" t="str">
        <f ca="1">IFERROR(__xludf.DUMMYFUNCTION("if(isblank(A89),"""",filter(Moorings!C:C,Moorings!B:B=A89,Moorings!D:D=D89))"),"18813")</f>
        <v>18813</v>
      </c>
      <c r="G89" s="41" t="s">
        <v>130</v>
      </c>
      <c r="H89" s="38">
        <v>0.45</v>
      </c>
      <c r="I89" s="33"/>
    </row>
    <row r="90" spans="1:9" ht="15.75" customHeight="1">
      <c r="A90" s="38" t="s">
        <v>50</v>
      </c>
      <c r="B90" s="29" t="str">
        <f ca="1">IFERROR(__xludf.DUMMYFUNCTION("if(isblank(A90),"""",filter(Moorings!A:A,Moorings!B:B=left(A90,14),Moorings!D:D=D90))"),"ATAPL-65310-010-0003")</f>
        <v>ATAPL-65310-010-0003</v>
      </c>
      <c r="C90" s="30" t="str">
        <f ca="1">IFERROR(__xludf.DUMMYFUNCTION("if(isblank(A90),"""",filter(Moorings!C:C,Moorings!B:B=left(A90,14),Moorings!D:D=D90))"),"SN0003")</f>
        <v>SN0003</v>
      </c>
      <c r="D90" s="19">
        <v>1</v>
      </c>
      <c r="E90" s="30" t="str">
        <f ca="1">IFERROR(__xludf.DUMMYFUNCTION("if(isblank(A90),"""",filter(Moorings!A:A,Moorings!B:B=A90,Moorings!D:D=D90))"),"ATAPL-68073-00002")</f>
        <v>ATAPL-68073-00002</v>
      </c>
      <c r="F90" s="30" t="str">
        <f ca="1">IFERROR(__xludf.DUMMYFUNCTION("if(isblank(A90),"""",filter(Moorings!C:C,Moorings!B:B=A90,Moorings!D:D=D90))"),"18813")</f>
        <v>18813</v>
      </c>
      <c r="G90" s="41" t="s">
        <v>131</v>
      </c>
      <c r="H90" s="38">
        <v>0.45</v>
      </c>
      <c r="I90" s="33"/>
    </row>
    <row r="91" spans="1:9" ht="15.75" customHeight="1">
      <c r="A91" s="34"/>
      <c r="B91" s="29" t="str">
        <f ca="1">IFERROR(__xludf.DUMMYFUNCTION("if(isblank(A91),"""",filter(Moorings!A:A,Moorings!B:B=left(A91,14),Moorings!D:D=D91))"),"")</f>
        <v/>
      </c>
      <c r="C91" s="30" t="str">
        <f ca="1">IFERROR(__xludf.DUMMYFUNCTION("if(isblank(A91),"""",filter(Moorings!C:C,Moorings!B:B=left(A91,14),Moorings!D:D=D91))"),"")</f>
        <v/>
      </c>
      <c r="D91" s="26"/>
      <c r="E91" s="31" t="str">
        <f ca="1">IFERROR(__xludf.DUMMYFUNCTION("if(isblank(A91),"""",filter(Moorings!A:A,Moorings!B:B=A91,Moorings!D:D=D91))"),"")</f>
        <v/>
      </c>
      <c r="F91" s="31" t="str">
        <f ca="1">IFERROR(__xludf.DUMMYFUNCTION("if(isblank(A91),"""",filter(Moorings!C:C,Moorings!B:B=A91,Moorings!D:D=D91))"),"")</f>
        <v/>
      </c>
      <c r="G91" s="33"/>
      <c r="H91" s="34"/>
      <c r="I91" s="33"/>
    </row>
    <row r="92" spans="1:9" ht="15.75" customHeight="1">
      <c r="A92" s="34" t="s">
        <v>50</v>
      </c>
      <c r="B92" s="29" t="str">
        <f ca="1">IFERROR(__xludf.DUMMYFUNCTION("if(isblank(A92),"""",filter(Moorings!A:A,Moorings!B:B=left(A92,14),Moorings!D:D=D92))"),"ATAPL-65310-830-0010")</f>
        <v>ATAPL-65310-830-0010</v>
      </c>
      <c r="C92" s="30" t="str">
        <f ca="1">IFERROR(__xludf.DUMMYFUNCTION("if(isblank(A92),"""",filter(Moorings!C:C,Moorings!B:B=left(A92,14),Moorings!D:D=D92))"),"SN0010")</f>
        <v>SN0010</v>
      </c>
      <c r="D92" s="8">
        <v>2</v>
      </c>
      <c r="E92" s="30" t="str">
        <f ca="1">IFERROR(__xludf.DUMMYFUNCTION("if(isblank(A92),"""",filter(Moorings!A:A,Moorings!B:B=A92,Moorings!D:D=D92))"),"ATAPL-68073-00004")</f>
        <v>ATAPL-68073-00004</v>
      </c>
      <c r="F92" s="30" t="str">
        <f ca="1">IFERROR(__xludf.DUMMYFUNCTION("if(isblank(A92),"""",filter(Moorings!C:C,Moorings!B:B=A92,Moorings!D:D=D92))"),"23442")</f>
        <v>23442</v>
      </c>
      <c r="G92" s="33" t="s">
        <v>82</v>
      </c>
      <c r="H92" s="34">
        <v>44.515266666666697</v>
      </c>
      <c r="I92" s="33"/>
    </row>
    <row r="93" spans="1:9" ht="15.75" customHeight="1">
      <c r="A93" s="34" t="s">
        <v>50</v>
      </c>
      <c r="B93" s="29" t="str">
        <f ca="1">IFERROR(__xludf.DUMMYFUNCTION("if(isblank(A93),"""",filter(Moorings!A:A,Moorings!B:B=left(A93,14),Moorings!D:D=D93))"),"ATAPL-65310-830-0010")</f>
        <v>ATAPL-65310-830-0010</v>
      </c>
      <c r="C93" s="30" t="str">
        <f ca="1">IFERROR(__xludf.DUMMYFUNCTION("if(isblank(A93),"""",filter(Moorings!C:C,Moorings!B:B=left(A93,14),Moorings!D:D=D93))"),"SN0010")</f>
        <v>SN0010</v>
      </c>
      <c r="D93" s="8">
        <v>2</v>
      </c>
      <c r="E93" s="30" t="str">
        <f ca="1">IFERROR(__xludf.DUMMYFUNCTION("if(isblank(A93),"""",filter(Moorings!A:A,Moorings!B:B=A93,Moorings!D:D=D93))"),"ATAPL-68073-00004")</f>
        <v>ATAPL-68073-00004</v>
      </c>
      <c r="F93" s="30" t="str">
        <f ca="1">IFERROR(__xludf.DUMMYFUNCTION("if(isblank(A93),"""",filter(Moorings!C:C,Moorings!B:B=A93,Moorings!D:D=D93))"),"23442")</f>
        <v>23442</v>
      </c>
      <c r="G93" s="33" t="s">
        <v>83</v>
      </c>
      <c r="H93" s="35">
        <v>-125.389866666667</v>
      </c>
      <c r="I93" s="33"/>
    </row>
    <row r="94" spans="1:9" ht="15.75" customHeight="1">
      <c r="A94" s="34" t="s">
        <v>50</v>
      </c>
      <c r="B94" s="29" t="str">
        <f ca="1">IFERROR(__xludf.DUMMYFUNCTION("if(isblank(A94),"""",filter(Moorings!A:A,Moorings!B:B=left(A94,14),Moorings!D:D=D94))"),"ATAPL-65310-830-0010")</f>
        <v>ATAPL-65310-830-0010</v>
      </c>
      <c r="C94" s="30" t="str">
        <f ca="1">IFERROR(__xludf.DUMMYFUNCTION("if(isblank(A94),"""",filter(Moorings!C:C,Moorings!B:B=left(A94,14),Moorings!D:D=D94))"),"SN0010")</f>
        <v>SN0010</v>
      </c>
      <c r="D94" s="8">
        <v>2</v>
      </c>
      <c r="E94" s="30" t="str">
        <f ca="1">IFERROR(__xludf.DUMMYFUNCTION("if(isblank(A94),"""",filter(Moorings!A:A,Moorings!B:B=A94,Moorings!D:D=D94))"),"ATAPL-68073-00004")</f>
        <v>ATAPL-68073-00004</v>
      </c>
      <c r="F94" s="30" t="str">
        <f ca="1">IFERROR(__xludf.DUMMYFUNCTION("if(isblank(A94),"""",filter(Moorings!C:C,Moorings!B:B=A94,Moorings!D:D=D94))"),"23442")</f>
        <v>23442</v>
      </c>
      <c r="G94" s="33" t="s">
        <v>128</v>
      </c>
      <c r="H94" s="42">
        <v>0.45</v>
      </c>
      <c r="I94" s="33"/>
    </row>
    <row r="95" spans="1:9" ht="15.75" customHeight="1">
      <c r="A95" s="34" t="s">
        <v>50</v>
      </c>
      <c r="B95" s="29" t="str">
        <f ca="1">IFERROR(__xludf.DUMMYFUNCTION("if(isblank(A95),"""",filter(Moorings!A:A,Moorings!B:B=left(A95,14),Moorings!D:D=D95))"),"ATAPL-65310-830-0010")</f>
        <v>ATAPL-65310-830-0010</v>
      </c>
      <c r="C95" s="30" t="str">
        <f ca="1">IFERROR(__xludf.DUMMYFUNCTION("if(isblank(A95),"""",filter(Moorings!C:C,Moorings!B:B=left(A95,14),Moorings!D:D=D95))"),"SN0010")</f>
        <v>SN0010</v>
      </c>
      <c r="D95" s="8">
        <v>2</v>
      </c>
      <c r="E95" s="30" t="str">
        <f ca="1">IFERROR(__xludf.DUMMYFUNCTION("if(isblank(A95),"""",filter(Moorings!A:A,Moorings!B:B=A95,Moorings!D:D=D95))"),"ATAPL-68073-00004")</f>
        <v>ATAPL-68073-00004</v>
      </c>
      <c r="F95" s="30" t="str">
        <f ca="1">IFERROR(__xludf.DUMMYFUNCTION("if(isblank(A95),"""",filter(Moorings!C:C,Moorings!B:B=A95,Moorings!D:D=D95))"),"23442")</f>
        <v>23442</v>
      </c>
      <c r="G95" s="33" t="s">
        <v>129</v>
      </c>
      <c r="H95" s="42">
        <v>0.45</v>
      </c>
      <c r="I95" s="33"/>
    </row>
    <row r="96" spans="1:9" ht="15.75" customHeight="1">
      <c r="A96" s="34" t="s">
        <v>50</v>
      </c>
      <c r="B96" s="29" t="str">
        <f ca="1">IFERROR(__xludf.DUMMYFUNCTION("if(isblank(A96),"""",filter(Moorings!A:A,Moorings!B:B=left(A96,14),Moorings!D:D=D96))"),"ATAPL-65310-830-0010")</f>
        <v>ATAPL-65310-830-0010</v>
      </c>
      <c r="C96" s="30" t="str">
        <f ca="1">IFERROR(__xludf.DUMMYFUNCTION("if(isblank(A96),"""",filter(Moorings!C:C,Moorings!B:B=left(A96,14),Moorings!D:D=D96))"),"SN0010")</f>
        <v>SN0010</v>
      </c>
      <c r="D96" s="8">
        <v>2</v>
      </c>
      <c r="E96" s="30" t="str">
        <f ca="1">IFERROR(__xludf.DUMMYFUNCTION("if(isblank(A96),"""",filter(Moorings!A:A,Moorings!B:B=A96,Moorings!D:D=D96))"),"ATAPL-68073-00004")</f>
        <v>ATAPL-68073-00004</v>
      </c>
      <c r="F96" s="30" t="str">
        <f ca="1">IFERROR(__xludf.DUMMYFUNCTION("if(isblank(A96),"""",filter(Moorings!C:C,Moorings!B:B=A96,Moorings!D:D=D96))"),"23442")</f>
        <v>23442</v>
      </c>
      <c r="G96" s="33" t="s">
        <v>130</v>
      </c>
      <c r="H96" s="42">
        <v>0.45</v>
      </c>
      <c r="I96" s="33"/>
    </row>
    <row r="97" spans="1:9" ht="15.75" customHeight="1">
      <c r="A97" s="34" t="s">
        <v>50</v>
      </c>
      <c r="B97" s="29" t="str">
        <f ca="1">IFERROR(__xludf.DUMMYFUNCTION("if(isblank(A97),"""",filter(Moorings!A:A,Moorings!B:B=left(A97,14),Moorings!D:D=D97))"),"ATAPL-65310-830-0010")</f>
        <v>ATAPL-65310-830-0010</v>
      </c>
      <c r="C97" s="30" t="str">
        <f ca="1">IFERROR(__xludf.DUMMYFUNCTION("if(isblank(A97),"""",filter(Moorings!C:C,Moorings!B:B=left(A97,14),Moorings!D:D=D97))"),"SN0010")</f>
        <v>SN0010</v>
      </c>
      <c r="D97" s="8">
        <v>2</v>
      </c>
      <c r="E97" s="30" t="str">
        <f ca="1">IFERROR(__xludf.DUMMYFUNCTION("if(isblank(A97),"""",filter(Moorings!A:A,Moorings!B:B=A97,Moorings!D:D=D97))"),"ATAPL-68073-00004")</f>
        <v>ATAPL-68073-00004</v>
      </c>
      <c r="F97" s="30" t="str">
        <f ca="1">IFERROR(__xludf.DUMMYFUNCTION("if(isblank(A97),"""",filter(Moorings!C:C,Moorings!B:B=A97,Moorings!D:D=D97))"),"23442")</f>
        <v>23442</v>
      </c>
      <c r="G97" s="33" t="s">
        <v>131</v>
      </c>
      <c r="H97" s="42">
        <v>0.45</v>
      </c>
      <c r="I97" s="33"/>
    </row>
    <row r="98" spans="1:9" ht="15.75" customHeight="1">
      <c r="A98" s="34"/>
      <c r="B98" s="29" t="str">
        <f ca="1">IFERROR(__xludf.DUMMYFUNCTION("if(isblank(A98),"""",filter(Moorings!A:A,Moorings!B:B=left(A98,14),Moorings!D:D=D98))"),"")</f>
        <v/>
      </c>
      <c r="C98" s="30" t="str">
        <f ca="1">IFERROR(__xludf.DUMMYFUNCTION("if(isblank(A98),"""",filter(Moorings!C:C,Moorings!B:B=left(A98,14),Moorings!D:D=D98))"),"")</f>
        <v/>
      </c>
      <c r="D98" s="36"/>
      <c r="E98" s="31" t="str">
        <f ca="1">IFERROR(__xludf.DUMMYFUNCTION("if(isblank(A98),"""",filter(Moorings!A:A,Moorings!B:B=A98,Moorings!D:D=D98))"),"")</f>
        <v/>
      </c>
      <c r="F98" s="31" t="str">
        <f ca="1">IFERROR(__xludf.DUMMYFUNCTION("if(isblank(A98),"""",filter(Moorings!C:C,Moorings!B:B=A98,Moorings!D:D=D98))"),"")</f>
        <v/>
      </c>
      <c r="G98" s="33"/>
      <c r="H98" s="42"/>
      <c r="I98" s="33"/>
    </row>
    <row r="99" spans="1:9" ht="15.75" customHeight="1">
      <c r="A99" s="40" t="s">
        <v>52</v>
      </c>
      <c r="B99" s="29" t="str">
        <f ca="1">IFERROR(__xludf.DUMMYFUNCTION("if(isblank(A99),"""",filter(Moorings!A:A,Moorings!B:B=left(A99,14),Moorings!D:D=D99))"),"ATAPL-65310-010-0003")</f>
        <v>ATAPL-65310-010-0003</v>
      </c>
      <c r="C99" s="30" t="str">
        <f ca="1">IFERROR(__xludf.DUMMYFUNCTION("if(isblank(A99),"""",filter(Moorings!C:C,Moorings!B:B=left(A99,14),Moorings!D:D=D99))"),"SN0003")</f>
        <v>SN0003</v>
      </c>
      <c r="D99" s="36">
        <v>1</v>
      </c>
      <c r="E99" s="30" t="str">
        <f ca="1">IFERROR(__xludf.DUMMYFUNCTION("if(isblank(A99),"""",filter(Moorings!A:A,Moorings!B:B=A99,Moorings!D:D=D99))"),"ATAPL-58324-00006")</f>
        <v>ATAPL-58324-00006</v>
      </c>
      <c r="F99" s="30" t="str">
        <f ca="1">IFERROR(__xludf.DUMMYFUNCTION("if(isblank(A99),"""",filter(Moorings!C:C,Moorings!B:B=A99,Moorings!D:D=D99))"),"1291")</f>
        <v>1291</v>
      </c>
      <c r="G99" s="33" t="s">
        <v>132</v>
      </c>
      <c r="H99" s="47">
        <v>6</v>
      </c>
      <c r="I99" s="33"/>
    </row>
    <row r="100" spans="1:9" ht="15.75" customHeight="1">
      <c r="A100" s="40" t="s">
        <v>52</v>
      </c>
      <c r="B100" s="29" t="str">
        <f ca="1">IFERROR(__xludf.DUMMYFUNCTION("if(isblank(A100),"""",filter(Moorings!A:A,Moorings!B:B=left(A100,14),Moorings!D:D=D100))"),"ATAPL-65310-830-0010")</f>
        <v>ATAPL-65310-830-0010</v>
      </c>
      <c r="C100" s="30" t="str">
        <f ca="1">IFERROR(__xludf.DUMMYFUNCTION("if(isblank(A100),"""",filter(Moorings!C:C,Moorings!B:B=left(A100,14),Moorings!D:D=D100))"),"SN0010")</f>
        <v>SN0010</v>
      </c>
      <c r="D100" s="8">
        <v>2</v>
      </c>
      <c r="E100" s="30" t="str">
        <f ca="1">IFERROR(__xludf.DUMMYFUNCTION("if(isblank(A100),"""",filter(Moorings!A:A,Moorings!B:B=A100,Moorings!D:D=D100))"),"ATAPL-58324-00010")</f>
        <v>ATAPL-58324-00010</v>
      </c>
      <c r="F100" s="30" t="str">
        <f ca="1">IFERROR(__xludf.DUMMYFUNCTION("if(isblank(A100),"""",filter(Moorings!C:C,Moorings!B:B=A100,Moorings!D:D=D100))"),"1363")</f>
        <v>1363</v>
      </c>
      <c r="G100" s="33" t="s">
        <v>132</v>
      </c>
      <c r="H100" s="42">
        <v>6</v>
      </c>
      <c r="I100" s="48" t="s">
        <v>133</v>
      </c>
    </row>
    <row r="101" spans="1:9" ht="15.75" customHeight="1">
      <c r="A101" s="34"/>
      <c r="B101" s="29" t="str">
        <f ca="1">IFERROR(__xludf.DUMMYFUNCTION("if(isblank(A101),"""",filter(Moorings!A:A,Moorings!B:B=left(A101,14),Moorings!D:D=D101))"),"")</f>
        <v/>
      </c>
      <c r="C101" s="30" t="str">
        <f ca="1">IFERROR(__xludf.DUMMYFUNCTION("if(isblank(A101),"""",filter(Moorings!C:C,Moorings!B:B=left(A101,14),Moorings!D:D=D101))"),"")</f>
        <v/>
      </c>
      <c r="D101" s="36"/>
      <c r="E101" s="31" t="str">
        <f ca="1">IFERROR(__xludf.DUMMYFUNCTION("if(isblank(A101),"""",filter(Moorings!A:A,Moorings!B:B=A101,Moorings!D:D=D101))"),"")</f>
        <v/>
      </c>
      <c r="F101" s="31" t="str">
        <f ca="1">IFERROR(__xludf.DUMMYFUNCTION("if(isblank(A101),"""",filter(Moorings!C:C,Moorings!B:B=A101,Moorings!D:D=D101))"),"")</f>
        <v/>
      </c>
      <c r="G101" s="33"/>
      <c r="H101" s="42"/>
      <c r="I101" s="33"/>
    </row>
    <row r="102" spans="1:9" ht="15.75" customHeight="1">
      <c r="A102" s="33" t="s">
        <v>54</v>
      </c>
      <c r="B102" s="29" t="str">
        <f ca="1">IFERROR(__xludf.DUMMYFUNCTION("if(isblank(A102),"""",filter(Moorings!A:A,Moorings!B:B=left(A102,14),Moorings!D:D=D102))"),"ATAPL-65310-010-0003")</f>
        <v>ATAPL-65310-010-0003</v>
      </c>
      <c r="C102" s="30" t="str">
        <f ca="1">IFERROR(__xludf.DUMMYFUNCTION("if(isblank(A102),"""",filter(Moorings!C:C,Moorings!B:B=left(A102,14),Moorings!D:D=D102))"),"SN0003")</f>
        <v>SN0003</v>
      </c>
      <c r="D102" s="19">
        <v>1</v>
      </c>
      <c r="E102" s="30" t="str">
        <f ca="1">IFERROR(__xludf.DUMMYFUNCTION("if(isblank(A102),"""",filter(Moorings!A:A,Moorings!B:B=A102,Moorings!D:D=D102))"),"ATAPL-58323-00002")</f>
        <v>ATAPL-58323-00002</v>
      </c>
      <c r="F102" s="30" t="str">
        <f ca="1">IFERROR(__xludf.DUMMYFUNCTION("if(isblank(A102),"""",filter(Moorings!C:C,Moorings!B:B=A102,Moorings!D:D=D102))"),"02")</f>
        <v>02</v>
      </c>
      <c r="G102" s="49"/>
      <c r="H102" s="50"/>
      <c r="I102" s="49"/>
    </row>
    <row r="103" spans="1:9" ht="15.75" customHeight="1">
      <c r="A103" s="33" t="s">
        <v>54</v>
      </c>
      <c r="B103" s="29" t="str">
        <f ca="1">IFERROR(__xludf.DUMMYFUNCTION("if(isblank(A103),"""",filter(Moorings!A:A,Moorings!B:B=left(A103,14),Moorings!D:D=D103))"),"ATAPL-65310-830-0010")</f>
        <v>ATAPL-65310-830-0010</v>
      </c>
      <c r="C103" s="30" t="str">
        <f ca="1">IFERROR(__xludf.DUMMYFUNCTION("if(isblank(A103),"""",filter(Moorings!C:C,Moorings!B:B=left(A103,14),Moorings!D:D=D103))"),"SN0010")</f>
        <v>SN0010</v>
      </c>
      <c r="D103" s="8">
        <v>2</v>
      </c>
      <c r="E103" s="30" t="str">
        <f ca="1">IFERROR(__xludf.DUMMYFUNCTION("if(isblank(A103),"""",filter(Moorings!A:A,Moorings!B:B=A103,Moorings!D:D=D103))"),"ATAPL-58323-00003")</f>
        <v>ATAPL-58323-00003</v>
      </c>
      <c r="F103" s="30" t="str">
        <f ca="1">IFERROR(__xludf.DUMMYFUNCTION("if(isblank(A103),"""",filter(Moorings!C:C,Moorings!B:B=A103,Moorings!D:D=D103))"),"03")</f>
        <v>03</v>
      </c>
      <c r="G103" s="33"/>
      <c r="H103" s="42"/>
      <c r="I103" s="33"/>
    </row>
    <row r="104" spans="1:9" ht="15.75" customHeight="1">
      <c r="A104" s="33"/>
      <c r="B104" s="29" t="str">
        <f ca="1">IFERROR(__xludf.DUMMYFUNCTION("if(isblank(A104),"""",filter(Moorings!A:A,Moorings!B:B=left(A104,14),Moorings!D:D=D104))"),"")</f>
        <v/>
      </c>
      <c r="C104" s="30" t="str">
        <f ca="1">IFERROR(__xludf.DUMMYFUNCTION("if(isblank(A104),"""",filter(Moorings!C:C,Moorings!B:B=left(A104,14),Moorings!D:D=D104))"),"")</f>
        <v/>
      </c>
      <c r="D104" s="36"/>
      <c r="E104" s="31" t="str">
        <f ca="1">IFERROR(__xludf.DUMMYFUNCTION("if(isblank(A104),"""",filter(Moorings!A:A,Moorings!B:B=A104,Moorings!D:D=D104))"),"")</f>
        <v/>
      </c>
      <c r="F104" s="31" t="str">
        <f ca="1">IFERROR(__xludf.DUMMYFUNCTION("if(isblank(A104),"""",filter(Moorings!C:C,Moorings!B:B=A104,Moorings!D:D=D104))"),"")</f>
        <v/>
      </c>
      <c r="G104" s="33"/>
      <c r="H104" s="42"/>
      <c r="I104" s="33"/>
    </row>
    <row r="105" spans="1:9" ht="12.75" customHeight="1">
      <c r="A105" s="51"/>
      <c r="B105" s="29" t="str">
        <f ca="1">IFERROR(__xludf.DUMMYFUNCTION("if(isblank(A105),"""",filter(Moorings!A:A,Moorings!B:B=left(A105,14),Moorings!D:D=D105))"),"")</f>
        <v/>
      </c>
      <c r="C105" s="30" t="str">
        <f ca="1">IFERROR(__xludf.DUMMYFUNCTION("if(isblank(A105),"""",filter(Moorings!C:C,Moorings!B:B=left(A105,14),Moorings!D:D=D105))"),"")</f>
        <v/>
      </c>
      <c r="D105" s="51"/>
      <c r="E105" s="31" t="str">
        <f ca="1">IFERROR(__xludf.DUMMYFUNCTION("if(isblank(A105),"""",filter(Moorings!A:A,Moorings!B:B=A105,Moorings!D:D=D105))"),"")</f>
        <v/>
      </c>
      <c r="F105" s="31" t="str">
        <f ca="1">IFERROR(__xludf.DUMMYFUNCTION("if(isblank(A105),"""",filter(Moorings!C:C,Moorings!B:B=A105,Moorings!D:D=D105))"),"")</f>
        <v/>
      </c>
      <c r="G105" s="51"/>
      <c r="H105" s="51"/>
      <c r="I105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/>
  <cols>
    <col min="1" max="1" width="21.140625" customWidth="1"/>
    <col min="3" max="3" width="30.85546875" customWidth="1"/>
  </cols>
  <sheetData>
    <row r="1" spans="1:7" ht="15" customHeight="1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</row>
    <row r="2" spans="1:7">
      <c r="A2" s="52" t="str">
        <f>Moorings!A2</f>
        <v>ATAPL-65244-010-0023</v>
      </c>
      <c r="B2" s="52" t="str">
        <f>IF(D2="Mooring",Moorings!B2,"")</f>
        <v>RS01SLBS-MJ01A</v>
      </c>
      <c r="C2" s="53" t="str">
        <f>IF(D2="Sensor",Moorings!B2,"")</f>
        <v/>
      </c>
      <c r="D2" s="54" t="str">
        <f>IF(ISBLANK(Moorings!B2),"",IF(LEN(Moorings!B2)&gt;14,"Sensor","Mooring"))</f>
        <v>Mooring</v>
      </c>
      <c r="E2" s="55" t="str">
        <f>Moorings!C2</f>
        <v>SN0026</v>
      </c>
      <c r="F2" s="56">
        <f>IF(D2="Mooring",Moorings!E2,"")</f>
        <v>41488</v>
      </c>
      <c r="G2" s="53"/>
    </row>
    <row r="3" spans="1:7">
      <c r="A3" s="52" t="str">
        <f>Moorings!A3</f>
        <v>ATAPL-67979-00004</v>
      </c>
      <c r="B3" s="53" t="str">
        <f>IF(D3="Mooring",Moorings!B3,"")</f>
        <v/>
      </c>
      <c r="C3" s="52" t="str">
        <f>IF(D3="Sensor",Moorings!B3,"")</f>
        <v>RS01SLBS-MJ01A-12-VEL3DB101</v>
      </c>
      <c r="D3" s="54" t="str">
        <f>IF(ISBLANK(Moorings!B3),"",IF(LEN(Moorings!B3)&gt;14,"Sensor","Mooring"))</f>
        <v>Sensor</v>
      </c>
      <c r="E3" s="55">
        <f>Moorings!C3</f>
        <v>10313</v>
      </c>
      <c r="F3" s="56" t="str">
        <f>IF(D3="Mooring",Moorings!E3,"")</f>
        <v/>
      </c>
      <c r="G3" s="53"/>
    </row>
    <row r="4" spans="1:7">
      <c r="A4" s="52" t="str">
        <f>Moorings!A4</f>
        <v>ATAPL-67639-00004</v>
      </c>
      <c r="B4" s="53" t="str">
        <f>IF(D4="Mooring",Moorings!B4,"")</f>
        <v/>
      </c>
      <c r="C4" s="52" t="str">
        <f>IF(D4="Sensor",Moorings!B4,"")</f>
        <v>RS01SLBS-MJ01A-06-PRESTA101</v>
      </c>
      <c r="D4" s="54" t="str">
        <f>IF(ISBLANK(Moorings!B4),"",IF(LEN(Moorings!B4)&gt;14,"Sensor","Mooring"))</f>
        <v>Sensor</v>
      </c>
      <c r="E4" s="55" t="str">
        <f>Moorings!C4</f>
        <v>5471540-0030</v>
      </c>
      <c r="F4" s="56" t="str">
        <f>IF(D4="Mooring",Moorings!E4,"")</f>
        <v/>
      </c>
      <c r="G4" s="53"/>
    </row>
    <row r="5" spans="1:7">
      <c r="A5" s="52" t="str">
        <f>Moorings!A5</f>
        <v>ATAPL-58328-00005</v>
      </c>
      <c r="B5" s="53" t="str">
        <f>IF(D5="Mooring",Moorings!B5,"")</f>
        <v/>
      </c>
      <c r="C5" s="52" t="str">
        <f>IF(D5="Sensor",Moorings!B5,"")</f>
        <v>RS01SLBS-MJ01A-05-OBSBBA102</v>
      </c>
      <c r="D5" s="54" t="str">
        <f>IF(ISBLANK(Moorings!B5),"",IF(LEN(Moorings!B5)&gt;14,"Sensor","Mooring"))</f>
        <v>Sensor</v>
      </c>
      <c r="E5" s="55" t="str">
        <f>Moorings!C5</f>
        <v>T1074</v>
      </c>
      <c r="F5" s="56" t="str">
        <f>IF(D5="Mooring",Moorings!E5,"")</f>
        <v/>
      </c>
      <c r="G5" s="53"/>
    </row>
    <row r="6" spans="1:7">
      <c r="A6" s="52" t="str">
        <f>Moorings!A6</f>
        <v>ATAPL-58693-00005</v>
      </c>
      <c r="B6" s="53" t="str">
        <f>IF(D6="Mooring",Moorings!B6,"")</f>
        <v/>
      </c>
      <c r="C6" s="52" t="str">
        <f>IF(D6="Sensor",Moorings!B6,"")</f>
        <v>RS01SLBS-MJ01A-05-HYDLFA101</v>
      </c>
      <c r="D6" s="54" t="str">
        <f>IF(ISBLANK(Moorings!B6),"",IF(LEN(Moorings!B6)&gt;14,"Sensor","Mooring"))</f>
        <v>Sensor</v>
      </c>
      <c r="E6" s="55">
        <f>Moorings!C6</f>
        <v>299470</v>
      </c>
      <c r="F6" s="56" t="str">
        <f>IF(D6="Mooring",Moorings!E6,"")</f>
        <v/>
      </c>
      <c r="G6" s="53"/>
    </row>
    <row r="7" spans="1:7">
      <c r="A7" s="52">
        <f>Moorings!A7</f>
        <v>0</v>
      </c>
      <c r="B7" s="53" t="str">
        <f>IF(D7="Mooring",Moorings!B7,"")</f>
        <v/>
      </c>
      <c r="C7" s="53" t="str">
        <f>IF(D7="Sensor",Moorings!B7,"")</f>
        <v/>
      </c>
      <c r="D7" s="54" t="str">
        <f>IF(ISBLANK(Moorings!B7),"",IF(LEN(Moorings!B7)&gt;14,"Sensor","Mooring"))</f>
        <v/>
      </c>
      <c r="E7" s="55">
        <f>Moorings!C7</f>
        <v>0</v>
      </c>
      <c r="F7" s="56" t="str">
        <f>IF(D7="Mooring",Moorings!E7,"")</f>
        <v/>
      </c>
      <c r="G7" s="53"/>
    </row>
    <row r="8" spans="1:7">
      <c r="A8" s="52" t="str">
        <f>Moorings!A8</f>
        <v>ATAPL-65310-010-0003</v>
      </c>
      <c r="B8" s="52" t="str">
        <f>IF(D8="Mooring",Moorings!B8,"")</f>
        <v>RS01SLBS-LJ01A</v>
      </c>
      <c r="C8" s="53" t="str">
        <f>IF(D8="Sensor",Moorings!B8,"")</f>
        <v/>
      </c>
      <c r="D8" s="54" t="str">
        <f>IF(ISBLANK(Moorings!B8),"",IF(LEN(Moorings!B8)&gt;14,"Sensor","Mooring"))</f>
        <v>Mooring</v>
      </c>
      <c r="E8" s="55" t="str">
        <f>Moorings!C8</f>
        <v>SN0003</v>
      </c>
      <c r="F8" s="56">
        <f>IF(D8="Mooring",Moorings!E8,"")</f>
        <v>41855</v>
      </c>
      <c r="G8" s="53"/>
    </row>
    <row r="9" spans="1:7">
      <c r="A9" s="52" t="str">
        <f>Moorings!A9</f>
        <v>ATAPL-58320-00004</v>
      </c>
      <c r="B9" s="53" t="str">
        <f>IF(D9="Mooring",Moorings!B9,"")</f>
        <v/>
      </c>
      <c r="C9" s="52" t="str">
        <f>IF(D9="Sensor",Moorings!B9,"")</f>
        <v>RS01SLBS-LJ01A-12-DOSTAD101</v>
      </c>
      <c r="D9" s="54" t="str">
        <f>IF(ISBLANK(Moorings!B9),"",IF(LEN(Moorings!B9)&gt;14,"Sensor","Mooring"))</f>
        <v>Sensor</v>
      </c>
      <c r="E9" s="55">
        <f>Moorings!C9</f>
        <v>274</v>
      </c>
      <c r="F9" s="56" t="str">
        <f>IF(D9="Mooring",Moorings!E9,"")</f>
        <v/>
      </c>
      <c r="G9" s="53"/>
    </row>
    <row r="10" spans="1:7">
      <c r="A10" s="52" t="str">
        <f>Moorings!A10</f>
        <v>ATAPL-67627-00002</v>
      </c>
      <c r="B10" s="53" t="str">
        <f>IF(D10="Mooring",Moorings!B10,"")</f>
        <v/>
      </c>
      <c r="C10" s="52" t="str">
        <f>IF(D10="Sensor",Moorings!B10,"")</f>
        <v>RS01SLBS-LJ01A-12-CTDPFB101</v>
      </c>
      <c r="D10" s="54" t="str">
        <f>IF(ISBLANK(Moorings!B10),"",IF(LEN(Moorings!B10)&gt;14,"Sensor","Mooring"))</f>
        <v>Sensor</v>
      </c>
      <c r="E10" s="55" t="str">
        <f>Moorings!C10</f>
        <v>16P71179-7234</v>
      </c>
      <c r="F10" s="56" t="str">
        <f>IF(D10="Mooring",Moorings!E10,"")</f>
        <v/>
      </c>
      <c r="G10" s="53"/>
    </row>
    <row r="11" spans="1:7">
      <c r="A11" s="52" t="str">
        <f>Moorings!A11</f>
        <v>ATAPL-69943-00002</v>
      </c>
      <c r="B11" s="53" t="str">
        <f>IF(D11="Mooring",Moorings!B11,"")</f>
        <v/>
      </c>
      <c r="C11" s="52" t="str">
        <f>IF(D11="Sensor",Moorings!B11,"")</f>
        <v>RS01SLBS-LJ01A-11-OPTAAC103</v>
      </c>
      <c r="D11" s="54" t="str">
        <f>IF(ISBLANK(Moorings!B11),"",IF(LEN(Moorings!B11)&gt;14,"Sensor","Mooring"))</f>
        <v>Sensor</v>
      </c>
      <c r="E11" s="55">
        <f>Moorings!C11</f>
        <v>155</v>
      </c>
      <c r="F11" s="56" t="str">
        <f>IF(D11="Mooring",Moorings!E11,"")</f>
        <v/>
      </c>
      <c r="G11" s="53"/>
    </row>
    <row r="12" spans="1:7">
      <c r="A12" s="52" t="str">
        <f>Moorings!A12</f>
        <v>ATAPL-68073-00002</v>
      </c>
      <c r="B12" s="53" t="str">
        <f>IF(D12="Mooring",Moorings!B12,"")</f>
        <v/>
      </c>
      <c r="C12" s="52" t="str">
        <f>IF(D12="Sensor",Moorings!B12,"")</f>
        <v>RS01SLBS-LJ01A-10-ADCPTE101</v>
      </c>
      <c r="D12" s="54" t="str">
        <f>IF(ISBLANK(Moorings!B12),"",IF(LEN(Moorings!B12)&gt;14,"Sensor","Mooring"))</f>
        <v>Sensor</v>
      </c>
      <c r="E12" s="55">
        <f>Moorings!C12</f>
        <v>18813</v>
      </c>
      <c r="F12" s="56" t="str">
        <f>IF(D12="Mooring",Moorings!E12,"")</f>
        <v/>
      </c>
      <c r="G12" s="53"/>
    </row>
    <row r="13" spans="1:7">
      <c r="A13" s="52" t="str">
        <f>Moorings!A13</f>
        <v>ATAPL-58324-00006</v>
      </c>
      <c r="B13" s="53" t="str">
        <f>IF(D13="Mooring",Moorings!B13,"")</f>
        <v/>
      </c>
      <c r="C13" s="52" t="str">
        <f>IF(D13="Sensor",Moorings!B13,"")</f>
        <v>RS01SLBS-LJ01A-09-HYDBBA102</v>
      </c>
      <c r="D13" s="54" t="str">
        <f>IF(ISBLANK(Moorings!B13),"",IF(LEN(Moorings!B13)&gt;14,"Sensor","Mooring"))</f>
        <v>Sensor</v>
      </c>
      <c r="E13" s="55">
        <f>Moorings!C13</f>
        <v>1291</v>
      </c>
      <c r="F13" s="56" t="str">
        <f>IF(D13="Mooring",Moorings!E13,"")</f>
        <v/>
      </c>
      <c r="G13" s="53"/>
    </row>
    <row r="14" spans="1:7">
      <c r="A14" s="52" t="str">
        <f>Moorings!A14</f>
        <v>ATAPL-58323-00002</v>
      </c>
      <c r="B14" s="53" t="str">
        <f>IF(D14="Mooring",Moorings!B14,"")</f>
        <v/>
      </c>
      <c r="C14" s="52" t="str">
        <f>IF(D14="Sensor",Moorings!B14,"")</f>
        <v>RS01SLBS-LJ01A-05-HPIESA101</v>
      </c>
      <c r="D14" s="54" t="str">
        <f>IF(ISBLANK(Moorings!B14),"",IF(LEN(Moorings!B14)&gt;14,"Sensor","Mooring"))</f>
        <v>Sensor</v>
      </c>
      <c r="E14" s="55" t="str">
        <f>Moorings!C14</f>
        <v>02</v>
      </c>
      <c r="F14" s="56" t="str">
        <f>IF(D14="Mooring",Moorings!E14,"")</f>
        <v/>
      </c>
      <c r="G14" s="53"/>
    </row>
    <row r="15" spans="1:7">
      <c r="A15" s="52">
        <f>Moorings!A15</f>
        <v>0</v>
      </c>
      <c r="B15" s="53" t="str">
        <f>IF(D15="Mooring",Moorings!B15,"")</f>
        <v/>
      </c>
      <c r="C15" s="53" t="str">
        <f>IF(D15="Sensor",Moorings!B15,"")</f>
        <v/>
      </c>
      <c r="D15" s="54" t="str">
        <f>IF(ISBLANK(Moorings!B15),"",IF(LEN(Moorings!B15)&gt;14,"Sensor","Mooring"))</f>
        <v/>
      </c>
      <c r="E15" s="55">
        <f>Moorings!C15</f>
        <v>0</v>
      </c>
      <c r="F15" s="56" t="str">
        <f>IF(D15="Mooring",Moorings!E15,"")</f>
        <v/>
      </c>
      <c r="G15" s="53"/>
    </row>
    <row r="16" spans="1:7">
      <c r="A16" s="52" t="str">
        <f>Moorings!A16</f>
        <v>ATAPL-65310-830-0010</v>
      </c>
      <c r="B16" s="52" t="str">
        <f>IF(D16="Mooring",Moorings!B16,"")</f>
        <v>RS01SLBS-LJ01A</v>
      </c>
      <c r="C16" s="53" t="str">
        <f>IF(D16="Sensor",Moorings!B16,"")</f>
        <v/>
      </c>
      <c r="D16" s="54" t="str">
        <f>IF(ISBLANK(Moorings!B16),"",IF(LEN(Moorings!B16)&gt;14,"Sensor","Mooring"))</f>
        <v>Mooring</v>
      </c>
      <c r="E16" s="55" t="str">
        <f>Moorings!C16</f>
        <v>SN0010</v>
      </c>
      <c r="F16" s="56">
        <f>IF(D16="Mooring",Moorings!E16,"")</f>
        <v>42191</v>
      </c>
      <c r="G16" s="53"/>
    </row>
    <row r="17" spans="1:7">
      <c r="A17" s="52" t="str">
        <f>Moorings!A17</f>
        <v>ATAPL-58320-00013</v>
      </c>
      <c r="B17" s="53" t="str">
        <f>IF(D17="Mooring",Moorings!B17,"")</f>
        <v/>
      </c>
      <c r="C17" s="52" t="str">
        <f>IF(D17="Sensor",Moorings!B17,"")</f>
        <v>RS01SLBS-LJ01A-12-DOSTAD101</v>
      </c>
      <c r="D17" s="54" t="str">
        <f>IF(ISBLANK(Moorings!B17),"",IF(LEN(Moorings!B17)&gt;14,"Sensor","Mooring"))</f>
        <v>Sensor</v>
      </c>
      <c r="E17" s="55">
        <f>Moorings!C17</f>
        <v>474</v>
      </c>
      <c r="F17" s="56" t="str">
        <f>IF(D17="Mooring",Moorings!E17,"")</f>
        <v/>
      </c>
      <c r="G17" s="53"/>
    </row>
    <row r="18" spans="1:7">
      <c r="A18" s="52" t="str">
        <f>Moorings!A18</f>
        <v>ATAPL-67627-00004</v>
      </c>
      <c r="B18" s="53" t="str">
        <f>IF(D18="Mooring",Moorings!B18,"")</f>
        <v/>
      </c>
      <c r="C18" s="52" t="str">
        <f>IF(D18="Sensor",Moorings!B18,"")</f>
        <v>RS01SLBS-LJ01A-12-CTDPFB101</v>
      </c>
      <c r="D18" s="54" t="str">
        <f>IF(ISBLANK(Moorings!B18),"",IF(LEN(Moorings!B18)&gt;14,"Sensor","Mooring"))</f>
        <v>Sensor</v>
      </c>
      <c r="E18" s="55" t="str">
        <f>Moorings!C18</f>
        <v>16-50119</v>
      </c>
      <c r="F18" s="56" t="str">
        <f>IF(D18="Mooring",Moorings!E18,"")</f>
        <v/>
      </c>
      <c r="G18" s="53"/>
    </row>
    <row r="19" spans="1:7">
      <c r="A19" s="52" t="str">
        <f>Moorings!A19</f>
        <v>ATAPL-69943-00006</v>
      </c>
      <c r="B19" s="53" t="str">
        <f>IF(D19="Mooring",Moorings!B19,"")</f>
        <v/>
      </c>
      <c r="C19" s="52" t="str">
        <f>IF(D19="Sensor",Moorings!B19,"")</f>
        <v>RS01SLBS-LJ01A-11-OPTAAC103</v>
      </c>
      <c r="D19" s="54" t="str">
        <f>IF(ISBLANK(Moorings!B19),"",IF(LEN(Moorings!B19)&gt;14,"Sensor","Mooring"))</f>
        <v>Sensor</v>
      </c>
      <c r="E19" s="55">
        <f>Moorings!C19</f>
        <v>204</v>
      </c>
      <c r="F19" s="56" t="str">
        <f>IF(D19="Mooring",Moorings!E19,"")</f>
        <v/>
      </c>
      <c r="G19" s="53"/>
    </row>
    <row r="20" spans="1:7">
      <c r="A20" s="52" t="str">
        <f>Moorings!A20</f>
        <v>ATAPL-68073-00004</v>
      </c>
      <c r="B20" s="53" t="str">
        <f>IF(D20="Mooring",Moorings!B20,"")</f>
        <v/>
      </c>
      <c r="C20" s="52" t="str">
        <f>IF(D20="Sensor",Moorings!B20,"")</f>
        <v>RS01SLBS-LJ01A-10-ADCPTE101</v>
      </c>
      <c r="D20" s="54" t="str">
        <f>IF(ISBLANK(Moorings!B20),"",IF(LEN(Moorings!B20)&gt;14,"Sensor","Mooring"))</f>
        <v>Sensor</v>
      </c>
      <c r="E20" s="55">
        <f>Moorings!C20</f>
        <v>23442</v>
      </c>
      <c r="F20" s="56" t="str">
        <f>IF(D20="Mooring",Moorings!E20,"")</f>
        <v/>
      </c>
      <c r="G20" s="53"/>
    </row>
    <row r="21" spans="1:7">
      <c r="A21" s="52" t="str">
        <f>Moorings!A21</f>
        <v>ATAPL-58324-00010</v>
      </c>
      <c r="B21" s="53" t="str">
        <f>IF(D21="Mooring",Moorings!B21,"")</f>
        <v/>
      </c>
      <c r="C21" s="52" t="str">
        <f>IF(D21="Sensor",Moorings!B21,"")</f>
        <v>RS01SLBS-LJ01A-09-HYDBBA102</v>
      </c>
      <c r="D21" s="54" t="str">
        <f>IF(ISBLANK(Moorings!B21),"",IF(LEN(Moorings!B21)&gt;14,"Sensor","Mooring"))</f>
        <v>Sensor</v>
      </c>
      <c r="E21" s="55">
        <f>Moorings!C21</f>
        <v>1363</v>
      </c>
      <c r="F21" s="56" t="str">
        <f>IF(D21="Mooring",Moorings!E21,"")</f>
        <v/>
      </c>
      <c r="G21" s="53"/>
    </row>
    <row r="22" spans="1:7">
      <c r="A22" s="52" t="str">
        <f>Moorings!A22</f>
        <v>ATAPL-58323-00003</v>
      </c>
      <c r="B22" s="53" t="str">
        <f>IF(D22="Mooring",Moorings!B22,"")</f>
        <v/>
      </c>
      <c r="C22" s="52" t="str">
        <f>IF(D22="Sensor",Moorings!B22,"")</f>
        <v>RS01SLBS-LJ01A-05-HPIESA101</v>
      </c>
      <c r="D22" s="54" t="str">
        <f>IF(ISBLANK(Moorings!B22),"",IF(LEN(Moorings!B22)&gt;14,"Sensor","Mooring"))</f>
        <v>Sensor</v>
      </c>
      <c r="E22" s="55" t="str">
        <f>Moorings!C22</f>
        <v>03</v>
      </c>
      <c r="F22" s="56" t="str">
        <f>IF(D22="Mooring",Moorings!E22,"")</f>
        <v/>
      </c>
      <c r="G22" s="53"/>
    </row>
    <row r="23" spans="1:7">
      <c r="A23" s="52">
        <f>Moorings!A23</f>
        <v>0</v>
      </c>
      <c r="B23" s="53" t="str">
        <f>IF(D23="Mooring",Moorings!B23,"")</f>
        <v/>
      </c>
      <c r="C23" s="53" t="str">
        <f>IF(D23="Sensor",Moorings!B23,"")</f>
        <v/>
      </c>
      <c r="D23" s="54" t="str">
        <f>IF(ISBLANK(Moorings!B23),"",IF(LEN(Moorings!B23)&gt;14,"Sensor","Mooring"))</f>
        <v/>
      </c>
      <c r="E23" s="55">
        <f>Moorings!C23</f>
        <v>0</v>
      </c>
      <c r="F23" s="56" t="str">
        <f>IF(D23="Mooring",Moorings!E23,"")</f>
        <v/>
      </c>
      <c r="G23" s="53"/>
    </row>
    <row r="24" spans="1:7">
      <c r="A24" s="52">
        <f>Moorings!A24</f>
        <v>0</v>
      </c>
      <c r="B24" s="53" t="str">
        <f>IF(D24="Mooring",Moorings!B24,"")</f>
        <v/>
      </c>
      <c r="C24" s="53" t="str">
        <f>IF(D24="Sensor",Moorings!B24,"")</f>
        <v/>
      </c>
      <c r="D24" s="54" t="str">
        <f>IF(ISBLANK(Moorings!B24),"",IF(LEN(Moorings!B24)&gt;14,"Sensor","Mooring"))</f>
        <v/>
      </c>
      <c r="E24" s="55">
        <f>Moorings!C24</f>
        <v>0</v>
      </c>
      <c r="F24" s="56" t="str">
        <f>IF(D24="Mooring",Moorings!E24,"")</f>
        <v/>
      </c>
      <c r="G24" s="53"/>
    </row>
    <row r="25" spans="1:7">
      <c r="A25" s="52">
        <f>Moorings!A25</f>
        <v>0</v>
      </c>
      <c r="B25" s="53" t="str">
        <f>IF(D25="Mooring",Moorings!B25,"")</f>
        <v/>
      </c>
      <c r="C25" s="53" t="str">
        <f>IF(D25="Sensor",Moorings!B25,"")</f>
        <v/>
      </c>
      <c r="D25" s="54" t="str">
        <f>IF(ISBLANK(Moorings!B25),"",IF(LEN(Moorings!B25)&gt;14,"Sensor","Mooring"))</f>
        <v/>
      </c>
      <c r="E25" s="55">
        <f>Moorings!C25</f>
        <v>0</v>
      </c>
      <c r="F25" s="56" t="str">
        <f>IF(D25="Mooring",Moorings!E25,"")</f>
        <v/>
      </c>
      <c r="G25" s="53"/>
    </row>
    <row r="26" spans="1:7">
      <c r="A26" s="52">
        <f>Moorings!A26</f>
        <v>0</v>
      </c>
      <c r="B26" s="53" t="str">
        <f>IF(D26="Mooring",Moorings!B26,"")</f>
        <v/>
      </c>
      <c r="C26" s="53" t="str">
        <f>IF(D26="Sensor",Moorings!B26,"")</f>
        <v/>
      </c>
      <c r="D26" s="54" t="str">
        <f>IF(ISBLANK(Moorings!B26),"",IF(LEN(Moorings!B26)&gt;14,"Sensor","Mooring"))</f>
        <v/>
      </c>
      <c r="E26" s="55">
        <f>Moorings!C26</f>
        <v>0</v>
      </c>
      <c r="F26" s="56" t="str">
        <f>IF(D26="Mooring",Moorings!E26,"")</f>
        <v/>
      </c>
      <c r="G26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ColWidth="17.28515625" defaultRowHeight="15" customHeight="1"/>
  <cols>
    <col min="1" max="1" width="33.42578125" customWidth="1"/>
    <col min="2" max="2" width="18.85546875" customWidth="1"/>
    <col min="3" max="5" width="11" customWidth="1"/>
    <col min="6" max="6" width="5.7109375" customWidth="1"/>
    <col min="7" max="7" width="16" customWidth="1"/>
    <col min="8" max="8" width="19.42578125" customWidth="1"/>
    <col min="9" max="9" width="11" customWidth="1"/>
  </cols>
  <sheetData>
    <row r="1" spans="1:10">
      <c r="A1" s="57" t="str">
        <f ca="1">IFERROR(__xludf.DUMMYFUNCTION("sort(unique(Moorings!B:B))"),"Ref Des")</f>
        <v>Ref Des</v>
      </c>
      <c r="B1" s="58" t="s">
        <v>141</v>
      </c>
      <c r="C1" s="59" t="s">
        <v>142</v>
      </c>
      <c r="D1" s="59" t="s">
        <v>143</v>
      </c>
      <c r="E1" s="59" t="s">
        <v>144</v>
      </c>
      <c r="F1" s="59"/>
      <c r="G1" s="59" t="s">
        <v>145</v>
      </c>
      <c r="H1" s="58" t="s">
        <v>141</v>
      </c>
      <c r="I1" s="59" t="s">
        <v>144</v>
      </c>
    </row>
    <row r="2" spans="1:10" ht="15" customHeight="1">
      <c r="A2" t="s">
        <v>33</v>
      </c>
      <c r="B2" s="60" t="s">
        <v>146</v>
      </c>
      <c r="C2" s="61" t="s">
        <v>147</v>
      </c>
      <c r="D2" s="61" t="s">
        <v>148</v>
      </c>
      <c r="E2" s="62"/>
      <c r="F2" s="62"/>
      <c r="G2" s="61">
        <v>1</v>
      </c>
      <c r="H2" s="63"/>
      <c r="I2" s="62"/>
    </row>
    <row r="3" spans="1:10" ht="15" customHeight="1">
      <c r="A3" t="s">
        <v>54</v>
      </c>
      <c r="B3" s="60" t="s">
        <v>146</v>
      </c>
      <c r="C3" s="61" t="s">
        <v>147</v>
      </c>
      <c r="D3" s="61" t="s">
        <v>148</v>
      </c>
      <c r="E3" s="61"/>
      <c r="F3" s="61"/>
      <c r="G3" s="62"/>
      <c r="H3" s="64"/>
      <c r="I3" s="61"/>
    </row>
    <row r="4" spans="1:10" ht="15" customHeight="1">
      <c r="A4" t="s">
        <v>52</v>
      </c>
      <c r="B4" s="65" t="s">
        <v>149</v>
      </c>
      <c r="C4" s="61" t="s">
        <v>147</v>
      </c>
      <c r="D4" s="61" t="s">
        <v>147</v>
      </c>
      <c r="E4" s="61"/>
      <c r="F4" s="62"/>
      <c r="G4" s="62"/>
      <c r="H4" s="64"/>
      <c r="I4" s="62"/>
    </row>
    <row r="5" spans="1:10" ht="15" customHeight="1">
      <c r="A5" t="s">
        <v>50</v>
      </c>
      <c r="B5" s="60" t="s">
        <v>146</v>
      </c>
      <c r="C5" s="61" t="s">
        <v>147</v>
      </c>
      <c r="D5" s="61" t="s">
        <v>147</v>
      </c>
      <c r="E5" s="61"/>
      <c r="F5" s="62"/>
      <c r="G5" s="62"/>
      <c r="H5" s="63"/>
      <c r="I5" s="62"/>
    </row>
    <row r="6" spans="1:10" ht="15" customHeight="1">
      <c r="A6" t="s">
        <v>48</v>
      </c>
      <c r="B6" s="60" t="s">
        <v>146</v>
      </c>
      <c r="C6" s="61" t="s">
        <v>147</v>
      </c>
      <c r="D6" s="61" t="s">
        <v>147</v>
      </c>
      <c r="E6" s="61" t="s">
        <v>150</v>
      </c>
      <c r="F6" s="62"/>
      <c r="G6" s="62"/>
      <c r="H6" s="64"/>
      <c r="I6" s="62"/>
    </row>
    <row r="7" spans="1:10" ht="15" customHeight="1">
      <c r="A7" t="s">
        <v>43</v>
      </c>
      <c r="B7" s="60" t="s">
        <v>146</v>
      </c>
      <c r="C7" s="61" t="s">
        <v>147</v>
      </c>
      <c r="D7" s="61" t="s">
        <v>147</v>
      </c>
      <c r="E7" s="61" t="s">
        <v>151</v>
      </c>
      <c r="F7" s="62"/>
      <c r="G7" s="62"/>
      <c r="H7" s="64"/>
      <c r="I7" s="62"/>
    </row>
    <row r="8" spans="1:10" ht="15" customHeight="1">
      <c r="A8" t="s">
        <v>39</v>
      </c>
      <c r="B8" s="66" t="s">
        <v>149</v>
      </c>
      <c r="C8" s="61" t="s">
        <v>147</v>
      </c>
      <c r="D8" s="61" t="s">
        <v>147</v>
      </c>
      <c r="E8" s="61" t="s">
        <v>152</v>
      </c>
      <c r="F8" s="62"/>
      <c r="G8" s="62"/>
      <c r="H8" s="63"/>
      <c r="I8" s="62"/>
    </row>
    <row r="9" spans="1:10" ht="15" customHeight="1">
      <c r="A9" t="s">
        <v>13</v>
      </c>
      <c r="B9" s="60" t="s">
        <v>146</v>
      </c>
      <c r="C9" s="61" t="s">
        <v>147</v>
      </c>
      <c r="D9" s="61" t="s">
        <v>148</v>
      </c>
      <c r="E9" s="62"/>
      <c r="F9" s="62"/>
      <c r="G9" s="61">
        <v>1</v>
      </c>
      <c r="H9" s="64"/>
      <c r="I9" s="62"/>
    </row>
    <row r="10" spans="1:10" ht="15" customHeight="1">
      <c r="A10" t="s">
        <v>31</v>
      </c>
      <c r="B10" s="60" t="s">
        <v>146</v>
      </c>
      <c r="C10" s="61" t="s">
        <v>153</v>
      </c>
      <c r="D10" s="61" t="s">
        <v>148</v>
      </c>
      <c r="E10" s="62"/>
      <c r="F10" s="62"/>
      <c r="G10" s="62"/>
      <c r="H10" s="64"/>
      <c r="I10" s="62"/>
    </row>
    <row r="11" spans="1:10" ht="15" customHeight="1">
      <c r="A11" t="s">
        <v>27</v>
      </c>
      <c r="B11" s="65" t="s">
        <v>149</v>
      </c>
      <c r="C11" s="61" t="s">
        <v>153</v>
      </c>
      <c r="D11" s="61" t="s">
        <v>148</v>
      </c>
      <c r="E11" s="62"/>
      <c r="F11" s="62"/>
      <c r="G11" s="61"/>
      <c r="H11" s="63"/>
      <c r="I11" s="62"/>
    </row>
    <row r="12" spans="1:10" ht="15" customHeight="1">
      <c r="A12" t="s">
        <v>22</v>
      </c>
      <c r="B12" s="60" t="s">
        <v>146</v>
      </c>
      <c r="C12" s="61" t="s">
        <v>153</v>
      </c>
      <c r="D12" s="61" t="s">
        <v>148</v>
      </c>
      <c r="E12" s="62"/>
      <c r="F12" s="62"/>
      <c r="G12" s="62"/>
      <c r="H12" s="67"/>
      <c r="I12" s="61" t="s">
        <v>154</v>
      </c>
    </row>
    <row r="13" spans="1:10" ht="15" customHeight="1">
      <c r="A13" t="s">
        <v>19</v>
      </c>
      <c r="B13" s="60" t="s">
        <v>146</v>
      </c>
      <c r="C13" s="61" t="s">
        <v>153</v>
      </c>
      <c r="D13" s="61" t="s">
        <v>153</v>
      </c>
      <c r="E13" s="62"/>
      <c r="F13" s="62"/>
      <c r="G13" s="62"/>
      <c r="H13" s="64"/>
      <c r="I13" s="61"/>
      <c r="J13" s="68" t="s">
        <v>154</v>
      </c>
    </row>
    <row r="14" spans="1:10" ht="15" customHeight="1">
      <c r="B14" s="60"/>
      <c r="C14" s="61"/>
      <c r="D14" s="61"/>
      <c r="E14" s="62"/>
      <c r="F14" s="62"/>
      <c r="G14" s="62"/>
      <c r="H14" s="64"/>
      <c r="I14" s="61"/>
      <c r="J14" s="68" t="s">
        <v>154</v>
      </c>
    </row>
    <row r="15" spans="1:10" ht="15" customHeight="1">
      <c r="B15" s="60"/>
      <c r="C15" s="61"/>
      <c r="D15" s="61"/>
      <c r="E15" s="62"/>
      <c r="F15" s="62"/>
      <c r="G15" s="62"/>
      <c r="H15" s="64"/>
      <c r="I15" s="61"/>
      <c r="J15" s="68" t="s">
        <v>154</v>
      </c>
    </row>
    <row r="16" spans="1:10" ht="15" customHeight="1">
      <c r="B16" s="60"/>
      <c r="C16" s="61"/>
      <c r="D16" s="61"/>
      <c r="E16" s="62"/>
      <c r="F16" s="62"/>
      <c r="G16" s="62"/>
      <c r="H16" s="64"/>
      <c r="I16" s="61"/>
      <c r="J16" s="68" t="s">
        <v>154</v>
      </c>
    </row>
    <row r="17" spans="1:10" ht="15" customHeight="1">
      <c r="A17" s="68"/>
      <c r="B17" s="60"/>
      <c r="C17" s="61"/>
      <c r="D17" s="61"/>
      <c r="E17" s="62"/>
      <c r="F17" s="62"/>
      <c r="G17" s="62"/>
      <c r="H17" s="64"/>
      <c r="I17" s="62"/>
      <c r="J17" s="68" t="s">
        <v>154</v>
      </c>
    </row>
    <row r="18" spans="1:10" ht="15" customHeight="1">
      <c r="A18" s="68"/>
      <c r="B18" s="60"/>
      <c r="C18" s="61"/>
      <c r="D18" s="61"/>
      <c r="E18" s="62"/>
      <c r="F18" s="62"/>
      <c r="G18" s="62"/>
      <c r="H18" s="64"/>
      <c r="I18" s="62"/>
      <c r="J18" s="68" t="s">
        <v>154</v>
      </c>
    </row>
    <row r="19" spans="1:10" ht="15" customHeight="1">
      <c r="A19" s="68"/>
      <c r="B19" s="60"/>
      <c r="C19" s="61"/>
      <c r="D19" s="61"/>
      <c r="E19" s="62"/>
      <c r="F19" s="62"/>
      <c r="G19" s="62"/>
      <c r="H19" s="64"/>
      <c r="I19" s="62"/>
      <c r="J19" s="68" t="s">
        <v>154</v>
      </c>
    </row>
    <row r="20" spans="1:10" ht="15" customHeight="1">
      <c r="A20" s="68"/>
      <c r="B20" s="60"/>
      <c r="C20" s="61"/>
      <c r="D20" s="61"/>
      <c r="E20" s="62"/>
      <c r="F20" s="62"/>
      <c r="G20" s="62"/>
      <c r="H20" s="64"/>
      <c r="I20" s="62"/>
      <c r="J20" s="68" t="s">
        <v>154</v>
      </c>
    </row>
    <row r="21" spans="1:10" ht="15" customHeight="1">
      <c r="A21" s="68"/>
      <c r="B21" s="60"/>
      <c r="C21" s="61"/>
      <c r="D21" s="61"/>
      <c r="E21" s="62"/>
      <c r="F21" s="62"/>
      <c r="G21" s="62"/>
      <c r="H21" s="64"/>
      <c r="I21" s="62"/>
      <c r="J21" s="68" t="s">
        <v>154</v>
      </c>
    </row>
    <row r="22" spans="1:10" ht="15" customHeight="1">
      <c r="A22" s="68"/>
      <c r="B22" s="69"/>
      <c r="C22" s="62"/>
      <c r="D22" s="62"/>
      <c r="E22" s="62"/>
      <c r="F22" s="62"/>
      <c r="G22" s="62"/>
      <c r="H22" s="64"/>
      <c r="I22" s="62"/>
      <c r="J22" s="68" t="s">
        <v>154</v>
      </c>
    </row>
    <row r="23" spans="1:10" ht="15" customHeight="1">
      <c r="A23" s="68"/>
      <c r="B23" s="70" t="str">
        <f>CONCATENATE("'",COUNTIF(B2:B22,"yes"),"/",COUNTA(B2:B22))</f>
        <v>'9/12</v>
      </c>
      <c r="C23" s="71" t="str">
        <f t="shared" ref="C23:D23" si="0">CONCATENATE("'",COUNTIF(C2:C22,"1/*")+COUNTIF(C2:C22,"2/*")*2,"/",COUNTIF(C2:C22,"*/1")+COUNTIF(C2:C22,"*/2")*2)</f>
        <v>'20/20</v>
      </c>
      <c r="D23" s="71" t="str">
        <f t="shared" si="0"/>
        <v>'11/11</v>
      </c>
      <c r="E23" s="62"/>
      <c r="F23" s="62"/>
      <c r="G23" s="62"/>
      <c r="H23" s="64"/>
      <c r="I23" s="62"/>
      <c r="J23" s="68" t="s">
        <v>154</v>
      </c>
    </row>
    <row r="24" spans="1:10" ht="15" customHeight="1">
      <c r="A24" s="68"/>
      <c r="B24" s="69"/>
      <c r="C24" s="62"/>
      <c r="D24" s="62"/>
      <c r="E24" s="62"/>
      <c r="F24" s="62"/>
      <c r="G24" s="62"/>
      <c r="H24" s="64"/>
      <c r="I24" s="62"/>
      <c r="J24" s="68" t="s">
        <v>154</v>
      </c>
    </row>
    <row r="25" spans="1:10" ht="15" customHeight="1">
      <c r="B25" s="69"/>
      <c r="C25" s="62"/>
      <c r="D25" s="62"/>
      <c r="E25" s="62"/>
      <c r="F25" s="62"/>
      <c r="G25" s="62"/>
      <c r="H25" s="64"/>
      <c r="I25" s="61"/>
      <c r="J25" s="68" t="s">
        <v>154</v>
      </c>
    </row>
    <row r="26" spans="1:10" ht="15" customHeight="1">
      <c r="B26" s="69"/>
      <c r="C26" s="62"/>
      <c r="D26" s="62"/>
      <c r="E26" s="62"/>
      <c r="F26" s="62"/>
      <c r="G26" s="62"/>
      <c r="H26" s="64"/>
      <c r="I26" s="62"/>
      <c r="J26" s="68" t="s">
        <v>154</v>
      </c>
    </row>
    <row r="27" spans="1:10" ht="15" customHeight="1">
      <c r="B27" s="69"/>
      <c r="C27" s="62"/>
      <c r="D27" s="62"/>
      <c r="E27" s="62"/>
      <c r="F27" s="62"/>
      <c r="G27" s="62"/>
      <c r="H27" s="64"/>
      <c r="I27" s="62"/>
      <c r="J27" s="68" t="s">
        <v>154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7.28515625" defaultRowHeight="15" customHeight="1"/>
  <cols>
    <col min="1" max="25" width="10.5703125" customWidth="1"/>
    <col min="26" max="38" width="11.28515625" customWidth="1"/>
    <col min="39" max="39" width="9.140625" customWidth="1"/>
  </cols>
  <sheetData>
    <row r="1" spans="1:39" ht="12.75" customHeight="1">
      <c r="A1" s="72">
        <v>-5.1410999999999998E-2</v>
      </c>
      <c r="B1" s="72">
        <v>-4.7652E-2</v>
      </c>
      <c r="C1" s="72">
        <v>-4.4699999999999997E-2</v>
      </c>
      <c r="D1" s="72">
        <v>-4.1558999999999999E-2</v>
      </c>
      <c r="E1" s="72">
        <v>-3.9232000000000003E-2</v>
      </c>
      <c r="F1" s="72">
        <v>-3.7363E-2</v>
      </c>
      <c r="G1" s="72">
        <v>-3.5700000000000003E-2</v>
      </c>
      <c r="H1" s="72">
        <v>-3.2554E-2</v>
      </c>
      <c r="I1" s="72">
        <v>-3.2007000000000001E-2</v>
      </c>
      <c r="J1" s="72">
        <v>-3.0467999999999999E-2</v>
      </c>
      <c r="K1" s="72">
        <v>-2.9624999999999999E-2</v>
      </c>
      <c r="L1" s="72">
        <v>-2.7705E-2</v>
      </c>
      <c r="M1" s="72">
        <v>-2.5744E-2</v>
      </c>
      <c r="N1" s="72">
        <v>-2.4840999999999998E-2</v>
      </c>
      <c r="O1" s="72">
        <v>-2.3050000000000001E-2</v>
      </c>
      <c r="P1" s="72">
        <v>-2.1267000000000001E-2</v>
      </c>
      <c r="Q1" s="72">
        <v>-2.0346E-2</v>
      </c>
      <c r="R1" s="72">
        <v>-1.7228E-2</v>
      </c>
      <c r="S1" s="72">
        <v>-1.5022000000000001E-2</v>
      </c>
      <c r="T1" s="72">
        <v>-1.2093E-2</v>
      </c>
      <c r="U1" s="72">
        <v>-1.0029E-2</v>
      </c>
      <c r="V1" s="72">
        <v>-7.809E-3</v>
      </c>
      <c r="W1" s="72">
        <v>-4.646E-3</v>
      </c>
      <c r="X1" s="72">
        <v>-2.6350000000000002E-3</v>
      </c>
      <c r="Y1" s="72">
        <v>0</v>
      </c>
      <c r="Z1" s="72">
        <v>1.5969999999999999E-3</v>
      </c>
      <c r="AA1" s="72">
        <v>4.28E-3</v>
      </c>
      <c r="AB1" s="72">
        <v>5.9049999999999997E-3</v>
      </c>
      <c r="AC1" s="72">
        <v>7.5160000000000001E-3</v>
      </c>
      <c r="AD1" s="72">
        <v>8.8900000000000003E-3</v>
      </c>
      <c r="AE1" s="72">
        <v>9.5860000000000008E-3</v>
      </c>
      <c r="AF1" s="72">
        <v>1.0378E-2</v>
      </c>
      <c r="AG1" s="72">
        <v>1.1977E-2</v>
      </c>
      <c r="AH1" s="72">
        <v>1.3844E-2</v>
      </c>
      <c r="AI1" s="72">
        <v>1.3533999999999999E-2</v>
      </c>
      <c r="AJ1" s="72">
        <v>1.4132E-2</v>
      </c>
      <c r="AK1" s="72">
        <v>1.5909E-2</v>
      </c>
      <c r="AL1" s="72">
        <v>1.4761E-2</v>
      </c>
      <c r="AM1" s="72">
        <v>1.4474000000000001E-2</v>
      </c>
    </row>
    <row r="2" spans="1:39" ht="12.75" customHeight="1">
      <c r="A2" s="72">
        <v>-5.2628000000000001E-2</v>
      </c>
      <c r="B2" s="72">
        <v>-4.8830999999999999E-2</v>
      </c>
      <c r="C2" s="72">
        <v>-4.5848E-2</v>
      </c>
      <c r="D2" s="72">
        <v>-4.3347999999999998E-2</v>
      </c>
      <c r="E2" s="72">
        <v>-4.0543999999999997E-2</v>
      </c>
      <c r="F2" s="72">
        <v>-3.8788000000000003E-2</v>
      </c>
      <c r="G2" s="72">
        <v>-3.6208999999999998E-2</v>
      </c>
      <c r="H2" s="72">
        <v>-3.4478000000000002E-2</v>
      </c>
      <c r="I2" s="72">
        <v>-3.3210999999999997E-2</v>
      </c>
      <c r="J2" s="72">
        <v>-3.1931000000000001E-2</v>
      </c>
      <c r="K2" s="72">
        <v>-3.0013999999999999E-2</v>
      </c>
      <c r="L2" s="72">
        <v>-2.8355000000000002E-2</v>
      </c>
      <c r="M2" s="72">
        <v>-2.6681E-2</v>
      </c>
      <c r="N2" s="72">
        <v>-2.4941000000000001E-2</v>
      </c>
      <c r="O2" s="72">
        <v>-2.2623999999999998E-2</v>
      </c>
      <c r="P2" s="72">
        <v>-2.1312000000000001E-2</v>
      </c>
      <c r="Q2" s="72">
        <v>-1.898E-2</v>
      </c>
      <c r="R2" s="72">
        <v>-1.8020999999999999E-2</v>
      </c>
      <c r="S2" s="72">
        <v>-1.546E-2</v>
      </c>
      <c r="T2" s="72">
        <v>-1.2208E-2</v>
      </c>
      <c r="U2" s="72">
        <v>-1.0109E-2</v>
      </c>
      <c r="V2" s="72">
        <v>-7.8709999999999995E-3</v>
      </c>
      <c r="W2" s="72">
        <v>-5.189E-3</v>
      </c>
      <c r="X2" s="72">
        <v>-2.967E-3</v>
      </c>
      <c r="Y2" s="72">
        <v>0</v>
      </c>
      <c r="Z2" s="72">
        <v>1.163E-3</v>
      </c>
      <c r="AA2" s="72">
        <v>4.182E-3</v>
      </c>
      <c r="AB2" s="72">
        <v>5.6360000000000004E-3</v>
      </c>
      <c r="AC2" s="72">
        <v>7.4850000000000003E-3</v>
      </c>
      <c r="AD2" s="72">
        <v>8.5419999999999992E-3</v>
      </c>
      <c r="AE2" s="72">
        <v>1.0475E-2</v>
      </c>
      <c r="AF2" s="72">
        <v>1.0980999999999999E-2</v>
      </c>
      <c r="AG2" s="72">
        <v>1.2826000000000001E-2</v>
      </c>
      <c r="AH2" s="72">
        <v>1.3929E-2</v>
      </c>
      <c r="AI2" s="72">
        <v>1.4739E-2</v>
      </c>
      <c r="AJ2" s="72">
        <v>1.5351999999999999E-2</v>
      </c>
      <c r="AK2" s="72">
        <v>1.5842999999999999E-2</v>
      </c>
      <c r="AL2" s="72">
        <v>1.5528999999999999E-2</v>
      </c>
      <c r="AM2" s="72">
        <v>1.5002E-2</v>
      </c>
    </row>
    <row r="3" spans="1:39" ht="12.75" customHeight="1">
      <c r="A3" s="72">
        <v>-5.3527999999999999E-2</v>
      </c>
      <c r="B3" s="72">
        <v>-5.0450000000000002E-2</v>
      </c>
      <c r="C3" s="72">
        <v>-4.6994000000000001E-2</v>
      </c>
      <c r="D3" s="72">
        <v>-4.4463999999999997E-2</v>
      </c>
      <c r="E3" s="72">
        <v>-4.1744999999999997E-2</v>
      </c>
      <c r="F3" s="72">
        <v>-3.9495000000000002E-2</v>
      </c>
      <c r="G3" s="72">
        <v>-3.7149000000000001E-2</v>
      </c>
      <c r="H3" s="72">
        <v>-3.4764999999999997E-2</v>
      </c>
      <c r="I3" s="72">
        <v>-3.3656999999999999E-2</v>
      </c>
      <c r="J3" s="72">
        <v>-3.2183000000000003E-2</v>
      </c>
      <c r="K3" s="72">
        <v>-3.0769000000000001E-2</v>
      </c>
      <c r="L3" s="72">
        <v>-2.8681000000000002E-2</v>
      </c>
      <c r="M3" s="72">
        <v>-2.6762000000000001E-2</v>
      </c>
      <c r="N3" s="72">
        <v>-2.4996999999999998E-2</v>
      </c>
      <c r="O3" s="72">
        <v>-2.3099999999999999E-2</v>
      </c>
      <c r="P3" s="72">
        <v>-2.0750999999999999E-2</v>
      </c>
      <c r="Q3" s="72">
        <v>-2.0015000000000002E-2</v>
      </c>
      <c r="R3" s="72">
        <v>-1.7867999999999998E-2</v>
      </c>
      <c r="S3" s="72">
        <v>-1.5276E-2</v>
      </c>
      <c r="T3" s="72">
        <v>-1.2175999999999999E-2</v>
      </c>
      <c r="U3" s="72">
        <v>-9.4500000000000001E-3</v>
      </c>
      <c r="V3" s="72">
        <v>-7.2309999999999996E-3</v>
      </c>
      <c r="W3" s="72">
        <v>-5.1650000000000003E-3</v>
      </c>
      <c r="X3" s="72">
        <v>-2.875E-3</v>
      </c>
      <c r="Y3" s="72">
        <v>0</v>
      </c>
      <c r="Z3" s="72">
        <v>1.9910000000000001E-3</v>
      </c>
      <c r="AA3" s="72">
        <v>4.7559999999999998E-3</v>
      </c>
      <c r="AB3" s="72">
        <v>6.6969999999999998E-3</v>
      </c>
      <c r="AC3" s="72">
        <v>7.6530000000000001E-3</v>
      </c>
      <c r="AD3" s="72">
        <v>9.9319999999999999E-3</v>
      </c>
      <c r="AE3" s="72">
        <v>9.8700000000000003E-3</v>
      </c>
      <c r="AF3" s="72">
        <v>1.1944E-2</v>
      </c>
      <c r="AG3" s="72">
        <v>1.3955E-2</v>
      </c>
      <c r="AH3" s="72">
        <v>1.4912E-2</v>
      </c>
      <c r="AI3" s="72">
        <v>1.5611E-2</v>
      </c>
      <c r="AJ3" s="72">
        <v>1.5855999999999999E-2</v>
      </c>
      <c r="AK3" s="72">
        <v>1.6899000000000001E-2</v>
      </c>
      <c r="AL3" s="72">
        <v>1.6625000000000001E-2</v>
      </c>
      <c r="AM3" s="72">
        <v>1.6670000000000001E-2</v>
      </c>
    </row>
    <row r="4" spans="1:39" ht="12.75" customHeight="1">
      <c r="A4" s="72">
        <v>-5.3511000000000003E-2</v>
      </c>
      <c r="B4" s="72">
        <v>-5.0139000000000003E-2</v>
      </c>
      <c r="C4" s="72">
        <v>-4.6531000000000003E-2</v>
      </c>
      <c r="D4" s="72">
        <v>-4.3550999999999999E-2</v>
      </c>
      <c r="E4" s="72">
        <v>-4.1390000000000003E-2</v>
      </c>
      <c r="F4" s="72">
        <v>-3.9042E-2</v>
      </c>
      <c r="G4" s="72">
        <v>-3.6672000000000003E-2</v>
      </c>
      <c r="H4" s="72">
        <v>-3.4566E-2</v>
      </c>
      <c r="I4" s="72">
        <v>-3.3447999999999999E-2</v>
      </c>
      <c r="J4" s="72">
        <v>-3.1796999999999999E-2</v>
      </c>
      <c r="K4" s="72">
        <v>-3.0594E-2</v>
      </c>
      <c r="L4" s="72">
        <v>-2.8979999999999999E-2</v>
      </c>
      <c r="M4" s="72">
        <v>-2.7029999999999998E-2</v>
      </c>
      <c r="N4" s="72">
        <v>-2.5361000000000002E-2</v>
      </c>
      <c r="O4" s="72">
        <v>-2.3470999999999999E-2</v>
      </c>
      <c r="P4" s="72">
        <v>-2.1514999999999999E-2</v>
      </c>
      <c r="Q4" s="72">
        <v>-2.0011999999999999E-2</v>
      </c>
      <c r="R4" s="72">
        <v>-1.7715000000000002E-2</v>
      </c>
      <c r="S4" s="72">
        <v>-1.5601E-2</v>
      </c>
      <c r="T4" s="72">
        <v>-1.2508E-2</v>
      </c>
      <c r="U4" s="72">
        <v>-9.6589999999999992E-3</v>
      </c>
      <c r="V4" s="72">
        <v>-7.3839999999999999E-3</v>
      </c>
      <c r="W4" s="72">
        <v>-4.6210000000000001E-3</v>
      </c>
      <c r="X4" s="72">
        <v>-2.9459999999999998E-3</v>
      </c>
      <c r="Y4" s="72">
        <v>0</v>
      </c>
      <c r="Z4" s="72">
        <v>2.0279999999999999E-3</v>
      </c>
      <c r="AA4" s="72">
        <v>4.0639999999999999E-3</v>
      </c>
      <c r="AB4" s="72">
        <v>6.3749999999999996E-3</v>
      </c>
      <c r="AC4" s="72">
        <v>7.9419999999999994E-3</v>
      </c>
      <c r="AD4" s="72">
        <v>9.7429999999999999E-3</v>
      </c>
      <c r="AE4" s="72">
        <v>1.0893E-2</v>
      </c>
      <c r="AF4" s="72">
        <v>1.2611000000000001E-2</v>
      </c>
      <c r="AG4" s="72">
        <v>1.4142E-2</v>
      </c>
      <c r="AH4" s="72">
        <v>1.5243E-2</v>
      </c>
      <c r="AI4" s="72">
        <v>1.5649E-2</v>
      </c>
      <c r="AJ4" s="72">
        <v>1.6589E-2</v>
      </c>
      <c r="AK4" s="72">
        <v>1.7646999999999999E-2</v>
      </c>
      <c r="AL4" s="72">
        <v>1.7378999999999999E-2</v>
      </c>
      <c r="AM4" s="72">
        <v>1.7100000000000001E-2</v>
      </c>
    </row>
    <row r="5" spans="1:39" ht="12.75" customHeight="1">
      <c r="A5" s="72">
        <v>-5.1874999999999998E-2</v>
      </c>
      <c r="B5" s="72">
        <v>-4.8541000000000001E-2</v>
      </c>
      <c r="C5" s="72">
        <v>-4.5242999999999998E-2</v>
      </c>
      <c r="D5" s="72">
        <v>-4.2875999999999997E-2</v>
      </c>
      <c r="E5" s="72">
        <v>-4.0654999999999997E-2</v>
      </c>
      <c r="F5" s="72">
        <v>-3.8761999999999998E-2</v>
      </c>
      <c r="G5" s="72">
        <v>-3.6200000000000003E-2</v>
      </c>
      <c r="H5" s="72">
        <v>-3.4610000000000002E-2</v>
      </c>
      <c r="I5" s="72">
        <v>-3.3311E-2</v>
      </c>
      <c r="J5" s="72">
        <v>-3.1872999999999999E-2</v>
      </c>
      <c r="K5" s="72">
        <v>-2.9883E-2</v>
      </c>
      <c r="L5" s="72">
        <v>-2.843E-2</v>
      </c>
      <c r="M5" s="72">
        <v>-2.6561000000000001E-2</v>
      </c>
      <c r="N5" s="72">
        <v>-2.4648E-2</v>
      </c>
      <c r="O5" s="72">
        <v>-2.2679999999999999E-2</v>
      </c>
      <c r="P5" s="72">
        <v>-2.0951999999999998E-2</v>
      </c>
      <c r="Q5" s="72">
        <v>-1.959E-2</v>
      </c>
      <c r="R5" s="72">
        <v>-1.754E-2</v>
      </c>
      <c r="S5" s="72">
        <v>-1.5288E-2</v>
      </c>
      <c r="T5" s="72">
        <v>-1.2376E-2</v>
      </c>
      <c r="U5" s="72">
        <v>-9.6100000000000005E-3</v>
      </c>
      <c r="V5" s="72">
        <v>-6.7970000000000001E-3</v>
      </c>
      <c r="W5" s="72">
        <v>-4.6369999999999996E-3</v>
      </c>
      <c r="X5" s="72">
        <v>-2.5530000000000001E-3</v>
      </c>
      <c r="Y5" s="72">
        <v>0</v>
      </c>
      <c r="Z5" s="72">
        <v>1.328E-3</v>
      </c>
      <c r="AA5" s="72">
        <v>4.2859999999999999E-3</v>
      </c>
      <c r="AB5" s="72">
        <v>5.7869999999999996E-3</v>
      </c>
      <c r="AC5" s="72">
        <v>7.5579999999999996E-3</v>
      </c>
      <c r="AD5" s="72">
        <v>9.0969999999999992E-3</v>
      </c>
      <c r="AE5" s="72">
        <v>1.0624E-2</v>
      </c>
      <c r="AF5" s="72">
        <v>1.1639E-2</v>
      </c>
      <c r="AG5" s="72">
        <v>1.3955E-2</v>
      </c>
      <c r="AH5" s="72">
        <v>1.4213999999999999E-2</v>
      </c>
      <c r="AI5" s="72">
        <v>1.6118E-2</v>
      </c>
      <c r="AJ5" s="72">
        <v>1.6624E-2</v>
      </c>
      <c r="AK5" s="72">
        <v>1.7079E-2</v>
      </c>
      <c r="AL5" s="72">
        <v>1.7172E-2</v>
      </c>
      <c r="AM5" s="72">
        <v>1.6663000000000001E-2</v>
      </c>
    </row>
    <row r="6" spans="1:39" ht="12.75" customHeight="1">
      <c r="A6" s="72">
        <v>-5.2708999999999999E-2</v>
      </c>
      <c r="B6" s="72">
        <v>-4.9355999999999997E-2</v>
      </c>
      <c r="C6" s="72">
        <v>-4.6566999999999997E-2</v>
      </c>
      <c r="D6" s="72">
        <v>-4.3485000000000003E-2</v>
      </c>
      <c r="E6" s="72">
        <v>-4.0968999999999998E-2</v>
      </c>
      <c r="F6" s="72">
        <v>-3.8875E-2</v>
      </c>
      <c r="G6" s="72">
        <v>-3.7200999999999998E-2</v>
      </c>
      <c r="H6" s="72">
        <v>-3.4643E-2</v>
      </c>
      <c r="I6" s="72">
        <v>-3.3298000000000001E-2</v>
      </c>
      <c r="J6" s="72">
        <v>-3.1838999999999999E-2</v>
      </c>
      <c r="K6" s="72">
        <v>-3.0005E-2</v>
      </c>
      <c r="L6" s="72">
        <v>-2.8277E-2</v>
      </c>
      <c r="M6" s="72">
        <v>-2.6693999999999999E-2</v>
      </c>
      <c r="N6" s="72">
        <v>-2.4632000000000001E-2</v>
      </c>
      <c r="O6" s="72">
        <v>-2.308E-2</v>
      </c>
      <c r="P6" s="72">
        <v>-2.1260999999999999E-2</v>
      </c>
      <c r="Q6" s="72">
        <v>-1.9650999999999998E-2</v>
      </c>
      <c r="R6" s="72">
        <v>-1.7551000000000001E-2</v>
      </c>
      <c r="S6" s="72">
        <v>-1.5084999999999999E-2</v>
      </c>
      <c r="T6" s="72">
        <v>-1.2385E-2</v>
      </c>
      <c r="U6" s="72">
        <v>-9.9080000000000001E-3</v>
      </c>
      <c r="V6" s="72">
        <v>-7.4339999999999996E-3</v>
      </c>
      <c r="W6" s="72">
        <v>-4.9449999999999997E-3</v>
      </c>
      <c r="X6" s="72">
        <v>-2.8570000000000002E-3</v>
      </c>
      <c r="Y6" s="72">
        <v>0</v>
      </c>
      <c r="Z6" s="72">
        <v>1.952E-3</v>
      </c>
      <c r="AA6" s="72">
        <v>4.065E-3</v>
      </c>
      <c r="AB6" s="72">
        <v>5.7159999999999997E-3</v>
      </c>
      <c r="AC6" s="72">
        <v>7.28E-3</v>
      </c>
      <c r="AD6" s="72">
        <v>8.9350000000000002E-3</v>
      </c>
      <c r="AE6" s="72">
        <v>1.0503E-2</v>
      </c>
      <c r="AF6" s="72">
        <v>1.1424E-2</v>
      </c>
      <c r="AG6" s="72">
        <v>1.3475000000000001E-2</v>
      </c>
      <c r="AH6" s="72">
        <v>1.4843E-2</v>
      </c>
      <c r="AI6" s="72">
        <v>1.5424E-2</v>
      </c>
      <c r="AJ6" s="72">
        <v>1.6239E-2</v>
      </c>
      <c r="AK6" s="72">
        <v>1.7217E-2</v>
      </c>
      <c r="AL6" s="72">
        <v>1.7033E-2</v>
      </c>
      <c r="AM6" s="72">
        <v>1.6922E-2</v>
      </c>
    </row>
    <row r="7" spans="1:39" ht="12.75" customHeight="1">
      <c r="A7" s="72">
        <v>-4.9339000000000001E-2</v>
      </c>
      <c r="B7" s="72">
        <v>-4.6105E-2</v>
      </c>
      <c r="C7" s="72">
        <v>-4.3629000000000001E-2</v>
      </c>
      <c r="D7" s="72">
        <v>-4.1121999999999999E-2</v>
      </c>
      <c r="E7" s="72">
        <v>-3.8878999999999997E-2</v>
      </c>
      <c r="F7" s="72">
        <v>-3.7286E-2</v>
      </c>
      <c r="G7" s="72">
        <v>-3.5097999999999997E-2</v>
      </c>
      <c r="H7" s="72">
        <v>-3.3082E-2</v>
      </c>
      <c r="I7" s="72">
        <v>-3.1826E-2</v>
      </c>
      <c r="J7" s="72">
        <v>-3.0328000000000001E-2</v>
      </c>
      <c r="K7" s="72">
        <v>-2.8580000000000001E-2</v>
      </c>
      <c r="L7" s="72">
        <v>-2.6890000000000001E-2</v>
      </c>
      <c r="M7" s="72">
        <v>-2.5049999999999999E-2</v>
      </c>
      <c r="N7" s="72">
        <v>-2.3377999999999999E-2</v>
      </c>
      <c r="O7" s="72">
        <v>-2.1647E-2</v>
      </c>
      <c r="P7" s="72">
        <v>-1.9914000000000001E-2</v>
      </c>
      <c r="Q7" s="72">
        <v>-1.8350000000000002E-2</v>
      </c>
      <c r="R7" s="72">
        <v>-1.6553999999999999E-2</v>
      </c>
      <c r="S7" s="72">
        <v>-1.4492E-2</v>
      </c>
      <c r="T7" s="72">
        <v>-1.1535999999999999E-2</v>
      </c>
      <c r="U7" s="72">
        <v>-9.0360000000000006E-3</v>
      </c>
      <c r="V7" s="72">
        <v>-6.5649999999999997E-3</v>
      </c>
      <c r="W7" s="72">
        <v>-4.0080000000000003E-3</v>
      </c>
      <c r="X7" s="72">
        <v>-2.1180000000000001E-3</v>
      </c>
      <c r="Y7" s="72">
        <v>0</v>
      </c>
      <c r="Z7" s="72">
        <v>2.1949999999999999E-3</v>
      </c>
      <c r="AA7" s="72">
        <v>4.254E-3</v>
      </c>
      <c r="AB7" s="72">
        <v>6.071E-3</v>
      </c>
      <c r="AC7" s="72">
        <v>7.9059999999999998E-3</v>
      </c>
      <c r="AD7" s="72">
        <v>9.8600000000000007E-3</v>
      </c>
      <c r="AE7" s="72">
        <v>1.0666999999999999E-2</v>
      </c>
      <c r="AF7" s="72">
        <v>1.2012999999999999E-2</v>
      </c>
      <c r="AG7" s="72">
        <v>1.3365999999999999E-2</v>
      </c>
      <c r="AH7" s="72">
        <v>1.5181999999999999E-2</v>
      </c>
      <c r="AI7" s="72">
        <v>1.6064999999999999E-2</v>
      </c>
      <c r="AJ7" s="72">
        <v>1.6757999999999999E-2</v>
      </c>
      <c r="AK7" s="72">
        <v>1.7382000000000002E-2</v>
      </c>
      <c r="AL7" s="72">
        <v>1.7457E-2</v>
      </c>
      <c r="AM7" s="72">
        <v>1.7214E-2</v>
      </c>
    </row>
    <row r="8" spans="1:39" ht="12.75" customHeight="1">
      <c r="A8" s="72">
        <v>-4.8416000000000001E-2</v>
      </c>
      <c r="B8" s="72">
        <v>-4.5481000000000001E-2</v>
      </c>
      <c r="C8" s="72">
        <v>-4.2728000000000002E-2</v>
      </c>
      <c r="D8" s="72">
        <v>-4.0508000000000002E-2</v>
      </c>
      <c r="E8" s="72">
        <v>-3.8341E-2</v>
      </c>
      <c r="F8" s="72">
        <v>-3.6219000000000001E-2</v>
      </c>
      <c r="G8" s="72">
        <v>-3.4362999999999998E-2</v>
      </c>
      <c r="H8" s="72">
        <v>-3.2409E-2</v>
      </c>
      <c r="I8" s="72">
        <v>-3.1019999999999999E-2</v>
      </c>
      <c r="J8" s="72">
        <v>-2.9562000000000001E-2</v>
      </c>
      <c r="K8" s="72">
        <v>-2.7848999999999999E-2</v>
      </c>
      <c r="L8" s="72">
        <v>-2.6366000000000001E-2</v>
      </c>
      <c r="M8" s="72">
        <v>-2.4372000000000001E-2</v>
      </c>
      <c r="N8" s="72">
        <v>-2.2752999999999999E-2</v>
      </c>
      <c r="O8" s="72">
        <v>-2.1068E-2</v>
      </c>
      <c r="P8" s="72">
        <v>-1.9203999999999999E-2</v>
      </c>
      <c r="Q8" s="72">
        <v>-1.8003999999999999E-2</v>
      </c>
      <c r="R8" s="72">
        <v>-1.6417000000000001E-2</v>
      </c>
      <c r="S8" s="72">
        <v>-1.4102999999999999E-2</v>
      </c>
      <c r="T8" s="72">
        <v>-1.1273E-2</v>
      </c>
      <c r="U8" s="72">
        <v>-9.0039999999999999E-3</v>
      </c>
      <c r="V8" s="72">
        <v>-6.6290000000000003E-3</v>
      </c>
      <c r="W8" s="72">
        <v>-4.522E-3</v>
      </c>
      <c r="X8" s="72">
        <v>-2.0219999999999999E-3</v>
      </c>
      <c r="Y8" s="72">
        <v>0</v>
      </c>
      <c r="Z8" s="72">
        <v>1.781E-3</v>
      </c>
      <c r="AA8" s="72">
        <v>3.63E-3</v>
      </c>
      <c r="AB8" s="72">
        <v>5.6940000000000003E-3</v>
      </c>
      <c r="AC8" s="72">
        <v>7.0930000000000003E-3</v>
      </c>
      <c r="AD8" s="72">
        <v>8.4019999999999997E-3</v>
      </c>
      <c r="AE8" s="72">
        <v>9.9369999999999997E-3</v>
      </c>
      <c r="AF8" s="72">
        <v>1.14E-2</v>
      </c>
      <c r="AG8" s="72">
        <v>1.2992999999999999E-2</v>
      </c>
      <c r="AH8" s="72">
        <v>1.4113000000000001E-2</v>
      </c>
      <c r="AI8" s="72">
        <v>1.5063999999999999E-2</v>
      </c>
      <c r="AJ8" s="72">
        <v>1.6149E-2</v>
      </c>
      <c r="AK8" s="72">
        <v>1.7073000000000001E-2</v>
      </c>
      <c r="AL8" s="72">
        <v>1.6737999999999999E-2</v>
      </c>
      <c r="AM8" s="72">
        <v>1.6704E-2</v>
      </c>
    </row>
    <row r="9" spans="1:39" ht="12.75" customHeight="1">
      <c r="A9" s="72">
        <v>-4.7210000000000002E-2</v>
      </c>
      <c r="B9" s="72">
        <v>-4.4339000000000003E-2</v>
      </c>
      <c r="C9" s="72">
        <v>-4.1258000000000003E-2</v>
      </c>
      <c r="D9" s="72">
        <v>-3.8510000000000003E-2</v>
      </c>
      <c r="E9" s="72">
        <v>-3.6618999999999999E-2</v>
      </c>
      <c r="F9" s="72">
        <v>-3.4827999999999998E-2</v>
      </c>
      <c r="G9" s="72">
        <v>-3.2862000000000002E-2</v>
      </c>
      <c r="H9" s="72">
        <v>-3.1322000000000003E-2</v>
      </c>
      <c r="I9" s="72">
        <v>-3.0234E-2</v>
      </c>
      <c r="J9" s="72">
        <v>-2.8739000000000001E-2</v>
      </c>
      <c r="K9" s="72">
        <v>-2.682E-2</v>
      </c>
      <c r="L9" s="72">
        <v>-2.5649999999999999E-2</v>
      </c>
      <c r="M9" s="72">
        <v>-2.3990999999999998E-2</v>
      </c>
      <c r="N9" s="72">
        <v>-2.2386E-2</v>
      </c>
      <c r="O9" s="72">
        <v>-2.0875999999999999E-2</v>
      </c>
      <c r="P9" s="72">
        <v>-1.9401999999999999E-2</v>
      </c>
      <c r="Q9" s="72">
        <v>-1.7718999999999999E-2</v>
      </c>
      <c r="R9" s="72">
        <v>-1.5606E-2</v>
      </c>
      <c r="S9" s="72">
        <v>-1.3554E-2</v>
      </c>
      <c r="T9" s="72">
        <v>-1.1055000000000001E-2</v>
      </c>
      <c r="U9" s="72">
        <v>-8.5269999999999999E-3</v>
      </c>
      <c r="V9" s="72">
        <v>-6.3429999999999997E-3</v>
      </c>
      <c r="W9" s="72">
        <v>-4.1489999999999999E-3</v>
      </c>
      <c r="X9" s="72">
        <v>-2.2130000000000001E-3</v>
      </c>
      <c r="Y9" s="72">
        <v>0</v>
      </c>
      <c r="Z9" s="72">
        <v>1.9E-3</v>
      </c>
      <c r="AA9" s="72">
        <v>4.2259999999999997E-3</v>
      </c>
      <c r="AB9" s="72">
        <v>5.94E-3</v>
      </c>
      <c r="AC9" s="72">
        <v>7.4070000000000004E-3</v>
      </c>
      <c r="AD9" s="72">
        <v>8.8039999999999993E-3</v>
      </c>
      <c r="AE9" s="72">
        <v>1.0291E-2</v>
      </c>
      <c r="AF9" s="72">
        <v>1.1568999999999999E-2</v>
      </c>
      <c r="AG9" s="72">
        <v>1.312E-2</v>
      </c>
      <c r="AH9" s="72">
        <v>1.4503E-2</v>
      </c>
      <c r="AI9" s="72">
        <v>1.5559999999999999E-2</v>
      </c>
      <c r="AJ9" s="72">
        <v>1.6121E-2</v>
      </c>
      <c r="AK9" s="72">
        <v>1.6752E-2</v>
      </c>
      <c r="AL9" s="72">
        <v>1.6867E-2</v>
      </c>
      <c r="AM9" s="72">
        <v>1.6795999999999998E-2</v>
      </c>
    </row>
    <row r="10" spans="1:39" ht="12.75" customHeight="1">
      <c r="A10" s="72">
        <v>-4.4845000000000003E-2</v>
      </c>
      <c r="B10" s="72">
        <v>-4.1968999999999999E-2</v>
      </c>
      <c r="C10" s="72">
        <v>-3.9810999999999999E-2</v>
      </c>
      <c r="D10" s="72">
        <v>-3.7423999999999999E-2</v>
      </c>
      <c r="E10" s="72">
        <v>-3.5603999999999997E-2</v>
      </c>
      <c r="F10" s="72">
        <v>-3.3799000000000003E-2</v>
      </c>
      <c r="G10" s="72">
        <v>-3.1934999999999998E-2</v>
      </c>
      <c r="H10" s="72">
        <v>-3.0387000000000001E-2</v>
      </c>
      <c r="I10" s="72">
        <v>-2.9284999999999999E-2</v>
      </c>
      <c r="J10" s="72">
        <v>-2.8080999999999998E-2</v>
      </c>
      <c r="K10" s="72">
        <v>-2.6231000000000001E-2</v>
      </c>
      <c r="L10" s="72">
        <v>-2.4621000000000001E-2</v>
      </c>
      <c r="M10" s="72">
        <v>-2.3040000000000001E-2</v>
      </c>
      <c r="N10" s="72">
        <v>-2.1375999999999999E-2</v>
      </c>
      <c r="O10" s="72">
        <v>-1.9696000000000002E-2</v>
      </c>
      <c r="P10" s="72">
        <v>-1.8293E-2</v>
      </c>
      <c r="Q10" s="72">
        <v>-1.6993000000000001E-2</v>
      </c>
      <c r="R10" s="72">
        <v>-1.5379E-2</v>
      </c>
      <c r="S10" s="72">
        <v>-1.3251000000000001E-2</v>
      </c>
      <c r="T10" s="72">
        <v>-1.0919E-2</v>
      </c>
      <c r="U10" s="72">
        <v>-8.6899999999999998E-3</v>
      </c>
      <c r="V10" s="72">
        <v>-6.3109999999999998E-3</v>
      </c>
      <c r="W10" s="72">
        <v>-4.0769999999999999E-3</v>
      </c>
      <c r="X10" s="72">
        <v>-2.1210000000000001E-3</v>
      </c>
      <c r="Y10" s="72">
        <v>0</v>
      </c>
      <c r="Z10" s="72">
        <v>1.552E-3</v>
      </c>
      <c r="AA10" s="72">
        <v>3.5829999999999998E-3</v>
      </c>
      <c r="AB10" s="72">
        <v>5.4029999999999998E-3</v>
      </c>
      <c r="AC10" s="72">
        <v>6.4989999999999996E-3</v>
      </c>
      <c r="AD10" s="72">
        <v>8.3689999999999997E-3</v>
      </c>
      <c r="AE10" s="72">
        <v>9.587E-3</v>
      </c>
      <c r="AF10" s="72">
        <v>1.0877E-2</v>
      </c>
      <c r="AG10" s="72">
        <v>1.2664E-2</v>
      </c>
      <c r="AH10" s="72">
        <v>1.3391E-2</v>
      </c>
      <c r="AI10" s="72">
        <v>1.4576E-2</v>
      </c>
      <c r="AJ10" s="72">
        <v>1.5310000000000001E-2</v>
      </c>
      <c r="AK10" s="72">
        <v>1.592E-2</v>
      </c>
      <c r="AL10" s="72">
        <v>1.6081999999999999E-2</v>
      </c>
      <c r="AM10" s="72">
        <v>1.6015000000000001E-2</v>
      </c>
    </row>
    <row r="11" spans="1:39" ht="12.75" customHeight="1">
      <c r="A11" s="72">
        <v>-4.4213000000000002E-2</v>
      </c>
      <c r="B11" s="72">
        <v>-4.1570000000000003E-2</v>
      </c>
      <c r="C11" s="72">
        <v>-3.9085000000000002E-2</v>
      </c>
      <c r="D11" s="72">
        <v>-3.6909999999999998E-2</v>
      </c>
      <c r="E11" s="72">
        <v>-3.4724999999999999E-2</v>
      </c>
      <c r="F11" s="72">
        <v>-3.3114999999999999E-2</v>
      </c>
      <c r="G11" s="72">
        <v>-3.1217999999999999E-2</v>
      </c>
      <c r="H11" s="72">
        <v>-2.9590999999999999E-2</v>
      </c>
      <c r="I11" s="72">
        <v>-2.828E-2</v>
      </c>
      <c r="J11" s="72">
        <v>-2.6859000000000001E-2</v>
      </c>
      <c r="K11" s="72">
        <v>-2.5330999999999999E-2</v>
      </c>
      <c r="L11" s="72">
        <v>-2.3806000000000001E-2</v>
      </c>
      <c r="M11" s="72">
        <v>-2.2287999999999999E-2</v>
      </c>
      <c r="N11" s="72">
        <v>-2.0555E-2</v>
      </c>
      <c r="O11" s="72">
        <v>-1.9224000000000002E-2</v>
      </c>
      <c r="P11" s="72">
        <v>-1.7680000000000001E-2</v>
      </c>
      <c r="Q11" s="72">
        <v>-1.6379000000000001E-2</v>
      </c>
      <c r="R11" s="72">
        <v>-1.4831E-2</v>
      </c>
      <c r="S11" s="72">
        <v>-1.2531E-2</v>
      </c>
      <c r="T11" s="72">
        <v>-1.0486000000000001E-2</v>
      </c>
      <c r="U11" s="72">
        <v>-7.8759999999999993E-3</v>
      </c>
      <c r="V11" s="72">
        <v>-5.9890000000000004E-3</v>
      </c>
      <c r="W11" s="72">
        <v>-3.9509999999999997E-3</v>
      </c>
      <c r="X11" s="72">
        <v>-2.0760000000000002E-3</v>
      </c>
      <c r="Y11" s="72">
        <v>0</v>
      </c>
      <c r="Z11" s="72">
        <v>1.9120000000000001E-3</v>
      </c>
      <c r="AA11" s="72">
        <v>3.5720000000000001E-3</v>
      </c>
      <c r="AB11" s="72">
        <v>5.0379999999999999E-3</v>
      </c>
      <c r="AC11" s="72">
        <v>6.7460000000000003E-3</v>
      </c>
      <c r="AD11" s="72">
        <v>8.1309999999999993E-3</v>
      </c>
      <c r="AE11" s="72">
        <v>9.4380000000000002E-3</v>
      </c>
      <c r="AF11" s="72">
        <v>1.0673999999999999E-2</v>
      </c>
      <c r="AG11" s="72">
        <v>1.2274E-2</v>
      </c>
      <c r="AH11" s="72">
        <v>1.3495999999999999E-2</v>
      </c>
      <c r="AI11" s="72">
        <v>1.4378E-2</v>
      </c>
      <c r="AJ11" s="72">
        <v>1.5369000000000001E-2</v>
      </c>
      <c r="AK11" s="72">
        <v>1.5894999999999999E-2</v>
      </c>
      <c r="AL11" s="72">
        <v>1.5890000000000001E-2</v>
      </c>
      <c r="AM11" s="72">
        <v>1.5689999999999999E-2</v>
      </c>
    </row>
    <row r="12" spans="1:39" ht="12.75" customHeight="1">
      <c r="A12" s="72">
        <v>-4.1450000000000001E-2</v>
      </c>
      <c r="B12" s="72">
        <v>-3.8926000000000002E-2</v>
      </c>
      <c r="C12" s="72">
        <v>-3.6309000000000001E-2</v>
      </c>
      <c r="D12" s="72">
        <v>-3.4242000000000002E-2</v>
      </c>
      <c r="E12" s="72">
        <v>-3.261E-2</v>
      </c>
      <c r="F12" s="72">
        <v>-3.0863999999999999E-2</v>
      </c>
      <c r="G12" s="72">
        <v>-2.9583000000000002E-2</v>
      </c>
      <c r="H12" s="72">
        <v>-2.7968E-2</v>
      </c>
      <c r="I12" s="72">
        <v>-2.6924E-2</v>
      </c>
      <c r="J12" s="72">
        <v>-2.5707000000000001E-2</v>
      </c>
      <c r="K12" s="72">
        <v>-2.4246E-2</v>
      </c>
      <c r="L12" s="72">
        <v>-2.3133000000000001E-2</v>
      </c>
      <c r="M12" s="72">
        <v>-2.1493000000000002E-2</v>
      </c>
      <c r="N12" s="72">
        <v>-2.0261999999999999E-2</v>
      </c>
      <c r="O12" s="72">
        <v>-1.8721999999999999E-2</v>
      </c>
      <c r="P12" s="72">
        <v>-1.7335E-2</v>
      </c>
      <c r="Q12" s="72">
        <v>-1.6043000000000002E-2</v>
      </c>
      <c r="R12" s="72">
        <v>-1.4199E-2</v>
      </c>
      <c r="S12" s="72">
        <v>-1.2312E-2</v>
      </c>
      <c r="T12" s="72">
        <v>-1.001E-2</v>
      </c>
      <c r="U12" s="72">
        <v>-7.9620000000000003E-3</v>
      </c>
      <c r="V12" s="72">
        <v>-5.6649999999999999E-3</v>
      </c>
      <c r="W12" s="72">
        <v>-3.4659999999999999E-3</v>
      </c>
      <c r="X12" s="72">
        <v>-1.915E-3</v>
      </c>
      <c r="Y12" s="72">
        <v>0</v>
      </c>
      <c r="Z12" s="72">
        <v>1.812E-3</v>
      </c>
      <c r="AA12" s="72">
        <v>3.7079999999999999E-3</v>
      </c>
      <c r="AB12" s="72">
        <v>5.1089999999999998E-3</v>
      </c>
      <c r="AC12" s="72">
        <v>6.7539999999999996E-3</v>
      </c>
      <c r="AD12" s="72">
        <v>7.9380000000000006E-3</v>
      </c>
      <c r="AE12" s="72">
        <v>8.9859999999999992E-3</v>
      </c>
      <c r="AF12" s="72">
        <v>1.0296E-2</v>
      </c>
      <c r="AG12" s="72">
        <v>1.167E-2</v>
      </c>
      <c r="AH12" s="72">
        <v>1.307E-2</v>
      </c>
      <c r="AI12" s="72">
        <v>1.3979E-2</v>
      </c>
      <c r="AJ12" s="72">
        <v>1.4716999999999999E-2</v>
      </c>
      <c r="AK12" s="72">
        <v>1.5099E-2</v>
      </c>
      <c r="AL12" s="72">
        <v>1.538E-2</v>
      </c>
      <c r="AM12" s="72">
        <v>1.5408E-2</v>
      </c>
    </row>
    <row r="13" spans="1:39" ht="12.75" customHeight="1">
      <c r="A13" s="72">
        <v>-0.04</v>
      </c>
      <c r="B13" s="72">
        <v>-3.7504000000000003E-2</v>
      </c>
      <c r="C13" s="72">
        <v>-3.5364E-2</v>
      </c>
      <c r="D13" s="72">
        <v>-3.3327000000000002E-2</v>
      </c>
      <c r="E13" s="72">
        <v>-3.1655000000000003E-2</v>
      </c>
      <c r="F13" s="72">
        <v>-3.0048999999999999E-2</v>
      </c>
      <c r="G13" s="72">
        <v>-2.8590999999999998E-2</v>
      </c>
      <c r="H13" s="72">
        <v>-2.7292E-2</v>
      </c>
      <c r="I13" s="72">
        <v>-2.6127000000000001E-2</v>
      </c>
      <c r="J13" s="72">
        <v>-2.4782999999999999E-2</v>
      </c>
      <c r="K13" s="72">
        <v>-2.3255000000000001E-2</v>
      </c>
      <c r="L13" s="72">
        <v>-2.1817E-2</v>
      </c>
      <c r="M13" s="72">
        <v>-2.0594000000000001E-2</v>
      </c>
      <c r="N13" s="72">
        <v>-1.8880000000000001E-2</v>
      </c>
      <c r="O13" s="72">
        <v>-1.7638999999999998E-2</v>
      </c>
      <c r="P13" s="72">
        <v>-1.6317999999999999E-2</v>
      </c>
      <c r="Q13" s="72">
        <v>-1.5096E-2</v>
      </c>
      <c r="R13" s="72">
        <v>-1.3705999999999999E-2</v>
      </c>
      <c r="S13" s="72">
        <v>-1.1756000000000001E-2</v>
      </c>
      <c r="T13" s="72">
        <v>-9.6259999999999991E-3</v>
      </c>
      <c r="U13" s="72">
        <v>-7.5929999999999999E-3</v>
      </c>
      <c r="V13" s="72">
        <v>-5.4479999999999997E-3</v>
      </c>
      <c r="W13" s="72">
        <v>-3.6050000000000001E-3</v>
      </c>
      <c r="X13" s="72">
        <v>-1.7669999999999999E-3</v>
      </c>
      <c r="Y13" s="72">
        <v>0</v>
      </c>
      <c r="Z13" s="72">
        <v>1.707E-3</v>
      </c>
      <c r="AA13" s="72">
        <v>3.388E-3</v>
      </c>
      <c r="AB13" s="72">
        <v>4.8939999999999999E-3</v>
      </c>
      <c r="AC13" s="72">
        <v>6.0860000000000003E-3</v>
      </c>
      <c r="AD13" s="72">
        <v>7.7130000000000002E-3</v>
      </c>
      <c r="AE13" s="72">
        <v>8.8739999999999999E-3</v>
      </c>
      <c r="AF13" s="72">
        <v>1.0170999999999999E-2</v>
      </c>
      <c r="AG13" s="72">
        <v>1.1457E-2</v>
      </c>
      <c r="AH13" s="72">
        <v>1.2515E-2</v>
      </c>
      <c r="AI13" s="72">
        <v>1.3561E-2</v>
      </c>
      <c r="AJ13" s="72">
        <v>1.4260999999999999E-2</v>
      </c>
      <c r="AK13" s="72">
        <v>1.494E-2</v>
      </c>
      <c r="AL13" s="72">
        <v>1.4985999999999999E-2</v>
      </c>
      <c r="AM13" s="72">
        <v>1.4881E-2</v>
      </c>
    </row>
    <row r="14" spans="1:39" ht="12.75" customHeight="1">
      <c r="A14" s="72">
        <v>-3.9252000000000002E-2</v>
      </c>
      <c r="B14" s="72">
        <v>-3.6856E-2</v>
      </c>
      <c r="C14" s="72">
        <v>-3.4514999999999997E-2</v>
      </c>
      <c r="D14" s="72">
        <v>-3.2529000000000002E-2</v>
      </c>
      <c r="E14" s="72">
        <v>-3.082E-2</v>
      </c>
      <c r="F14" s="72">
        <v>-2.9229999999999999E-2</v>
      </c>
      <c r="G14" s="72">
        <v>-2.7702000000000001E-2</v>
      </c>
      <c r="H14" s="72">
        <v>-2.6218999999999999E-2</v>
      </c>
      <c r="I14" s="72">
        <v>-2.5208999999999999E-2</v>
      </c>
      <c r="J14" s="72">
        <v>-2.3931000000000001E-2</v>
      </c>
      <c r="K14" s="72">
        <v>-2.2589000000000001E-2</v>
      </c>
      <c r="L14" s="72">
        <v>-2.1423000000000001E-2</v>
      </c>
      <c r="M14" s="72">
        <v>-1.9987000000000001E-2</v>
      </c>
      <c r="N14" s="72">
        <v>-1.8667E-2</v>
      </c>
      <c r="O14" s="72">
        <v>-1.7243999999999999E-2</v>
      </c>
      <c r="P14" s="72">
        <v>-1.6046999999999999E-2</v>
      </c>
      <c r="Q14" s="72">
        <v>-1.4829E-2</v>
      </c>
      <c r="R14" s="72">
        <v>-1.3497E-2</v>
      </c>
      <c r="S14" s="72">
        <v>-1.1474E-2</v>
      </c>
      <c r="T14" s="72">
        <v>-9.4350000000000007E-3</v>
      </c>
      <c r="U14" s="72">
        <v>-7.2940000000000001E-3</v>
      </c>
      <c r="V14" s="72">
        <v>-5.6049999999999997E-3</v>
      </c>
      <c r="W14" s="72">
        <v>-3.702E-3</v>
      </c>
      <c r="X14" s="72">
        <v>-1.91E-3</v>
      </c>
      <c r="Y14" s="72">
        <v>0</v>
      </c>
      <c r="Z14" s="72">
        <v>1.4760000000000001E-3</v>
      </c>
      <c r="AA14" s="72">
        <v>3.0999999999999999E-3</v>
      </c>
      <c r="AB14" s="72">
        <v>4.4390000000000002E-3</v>
      </c>
      <c r="AC14" s="72">
        <v>6.0899999999999999E-3</v>
      </c>
      <c r="AD14" s="72">
        <v>7.2659999999999999E-3</v>
      </c>
      <c r="AE14" s="72">
        <v>8.3949999999999997E-3</v>
      </c>
      <c r="AF14" s="72">
        <v>9.4640000000000002E-3</v>
      </c>
      <c r="AG14" s="72">
        <v>1.0909E-2</v>
      </c>
      <c r="AH14" s="72">
        <v>1.1934E-2</v>
      </c>
      <c r="AI14" s="72">
        <v>1.2810999999999999E-2</v>
      </c>
      <c r="AJ14" s="72">
        <v>1.3521E-2</v>
      </c>
      <c r="AK14" s="72">
        <v>1.4102999999999999E-2</v>
      </c>
      <c r="AL14" s="72">
        <v>1.4272999999999999E-2</v>
      </c>
      <c r="AM14" s="72">
        <v>1.4279999999999999E-2</v>
      </c>
    </row>
    <row r="15" spans="1:39" ht="12.75" customHeight="1">
      <c r="A15" s="72">
        <v>-3.6485999999999998E-2</v>
      </c>
      <c r="B15" s="72">
        <v>-3.4333000000000002E-2</v>
      </c>
      <c r="C15" s="72">
        <v>-3.2228E-2</v>
      </c>
      <c r="D15" s="72">
        <v>-3.0412999999999999E-2</v>
      </c>
      <c r="E15" s="72">
        <v>-2.8933E-2</v>
      </c>
      <c r="F15" s="72">
        <v>-2.7501999999999999E-2</v>
      </c>
      <c r="G15" s="72">
        <v>-2.6216E-2</v>
      </c>
      <c r="H15" s="72">
        <v>-2.5106E-2</v>
      </c>
      <c r="I15" s="72">
        <v>-2.4065E-2</v>
      </c>
      <c r="J15" s="72">
        <v>-2.2966E-2</v>
      </c>
      <c r="K15" s="72">
        <v>-2.1510000000000001E-2</v>
      </c>
      <c r="L15" s="72">
        <v>-2.0296999999999999E-2</v>
      </c>
      <c r="M15" s="72">
        <v>-1.9140000000000001E-2</v>
      </c>
      <c r="N15" s="72">
        <v>-1.7815000000000001E-2</v>
      </c>
      <c r="O15" s="72">
        <v>-1.6511999999999999E-2</v>
      </c>
      <c r="P15" s="72">
        <v>-1.5351999999999999E-2</v>
      </c>
      <c r="Q15" s="72">
        <v>-1.4055E-2</v>
      </c>
      <c r="R15" s="72">
        <v>-1.2567E-2</v>
      </c>
      <c r="S15" s="72">
        <v>-1.0866000000000001E-2</v>
      </c>
      <c r="T15" s="72">
        <v>-8.9269999999999992E-3</v>
      </c>
      <c r="U15" s="72">
        <v>-7.1510000000000002E-3</v>
      </c>
      <c r="V15" s="72">
        <v>-5.0169999999999998E-3</v>
      </c>
      <c r="W15" s="72">
        <v>-3.2169999999999998E-3</v>
      </c>
      <c r="X15" s="72">
        <v>-1.663E-3</v>
      </c>
      <c r="Y15" s="72">
        <v>0</v>
      </c>
      <c r="Z15" s="72">
        <v>1.719E-3</v>
      </c>
      <c r="AA15" s="72">
        <v>3.3639999999999998E-3</v>
      </c>
      <c r="AB15" s="72">
        <v>4.7879999999999997E-3</v>
      </c>
      <c r="AC15" s="72">
        <v>5.9459999999999999E-3</v>
      </c>
      <c r="AD15" s="72">
        <v>7.2420000000000002E-3</v>
      </c>
      <c r="AE15" s="72">
        <v>8.2019999999999992E-3</v>
      </c>
      <c r="AF15" s="72">
        <v>9.4140000000000005E-3</v>
      </c>
      <c r="AG15" s="72">
        <v>1.0704E-2</v>
      </c>
      <c r="AH15" s="72">
        <v>1.1611E-2</v>
      </c>
      <c r="AI15" s="72">
        <v>1.2709E-2</v>
      </c>
      <c r="AJ15" s="72">
        <v>1.3313E-2</v>
      </c>
      <c r="AK15" s="72">
        <v>1.3814E-2</v>
      </c>
      <c r="AL15" s="72">
        <v>1.3972E-2</v>
      </c>
      <c r="AM15" s="72">
        <v>1.3997000000000001E-2</v>
      </c>
    </row>
    <row r="16" spans="1:39" ht="12.75" customHeight="1">
      <c r="A16" s="72">
        <v>-3.4934E-2</v>
      </c>
      <c r="B16" s="72">
        <v>-3.2765000000000002E-2</v>
      </c>
      <c r="C16" s="72">
        <v>-3.0945E-2</v>
      </c>
      <c r="D16" s="72">
        <v>-2.9163000000000001E-2</v>
      </c>
      <c r="E16" s="72">
        <v>-2.7730000000000001E-2</v>
      </c>
      <c r="F16" s="72">
        <v>-2.6362E-2</v>
      </c>
      <c r="G16" s="72">
        <v>-2.4903000000000002E-2</v>
      </c>
      <c r="H16" s="72">
        <v>-2.3795E-2</v>
      </c>
      <c r="I16" s="72">
        <v>-2.2764E-2</v>
      </c>
      <c r="J16" s="72">
        <v>-2.1722000000000002E-2</v>
      </c>
      <c r="K16" s="72">
        <v>-2.0388E-2</v>
      </c>
      <c r="L16" s="72">
        <v>-1.9214999999999999E-2</v>
      </c>
      <c r="M16" s="72">
        <v>-1.7894E-2</v>
      </c>
      <c r="N16" s="72">
        <v>-1.6781000000000001E-2</v>
      </c>
      <c r="O16" s="72">
        <v>-1.5570000000000001E-2</v>
      </c>
      <c r="P16" s="72">
        <v>-1.4341E-2</v>
      </c>
      <c r="Q16" s="72">
        <v>-1.3443E-2</v>
      </c>
      <c r="R16" s="72">
        <v>-1.2146000000000001E-2</v>
      </c>
      <c r="S16" s="72">
        <v>-1.0416E-2</v>
      </c>
      <c r="T16" s="72">
        <v>-8.4980000000000003E-3</v>
      </c>
      <c r="U16" s="72">
        <v>-6.5370000000000003E-3</v>
      </c>
      <c r="V16" s="72">
        <v>-5.0379999999999999E-3</v>
      </c>
      <c r="W16" s="72">
        <v>-3.2369999999999999E-3</v>
      </c>
      <c r="X16" s="72">
        <v>-1.6720000000000001E-3</v>
      </c>
      <c r="Y16" s="72">
        <v>0</v>
      </c>
      <c r="Z16" s="72">
        <v>1.456E-3</v>
      </c>
      <c r="AA16" s="72">
        <v>2.9619999999999998E-3</v>
      </c>
      <c r="AB16" s="72">
        <v>4.2339999999999999E-3</v>
      </c>
      <c r="AC16" s="72">
        <v>5.4860000000000004E-3</v>
      </c>
      <c r="AD16" s="72">
        <v>6.8139999999999997E-3</v>
      </c>
      <c r="AE16" s="72">
        <v>7.7479999999999997E-3</v>
      </c>
      <c r="AF16" s="72">
        <v>8.796E-3</v>
      </c>
      <c r="AG16" s="72">
        <v>9.9019999999999993E-3</v>
      </c>
      <c r="AH16" s="72">
        <v>1.0925000000000001E-2</v>
      </c>
      <c r="AI16" s="72">
        <v>1.1827000000000001E-2</v>
      </c>
      <c r="AJ16" s="72">
        <v>1.2612999999999999E-2</v>
      </c>
      <c r="AK16" s="72">
        <v>1.298E-2</v>
      </c>
      <c r="AL16" s="72">
        <v>1.312E-2</v>
      </c>
      <c r="AM16" s="72">
        <v>1.3191E-2</v>
      </c>
    </row>
    <row r="17" spans="1:39" ht="12.75" customHeight="1">
      <c r="A17" s="72">
        <v>-3.3471000000000001E-2</v>
      </c>
      <c r="B17" s="72">
        <v>-3.1396E-2</v>
      </c>
      <c r="C17" s="72">
        <v>-2.9286E-2</v>
      </c>
      <c r="D17" s="72">
        <v>-2.7604E-2</v>
      </c>
      <c r="E17" s="72">
        <v>-2.6186000000000001E-2</v>
      </c>
      <c r="F17" s="72">
        <v>-2.4830000000000001E-2</v>
      </c>
      <c r="G17" s="72">
        <v>-2.3609999999999999E-2</v>
      </c>
      <c r="H17" s="72">
        <v>-2.2454000000000002E-2</v>
      </c>
      <c r="I17" s="72">
        <v>-2.1458000000000001E-2</v>
      </c>
      <c r="J17" s="72">
        <v>-2.0473000000000002E-2</v>
      </c>
      <c r="K17" s="72">
        <v>-1.9446000000000001E-2</v>
      </c>
      <c r="L17" s="72">
        <v>-1.8519999999999998E-2</v>
      </c>
      <c r="M17" s="72">
        <v>-1.7364999999999998E-2</v>
      </c>
      <c r="N17" s="72">
        <v>-1.5990000000000001E-2</v>
      </c>
      <c r="O17" s="72">
        <v>-1.4926E-2</v>
      </c>
      <c r="P17" s="72">
        <v>-1.389E-2</v>
      </c>
      <c r="Q17" s="72">
        <v>-1.2798E-2</v>
      </c>
      <c r="R17" s="72">
        <v>-1.1483E-2</v>
      </c>
      <c r="S17" s="72">
        <v>-9.7590000000000003E-3</v>
      </c>
      <c r="T17" s="72">
        <v>-8.0110000000000008E-3</v>
      </c>
      <c r="U17" s="72">
        <v>-6.3810000000000004E-3</v>
      </c>
      <c r="V17" s="72">
        <v>-4.5929999999999999E-3</v>
      </c>
      <c r="W17" s="72">
        <v>-2.9889999999999999E-3</v>
      </c>
      <c r="X17" s="72">
        <v>-1.5100000000000001E-3</v>
      </c>
      <c r="Y17" s="72">
        <v>0</v>
      </c>
      <c r="Z17" s="72">
        <v>1.537E-3</v>
      </c>
      <c r="AA17" s="72">
        <v>2.8999999999999998E-3</v>
      </c>
      <c r="AB17" s="72">
        <v>4.1999999999999997E-3</v>
      </c>
      <c r="AC17" s="72">
        <v>5.3020000000000003E-3</v>
      </c>
      <c r="AD17" s="72">
        <v>6.4790000000000004E-3</v>
      </c>
      <c r="AE17" s="72">
        <v>7.4310000000000001E-3</v>
      </c>
      <c r="AF17" s="72">
        <v>8.4449999999999994E-3</v>
      </c>
      <c r="AG17" s="72">
        <v>9.5569999999999995E-3</v>
      </c>
      <c r="AH17" s="72">
        <v>1.0621999999999999E-2</v>
      </c>
      <c r="AI17" s="72">
        <v>1.1328E-2</v>
      </c>
      <c r="AJ17" s="72">
        <v>1.1792E-2</v>
      </c>
      <c r="AK17" s="72">
        <v>1.2404999999999999E-2</v>
      </c>
      <c r="AL17" s="72">
        <v>1.2640999999999999E-2</v>
      </c>
      <c r="AM17" s="72">
        <v>1.2664999999999999E-2</v>
      </c>
    </row>
    <row r="18" spans="1:39" ht="12.75" customHeight="1">
      <c r="A18" s="72">
        <v>-3.0973000000000001E-2</v>
      </c>
      <c r="B18" s="72">
        <v>-2.9138000000000001E-2</v>
      </c>
      <c r="C18" s="72">
        <v>-2.7522999999999999E-2</v>
      </c>
      <c r="D18" s="72">
        <v>-2.5967E-2</v>
      </c>
      <c r="E18" s="72">
        <v>-2.4702999999999999E-2</v>
      </c>
      <c r="F18" s="72">
        <v>-2.366E-2</v>
      </c>
      <c r="G18" s="72">
        <v>-2.2554000000000001E-2</v>
      </c>
      <c r="H18" s="72">
        <v>-2.1533E-2</v>
      </c>
      <c r="I18" s="72">
        <v>-2.0872000000000002E-2</v>
      </c>
      <c r="J18" s="72">
        <v>-1.9887999999999999E-2</v>
      </c>
      <c r="K18" s="72">
        <v>-1.8487E-2</v>
      </c>
      <c r="L18" s="72">
        <v>-1.7458999999999999E-2</v>
      </c>
      <c r="M18" s="72">
        <v>-1.6355000000000001E-2</v>
      </c>
      <c r="N18" s="72">
        <v>-1.5351999999999999E-2</v>
      </c>
      <c r="O18" s="72">
        <v>-1.4260999999999999E-2</v>
      </c>
      <c r="P18" s="72">
        <v>-1.3285E-2</v>
      </c>
      <c r="Q18" s="72">
        <v>-1.2234999999999999E-2</v>
      </c>
      <c r="R18" s="72">
        <v>-1.1017000000000001E-2</v>
      </c>
      <c r="S18" s="72">
        <v>-9.5510000000000005E-3</v>
      </c>
      <c r="T18" s="72">
        <v>-7.8399999999999997E-3</v>
      </c>
      <c r="U18" s="72">
        <v>-6.1879999999999999E-3</v>
      </c>
      <c r="V18" s="72">
        <v>-4.5240000000000002E-3</v>
      </c>
      <c r="W18" s="72">
        <v>-2.9120000000000001E-3</v>
      </c>
      <c r="X18" s="72">
        <v>-1.639E-3</v>
      </c>
      <c r="Y18" s="72">
        <v>0</v>
      </c>
      <c r="Z18" s="72">
        <v>1.284E-3</v>
      </c>
      <c r="AA18" s="72">
        <v>2.604E-3</v>
      </c>
      <c r="AB18" s="72">
        <v>3.7889999999999998E-3</v>
      </c>
      <c r="AC18" s="72">
        <v>5.0769999999999999E-3</v>
      </c>
      <c r="AD18" s="72">
        <v>6.2259999999999998E-3</v>
      </c>
      <c r="AE18" s="72">
        <v>7.0559999999999998E-3</v>
      </c>
      <c r="AF18" s="72">
        <v>8.0260000000000001E-3</v>
      </c>
      <c r="AG18" s="72">
        <v>9.1500000000000001E-3</v>
      </c>
      <c r="AH18" s="72">
        <v>9.9100000000000004E-3</v>
      </c>
      <c r="AI18" s="72">
        <v>1.0748000000000001E-2</v>
      </c>
      <c r="AJ18" s="72">
        <v>1.1403E-2</v>
      </c>
      <c r="AK18" s="72">
        <v>1.1785E-2</v>
      </c>
      <c r="AL18" s="72">
        <v>1.1926000000000001E-2</v>
      </c>
      <c r="AM18" s="72">
        <v>1.1899E-2</v>
      </c>
    </row>
    <row r="19" spans="1:39" ht="12.75" customHeight="1">
      <c r="A19" s="72">
        <v>-3.0370000000000001E-2</v>
      </c>
      <c r="B19" s="72">
        <v>-2.8485E-2</v>
      </c>
      <c r="C19" s="72">
        <v>-2.6837E-2</v>
      </c>
      <c r="D19" s="72">
        <v>-2.5271999999999999E-2</v>
      </c>
      <c r="E19" s="72">
        <v>-2.3970999999999999E-2</v>
      </c>
      <c r="F19" s="72">
        <v>-2.2714000000000002E-2</v>
      </c>
      <c r="G19" s="72">
        <v>-2.1543E-2</v>
      </c>
      <c r="H19" s="72">
        <v>-2.0541E-2</v>
      </c>
      <c r="I19" s="72">
        <v>-1.9716999999999998E-2</v>
      </c>
      <c r="J19" s="72">
        <v>-1.8738000000000001E-2</v>
      </c>
      <c r="K19" s="72">
        <v>-1.7604999999999999E-2</v>
      </c>
      <c r="L19" s="72">
        <v>-1.6650000000000002E-2</v>
      </c>
      <c r="M19" s="72">
        <v>-1.5625E-2</v>
      </c>
      <c r="N19" s="72">
        <v>-1.4507000000000001E-2</v>
      </c>
      <c r="O19" s="72">
        <v>-1.3519E-2</v>
      </c>
      <c r="P19" s="72">
        <v>-1.2484E-2</v>
      </c>
      <c r="Q19" s="72">
        <v>-1.1594999999999999E-2</v>
      </c>
      <c r="R19" s="72">
        <v>-1.0503E-2</v>
      </c>
      <c r="S19" s="72">
        <v>-8.9440000000000006E-3</v>
      </c>
      <c r="T19" s="72">
        <v>-7.4190000000000002E-3</v>
      </c>
      <c r="U19" s="72">
        <v>-5.7749999999999998E-3</v>
      </c>
      <c r="V19" s="72">
        <v>-4.2440000000000004E-3</v>
      </c>
      <c r="W19" s="72">
        <v>-2.8270000000000001E-3</v>
      </c>
      <c r="X19" s="72">
        <v>-1.4300000000000001E-3</v>
      </c>
      <c r="Y19" s="72">
        <v>0</v>
      </c>
      <c r="Z19" s="72">
        <v>1.341E-3</v>
      </c>
      <c r="AA19" s="72">
        <v>2.6289999999999998E-3</v>
      </c>
      <c r="AB19" s="72">
        <v>3.8240000000000001E-3</v>
      </c>
      <c r="AC19" s="72">
        <v>4.7829999999999999E-3</v>
      </c>
      <c r="AD19" s="72">
        <v>5.8650000000000004E-3</v>
      </c>
      <c r="AE19" s="72">
        <v>6.7600000000000004E-3</v>
      </c>
      <c r="AF19" s="72">
        <v>7.7419999999999998E-3</v>
      </c>
      <c r="AG19" s="72">
        <v>8.6890000000000005E-3</v>
      </c>
      <c r="AH19" s="72">
        <v>9.4870000000000006E-3</v>
      </c>
      <c r="AI19" s="72">
        <v>1.0283E-2</v>
      </c>
      <c r="AJ19" s="72">
        <v>1.0798E-2</v>
      </c>
      <c r="AK19" s="72">
        <v>1.1202E-2</v>
      </c>
      <c r="AL19" s="72">
        <v>1.1395000000000001E-2</v>
      </c>
      <c r="AM19" s="72">
        <v>1.1443999999999999E-2</v>
      </c>
    </row>
    <row r="20" spans="1:39" ht="12.75" customHeight="1">
      <c r="A20" s="72">
        <v>-2.8670000000000001E-2</v>
      </c>
      <c r="B20" s="72">
        <v>-2.6946000000000001E-2</v>
      </c>
      <c r="C20" s="72">
        <v>-2.5097999999999999E-2</v>
      </c>
      <c r="D20" s="72">
        <v>-2.3616999999999999E-2</v>
      </c>
      <c r="E20" s="72">
        <v>-2.2499999999999999E-2</v>
      </c>
      <c r="F20" s="72">
        <v>-2.1384E-2</v>
      </c>
      <c r="G20" s="72">
        <v>-2.036E-2</v>
      </c>
      <c r="H20" s="72">
        <v>-1.9460999999999999E-2</v>
      </c>
      <c r="I20" s="72">
        <v>-1.8674E-2</v>
      </c>
      <c r="J20" s="72">
        <v>-1.7913999999999999E-2</v>
      </c>
      <c r="K20" s="72">
        <v>-1.6999E-2</v>
      </c>
      <c r="L20" s="72">
        <v>-1.6222E-2</v>
      </c>
      <c r="M20" s="72">
        <v>-1.5136E-2</v>
      </c>
      <c r="N20" s="72">
        <v>-1.4114E-2</v>
      </c>
      <c r="O20" s="72">
        <v>-1.3188999999999999E-2</v>
      </c>
      <c r="P20" s="72">
        <v>-1.2303E-2</v>
      </c>
      <c r="Q20" s="72">
        <v>-1.1268E-2</v>
      </c>
      <c r="R20" s="72">
        <v>-1.0129000000000001E-2</v>
      </c>
      <c r="S20" s="72">
        <v>-8.7010000000000004E-3</v>
      </c>
      <c r="T20" s="72">
        <v>-7.1659999999999996E-3</v>
      </c>
      <c r="U20" s="72">
        <v>-5.6990000000000001E-3</v>
      </c>
      <c r="V20" s="72">
        <v>-4.1409999999999997E-3</v>
      </c>
      <c r="W20" s="72">
        <v>-2.65E-3</v>
      </c>
      <c r="X20" s="72">
        <v>-1.395E-3</v>
      </c>
      <c r="Y20" s="72">
        <v>0</v>
      </c>
      <c r="Z20" s="72">
        <v>1.3929999999999999E-3</v>
      </c>
      <c r="AA20" s="72">
        <v>2.5569999999999998E-3</v>
      </c>
      <c r="AB20" s="72">
        <v>3.751E-3</v>
      </c>
      <c r="AC20" s="72">
        <v>4.8180000000000002E-3</v>
      </c>
      <c r="AD20" s="72">
        <v>5.6470000000000001E-3</v>
      </c>
      <c r="AE20" s="72">
        <v>6.5649999999999997E-3</v>
      </c>
      <c r="AF20" s="72">
        <v>7.2269999999999999E-3</v>
      </c>
      <c r="AG20" s="72">
        <v>8.3269999999999993E-3</v>
      </c>
      <c r="AH20" s="72">
        <v>9.2060000000000006E-3</v>
      </c>
      <c r="AI20" s="72">
        <v>9.7949999999999999E-3</v>
      </c>
      <c r="AJ20" s="72">
        <v>1.0344000000000001E-2</v>
      </c>
      <c r="AK20" s="72">
        <v>1.0629E-2</v>
      </c>
      <c r="AL20" s="72">
        <v>1.0951000000000001E-2</v>
      </c>
      <c r="AM20" s="72">
        <v>1.1010000000000001E-2</v>
      </c>
    </row>
    <row r="21" spans="1:39" ht="12.75" customHeight="1">
      <c r="A21" s="72">
        <v>-2.7008000000000001E-2</v>
      </c>
      <c r="B21" s="72">
        <v>-2.5396999999999999E-2</v>
      </c>
      <c r="C21" s="72">
        <v>-2.4053000000000001E-2</v>
      </c>
      <c r="D21" s="72">
        <v>-2.2686000000000001E-2</v>
      </c>
      <c r="E21" s="72">
        <v>-2.1543E-2</v>
      </c>
      <c r="F21" s="72">
        <v>-2.0698000000000001E-2</v>
      </c>
      <c r="G21" s="72">
        <v>-1.9643000000000001E-2</v>
      </c>
      <c r="H21" s="72">
        <v>-1.8827E-2</v>
      </c>
      <c r="I21" s="72">
        <v>-1.8169999999999999E-2</v>
      </c>
      <c r="J21" s="72">
        <v>-1.7298999999999998E-2</v>
      </c>
      <c r="K21" s="72">
        <v>-1.6077000000000001E-2</v>
      </c>
      <c r="L21" s="72">
        <v>-1.5079E-2</v>
      </c>
      <c r="M21" s="72">
        <v>-1.4203E-2</v>
      </c>
      <c r="N21" s="72">
        <v>-1.3322000000000001E-2</v>
      </c>
      <c r="O21" s="72">
        <v>-1.2345999999999999E-2</v>
      </c>
      <c r="P21" s="72">
        <v>-1.1393E-2</v>
      </c>
      <c r="Q21" s="72">
        <v>-1.0526000000000001E-2</v>
      </c>
      <c r="R21" s="72">
        <v>-9.5230000000000002E-3</v>
      </c>
      <c r="S21" s="72">
        <v>-8.2170000000000003E-3</v>
      </c>
      <c r="T21" s="72">
        <v>-6.7279999999999996E-3</v>
      </c>
      <c r="U21" s="72">
        <v>-5.3249999999999999E-3</v>
      </c>
      <c r="V21" s="72">
        <v>-3.9039999999999999E-3</v>
      </c>
      <c r="W21" s="72">
        <v>-2.5999999999999999E-3</v>
      </c>
      <c r="X21" s="72">
        <v>-1.4120000000000001E-3</v>
      </c>
      <c r="Y21" s="72">
        <v>0</v>
      </c>
      <c r="Z21" s="72">
        <v>1.142E-3</v>
      </c>
      <c r="AA21" s="72">
        <v>2.4160000000000002E-3</v>
      </c>
      <c r="AB21" s="72">
        <v>3.3470000000000001E-3</v>
      </c>
      <c r="AC21" s="72">
        <v>4.4299999999999999E-3</v>
      </c>
      <c r="AD21" s="72">
        <v>5.4900000000000001E-3</v>
      </c>
      <c r="AE21" s="72">
        <v>6.1989999999999996E-3</v>
      </c>
      <c r="AF21" s="72">
        <v>7.1199999999999996E-3</v>
      </c>
      <c r="AG21" s="72">
        <v>7.9679999999999994E-3</v>
      </c>
      <c r="AH21" s="72">
        <v>8.6569999999999998E-3</v>
      </c>
      <c r="AI21" s="72">
        <v>9.4070000000000004E-3</v>
      </c>
      <c r="AJ21" s="72">
        <v>9.8530000000000006E-3</v>
      </c>
      <c r="AK21" s="72">
        <v>1.0224E-2</v>
      </c>
      <c r="AL21" s="72">
        <v>1.0315E-2</v>
      </c>
      <c r="AM21" s="72">
        <v>1.0425E-2</v>
      </c>
    </row>
    <row r="22" spans="1:39" ht="12.75" customHeight="1">
      <c r="A22" s="72">
        <v>-2.6433000000000002E-2</v>
      </c>
      <c r="B22" s="72">
        <v>-2.4719999999999999E-2</v>
      </c>
      <c r="C22" s="72">
        <v>-2.3156E-2</v>
      </c>
      <c r="D22" s="72">
        <v>-2.1784999999999999E-2</v>
      </c>
      <c r="E22" s="72">
        <v>-2.0650999999999999E-2</v>
      </c>
      <c r="F22" s="72">
        <v>-1.9501999999999999E-2</v>
      </c>
      <c r="G22" s="72">
        <v>-1.8582000000000001E-2</v>
      </c>
      <c r="H22" s="72">
        <v>-1.7742000000000001E-2</v>
      </c>
      <c r="I22" s="72">
        <v>-1.7014000000000001E-2</v>
      </c>
      <c r="J22" s="72">
        <v>-1.6226999999999998E-2</v>
      </c>
      <c r="K22" s="72">
        <v>-1.5382E-2</v>
      </c>
      <c r="L22" s="72">
        <v>-1.4577E-2</v>
      </c>
      <c r="M22" s="72">
        <v>-1.3672E-2</v>
      </c>
      <c r="N22" s="72">
        <v>-1.2708000000000001E-2</v>
      </c>
      <c r="O22" s="72">
        <v>-1.192E-2</v>
      </c>
      <c r="P22" s="72">
        <v>-1.0959999999999999E-2</v>
      </c>
      <c r="Q22" s="72">
        <v>-1.0212000000000001E-2</v>
      </c>
      <c r="R22" s="72">
        <v>-9.247E-3</v>
      </c>
      <c r="S22" s="72">
        <v>-7.8609999999999999E-3</v>
      </c>
      <c r="T22" s="72">
        <v>-6.5430000000000002E-3</v>
      </c>
      <c r="U22" s="72">
        <v>-5.1000000000000004E-3</v>
      </c>
      <c r="V22" s="72">
        <v>-3.7450000000000001E-3</v>
      </c>
      <c r="W22" s="72">
        <v>-2.4130000000000002E-3</v>
      </c>
      <c r="X22" s="72">
        <v>-1.2359999999999999E-3</v>
      </c>
      <c r="Y22" s="72">
        <v>0</v>
      </c>
      <c r="Z22" s="72">
        <v>1.225E-3</v>
      </c>
      <c r="AA22" s="72">
        <v>2.3640000000000002E-3</v>
      </c>
      <c r="AB22" s="72">
        <v>3.2520000000000001E-3</v>
      </c>
      <c r="AC22" s="72">
        <v>4.3080000000000002E-3</v>
      </c>
      <c r="AD22" s="72">
        <v>5.1710000000000002E-3</v>
      </c>
      <c r="AE22" s="72">
        <v>5.9080000000000001E-3</v>
      </c>
      <c r="AF22" s="72">
        <v>6.6829999999999997E-3</v>
      </c>
      <c r="AG22" s="72">
        <v>7.4819999999999999E-3</v>
      </c>
      <c r="AH22" s="72">
        <v>8.1910000000000004E-3</v>
      </c>
      <c r="AI22" s="72">
        <v>8.7569999999999992E-3</v>
      </c>
      <c r="AJ22" s="72">
        <v>9.2440000000000005E-3</v>
      </c>
      <c r="AK22" s="72">
        <v>9.6080000000000002E-3</v>
      </c>
      <c r="AL22" s="72">
        <v>9.8580000000000004E-3</v>
      </c>
      <c r="AM22" s="72">
        <v>9.979E-3</v>
      </c>
    </row>
    <row r="23" spans="1:39" ht="12.75" customHeight="1">
      <c r="A23" s="72">
        <v>-2.4525999999999999E-2</v>
      </c>
      <c r="B23" s="72">
        <v>-2.3116000000000001E-2</v>
      </c>
      <c r="C23" s="72">
        <v>-2.1586999999999999E-2</v>
      </c>
      <c r="D23" s="72">
        <v>-2.0397999999999999E-2</v>
      </c>
      <c r="E23" s="72">
        <v>-1.9460000000000002E-2</v>
      </c>
      <c r="F23" s="72">
        <v>-1.8626E-2</v>
      </c>
      <c r="G23" s="72">
        <v>-1.7767000000000002E-2</v>
      </c>
      <c r="H23" s="72">
        <v>-1.7048000000000001E-2</v>
      </c>
      <c r="I23" s="72">
        <v>-1.6478E-2</v>
      </c>
      <c r="J23" s="72">
        <v>-1.5692999999999999E-2</v>
      </c>
      <c r="K23" s="72">
        <v>-1.4872E-2</v>
      </c>
      <c r="L23" s="72">
        <v>-1.4185E-2</v>
      </c>
      <c r="M23" s="72">
        <v>-1.3299E-2</v>
      </c>
      <c r="N23" s="72">
        <v>-1.2408000000000001E-2</v>
      </c>
      <c r="O23" s="72">
        <v>-1.1518E-2</v>
      </c>
      <c r="P23" s="72">
        <v>-1.0817E-2</v>
      </c>
      <c r="Q23" s="72">
        <v>-9.9220000000000003E-3</v>
      </c>
      <c r="R23" s="72">
        <v>-8.8800000000000007E-3</v>
      </c>
      <c r="S23" s="72">
        <v>-7.6220000000000003E-3</v>
      </c>
      <c r="T23" s="72">
        <v>-6.3090000000000004E-3</v>
      </c>
      <c r="U23" s="72">
        <v>-5.0410000000000003E-3</v>
      </c>
      <c r="V23" s="72">
        <v>-3.6640000000000002E-3</v>
      </c>
      <c r="W23" s="72">
        <v>-2.2659999999999998E-3</v>
      </c>
      <c r="X23" s="72">
        <v>-1.2149999999999999E-3</v>
      </c>
      <c r="Y23" s="72">
        <v>0</v>
      </c>
      <c r="Z23" s="72">
        <v>1.1839999999999999E-3</v>
      </c>
      <c r="AA23" s="72">
        <v>2.3389999999999999E-3</v>
      </c>
      <c r="AB23" s="72">
        <v>3.385E-3</v>
      </c>
      <c r="AC23" s="72">
        <v>4.2550000000000001E-3</v>
      </c>
      <c r="AD23" s="72">
        <v>5.025E-3</v>
      </c>
      <c r="AE23" s="72">
        <v>5.8110000000000002E-3</v>
      </c>
      <c r="AF23" s="72">
        <v>6.4520000000000003E-3</v>
      </c>
      <c r="AG23" s="72">
        <v>7.2779999999999997E-3</v>
      </c>
      <c r="AH23" s="72">
        <v>8.005E-3</v>
      </c>
      <c r="AI23" s="72">
        <v>8.4829999999999992E-3</v>
      </c>
      <c r="AJ23" s="72">
        <v>8.9149999999999993E-3</v>
      </c>
      <c r="AK23" s="72">
        <v>9.136E-3</v>
      </c>
      <c r="AL23" s="72">
        <v>9.3869999999999995E-3</v>
      </c>
      <c r="AM23" s="72">
        <v>9.5219999999999992E-3</v>
      </c>
    </row>
    <row r="24" spans="1:39" ht="12.75" customHeight="1">
      <c r="A24" s="72">
        <v>-2.3678000000000001E-2</v>
      </c>
      <c r="B24" s="72">
        <v>-2.2193000000000001E-2</v>
      </c>
      <c r="C24" s="72">
        <v>-2.1037E-2</v>
      </c>
      <c r="D24" s="72">
        <v>-1.9789000000000001E-2</v>
      </c>
      <c r="E24" s="72">
        <v>-1.8738000000000001E-2</v>
      </c>
      <c r="F24" s="72">
        <v>-1.7894E-2</v>
      </c>
      <c r="G24" s="72">
        <v>-1.7068E-2</v>
      </c>
      <c r="H24" s="72">
        <v>-1.6327000000000001E-2</v>
      </c>
      <c r="I24" s="72">
        <v>-1.5685000000000001E-2</v>
      </c>
      <c r="J24" s="72">
        <v>-1.499E-2</v>
      </c>
      <c r="K24" s="72">
        <v>-1.3950000000000001E-2</v>
      </c>
      <c r="L24" s="72">
        <v>-1.3096E-2</v>
      </c>
      <c r="M24" s="72">
        <v>-1.2336E-2</v>
      </c>
      <c r="N24" s="72">
        <v>-1.157E-2</v>
      </c>
      <c r="O24" s="72">
        <v>-1.0748000000000001E-2</v>
      </c>
      <c r="P24" s="72">
        <v>-9.8840000000000004E-3</v>
      </c>
      <c r="Q24" s="72">
        <v>-9.214E-3</v>
      </c>
      <c r="R24" s="72">
        <v>-8.3140000000000002E-3</v>
      </c>
      <c r="S24" s="72">
        <v>-7.1760000000000001E-3</v>
      </c>
      <c r="T24" s="72">
        <v>-5.901E-3</v>
      </c>
      <c r="U24" s="72">
        <v>-4.6129999999999999E-3</v>
      </c>
      <c r="V24" s="72">
        <v>-3.3639999999999998E-3</v>
      </c>
      <c r="W24" s="72">
        <v>-2.2690000000000002E-3</v>
      </c>
      <c r="X24" s="72">
        <v>-1.158E-3</v>
      </c>
      <c r="Y24" s="72">
        <v>0</v>
      </c>
      <c r="Z24" s="72">
        <v>1.103E-3</v>
      </c>
      <c r="AA24" s="72">
        <v>2.0400000000000001E-3</v>
      </c>
      <c r="AB24" s="72">
        <v>3.0000000000000001E-3</v>
      </c>
      <c r="AC24" s="72">
        <v>3.9699999999999996E-3</v>
      </c>
      <c r="AD24" s="72">
        <v>4.8419999999999999E-3</v>
      </c>
      <c r="AE24" s="72">
        <v>5.4819999999999999E-3</v>
      </c>
      <c r="AF24" s="72">
        <v>6.2129999999999998E-3</v>
      </c>
      <c r="AG24" s="72">
        <v>6.9490000000000003E-3</v>
      </c>
      <c r="AH24" s="72">
        <v>7.6179999999999998E-3</v>
      </c>
      <c r="AI24" s="72">
        <v>8.0839999999999992E-3</v>
      </c>
      <c r="AJ24" s="72">
        <v>8.4189999999999994E-3</v>
      </c>
      <c r="AK24" s="72">
        <v>8.7849999999999994E-3</v>
      </c>
      <c r="AL24" s="72">
        <v>8.8950000000000001E-3</v>
      </c>
      <c r="AM24" s="72">
        <v>9.0699999999999999E-3</v>
      </c>
    </row>
    <row r="25" spans="1:39" ht="12.75" customHeight="1">
      <c r="A25" s="72">
        <v>-2.2699E-2</v>
      </c>
      <c r="B25" s="72">
        <v>-2.1187000000000001E-2</v>
      </c>
      <c r="C25" s="72">
        <v>-1.9774E-2</v>
      </c>
      <c r="D25" s="72">
        <v>-1.8610000000000002E-2</v>
      </c>
      <c r="E25" s="72">
        <v>-1.7694000000000001E-2</v>
      </c>
      <c r="F25" s="72">
        <v>-1.6827000000000002E-2</v>
      </c>
      <c r="G25" s="72">
        <v>-1.6070999999999998E-2</v>
      </c>
      <c r="H25" s="72">
        <v>-1.5356E-2</v>
      </c>
      <c r="I25" s="72">
        <v>-1.4747E-2</v>
      </c>
      <c r="J25" s="72">
        <v>-1.4128999999999999E-2</v>
      </c>
      <c r="K25" s="72">
        <v>-1.3469E-2</v>
      </c>
      <c r="L25" s="72">
        <v>-1.2843E-2</v>
      </c>
      <c r="M25" s="72">
        <v>-1.2041E-2</v>
      </c>
      <c r="N25" s="72">
        <v>-1.1202E-2</v>
      </c>
      <c r="O25" s="72">
        <v>-1.0522999999999999E-2</v>
      </c>
      <c r="P25" s="72">
        <v>-9.7619999999999998E-3</v>
      </c>
      <c r="Q25" s="72">
        <v>-9.0150000000000004E-3</v>
      </c>
      <c r="R25" s="72">
        <v>-8.1279999999999998E-3</v>
      </c>
      <c r="S25" s="72">
        <v>-6.9969999999999997E-3</v>
      </c>
      <c r="T25" s="72">
        <v>-5.8040000000000001E-3</v>
      </c>
      <c r="U25" s="72">
        <v>-4.5999999999999999E-3</v>
      </c>
      <c r="V25" s="72">
        <v>-3.3779999999999999E-3</v>
      </c>
      <c r="W25" s="72">
        <v>-2.1310000000000001E-3</v>
      </c>
      <c r="X25" s="72">
        <v>-1.1509999999999999E-3</v>
      </c>
      <c r="Y25" s="72">
        <v>0</v>
      </c>
      <c r="Z25" s="72">
        <v>1.106E-3</v>
      </c>
      <c r="AA25" s="72">
        <v>2.0170000000000001E-3</v>
      </c>
      <c r="AB25" s="72">
        <v>2.9320000000000001E-3</v>
      </c>
      <c r="AC25" s="72">
        <v>3.7720000000000002E-3</v>
      </c>
      <c r="AD25" s="72">
        <v>4.5440000000000003E-3</v>
      </c>
      <c r="AE25" s="72">
        <v>5.1320000000000003E-3</v>
      </c>
      <c r="AF25" s="72">
        <v>5.7159999999999997E-3</v>
      </c>
      <c r="AG25" s="72">
        <v>6.3790000000000001E-3</v>
      </c>
      <c r="AH25" s="72">
        <v>7.0070000000000002E-3</v>
      </c>
      <c r="AI25" s="72">
        <v>7.4859999999999996E-3</v>
      </c>
      <c r="AJ25" s="72">
        <v>7.8740000000000008E-3</v>
      </c>
      <c r="AK25" s="72">
        <v>8.0949999999999998E-3</v>
      </c>
      <c r="AL25" s="72">
        <v>8.3879999999999996E-3</v>
      </c>
      <c r="AM25" s="72">
        <v>8.5419999999999992E-3</v>
      </c>
    </row>
    <row r="26" spans="1:39" ht="12.75" customHeight="1">
      <c r="A26" s="72">
        <v>-2.0893999999999999E-2</v>
      </c>
      <c r="B26" s="72">
        <v>-1.9682000000000002E-2</v>
      </c>
      <c r="C26" s="72">
        <v>-1.8422999999999998E-2</v>
      </c>
      <c r="D26" s="72">
        <v>-1.7412E-2</v>
      </c>
      <c r="E26" s="72">
        <v>-1.6625999999999998E-2</v>
      </c>
      <c r="F26" s="72">
        <v>-1.5932999999999999E-2</v>
      </c>
      <c r="G26" s="72">
        <v>-1.5216E-2</v>
      </c>
      <c r="H26" s="72">
        <v>-1.4541999999999999E-2</v>
      </c>
      <c r="I26" s="72">
        <v>-1.4081E-2</v>
      </c>
      <c r="J26" s="72">
        <v>-1.3436999999999999E-2</v>
      </c>
      <c r="K26" s="72">
        <v>-1.2676E-2</v>
      </c>
      <c r="L26" s="72">
        <v>-1.1986999999999999E-2</v>
      </c>
      <c r="M26" s="72">
        <v>-1.132E-2</v>
      </c>
      <c r="N26" s="72">
        <v>-1.0612E-2</v>
      </c>
      <c r="O26" s="72">
        <v>-9.8720000000000006E-3</v>
      </c>
      <c r="P26" s="72">
        <v>-9.2079999999999992E-3</v>
      </c>
      <c r="Q26" s="72">
        <v>-8.4569999999999992E-3</v>
      </c>
      <c r="R26" s="72">
        <v>-7.6299999999999996E-3</v>
      </c>
      <c r="S26" s="72">
        <v>-6.5630000000000003E-3</v>
      </c>
      <c r="T26" s="72">
        <v>-5.391E-3</v>
      </c>
      <c r="U26" s="72">
        <v>-4.3369999999999997E-3</v>
      </c>
      <c r="V26" s="72">
        <v>-3.1540000000000001E-3</v>
      </c>
      <c r="W26" s="72">
        <v>-1.9810000000000001E-3</v>
      </c>
      <c r="X26" s="72">
        <v>-1.0629999999999999E-3</v>
      </c>
      <c r="Y26" s="72">
        <v>0</v>
      </c>
      <c r="Z26" s="72">
        <v>1.134E-3</v>
      </c>
      <c r="AA26" s="72">
        <v>2.1090000000000002E-3</v>
      </c>
      <c r="AB26" s="72">
        <v>2.9090000000000001E-3</v>
      </c>
      <c r="AC26" s="72">
        <v>3.7369999999999999E-3</v>
      </c>
      <c r="AD26" s="72">
        <v>4.4730000000000004E-3</v>
      </c>
      <c r="AE26" s="72">
        <v>5.0790000000000002E-3</v>
      </c>
      <c r="AF26" s="72">
        <v>5.6800000000000002E-3</v>
      </c>
      <c r="AG26" s="72">
        <v>6.3730000000000002E-3</v>
      </c>
      <c r="AH26" s="72">
        <v>6.8979999999999996E-3</v>
      </c>
      <c r="AI26" s="72">
        <v>7.2950000000000003E-3</v>
      </c>
      <c r="AJ26" s="72">
        <v>7.5589999999999997E-3</v>
      </c>
      <c r="AK26" s="72">
        <v>7.7999999999999996E-3</v>
      </c>
      <c r="AL26" s="72">
        <v>7.9909999999999998E-3</v>
      </c>
      <c r="AM26" s="72">
        <v>8.2050000000000005E-3</v>
      </c>
    </row>
    <row r="27" spans="1:39" ht="12.75" customHeight="1">
      <c r="A27" s="72">
        <v>-2.0428999999999999E-2</v>
      </c>
      <c r="B27" s="72">
        <v>-1.9126000000000001E-2</v>
      </c>
      <c r="C27" s="72">
        <v>-1.8034000000000001E-2</v>
      </c>
      <c r="D27" s="72">
        <v>-1.6972999999999999E-2</v>
      </c>
      <c r="E27" s="72">
        <v>-1.6084000000000001E-2</v>
      </c>
      <c r="F27" s="72">
        <v>-1.5313999999999999E-2</v>
      </c>
      <c r="G27" s="72">
        <v>-1.4574999999999999E-2</v>
      </c>
      <c r="H27" s="72">
        <v>-1.4054000000000001E-2</v>
      </c>
      <c r="I27" s="72">
        <v>-1.3474E-2</v>
      </c>
      <c r="J27" s="72">
        <v>-1.2853E-2</v>
      </c>
      <c r="K27" s="72">
        <v>-1.2106E-2</v>
      </c>
      <c r="L27" s="72">
        <v>-1.1391999999999999E-2</v>
      </c>
      <c r="M27" s="72">
        <v>-1.0716E-2</v>
      </c>
      <c r="N27" s="72">
        <v>-1.0044000000000001E-2</v>
      </c>
      <c r="O27" s="72">
        <v>-9.3779999999999992E-3</v>
      </c>
      <c r="P27" s="72">
        <v>-8.6230000000000005E-3</v>
      </c>
      <c r="Q27" s="72">
        <v>-8.0689999999999998E-3</v>
      </c>
      <c r="R27" s="72">
        <v>-7.1980000000000004E-3</v>
      </c>
      <c r="S27" s="72">
        <v>-6.1659999999999996E-3</v>
      </c>
      <c r="T27" s="72">
        <v>-5.1599999999999997E-3</v>
      </c>
      <c r="U27" s="72">
        <v>-4.0629999999999998E-3</v>
      </c>
      <c r="V27" s="72">
        <v>-2.9510000000000001E-3</v>
      </c>
      <c r="W27" s="72">
        <v>-1.9559999999999998E-3</v>
      </c>
      <c r="X27" s="72">
        <v>-1.0790000000000001E-3</v>
      </c>
      <c r="Y27" s="72">
        <v>0</v>
      </c>
      <c r="Z27" s="72">
        <v>9.5799999999999998E-4</v>
      </c>
      <c r="AA27" s="72">
        <v>1.8370000000000001E-3</v>
      </c>
      <c r="AB27" s="72">
        <v>2.6740000000000002E-3</v>
      </c>
      <c r="AC27" s="72">
        <v>3.5230000000000001E-3</v>
      </c>
      <c r="AD27" s="72">
        <v>4.2249999999999996E-3</v>
      </c>
      <c r="AE27" s="72">
        <v>4.7029999999999997E-3</v>
      </c>
      <c r="AF27" s="72">
        <v>5.3249999999999999E-3</v>
      </c>
      <c r="AG27" s="72">
        <v>5.8840000000000003E-3</v>
      </c>
      <c r="AH27" s="72">
        <v>6.4209999999999996E-3</v>
      </c>
      <c r="AI27" s="72">
        <v>6.7369999999999999E-3</v>
      </c>
      <c r="AJ27" s="72">
        <v>7.1240000000000001E-3</v>
      </c>
      <c r="AK27" s="72">
        <v>7.3460000000000001E-3</v>
      </c>
      <c r="AL27" s="72">
        <v>7.5259999999999997E-3</v>
      </c>
      <c r="AM27" s="72">
        <v>7.6860000000000001E-3</v>
      </c>
    </row>
    <row r="28" spans="1:39" ht="12.75" customHeight="1">
      <c r="A28" s="72">
        <v>-1.9061999999999999E-2</v>
      </c>
      <c r="B28" s="72">
        <v>-1.7769E-2</v>
      </c>
      <c r="C28" s="72">
        <v>-1.6573999999999998E-2</v>
      </c>
      <c r="D28" s="72">
        <v>-1.559E-2</v>
      </c>
      <c r="E28" s="72">
        <v>-1.4857E-2</v>
      </c>
      <c r="F28" s="72">
        <v>-1.4118E-2</v>
      </c>
      <c r="G28" s="72">
        <v>-1.3513000000000001E-2</v>
      </c>
      <c r="H28" s="72">
        <v>-1.2951000000000001E-2</v>
      </c>
      <c r="I28" s="72">
        <v>-1.2462000000000001E-2</v>
      </c>
      <c r="J28" s="72">
        <v>-1.2002000000000001E-2</v>
      </c>
      <c r="K28" s="72">
        <v>-1.1376000000000001E-2</v>
      </c>
      <c r="L28" s="72">
        <v>-1.0878000000000001E-2</v>
      </c>
      <c r="M28" s="72">
        <v>-1.0255E-2</v>
      </c>
      <c r="N28" s="72">
        <v>-9.5720000000000006E-3</v>
      </c>
      <c r="O28" s="72">
        <v>-8.9820000000000004E-3</v>
      </c>
      <c r="P28" s="72">
        <v>-8.3750000000000005E-3</v>
      </c>
      <c r="Q28" s="72">
        <v>-7.7120000000000001E-3</v>
      </c>
      <c r="R28" s="72">
        <v>-6.9360000000000003E-3</v>
      </c>
      <c r="S28" s="72">
        <v>-5.9709999999999997E-3</v>
      </c>
      <c r="T28" s="72">
        <v>-4.9109999999999996E-3</v>
      </c>
      <c r="U28" s="72">
        <v>-3.9360000000000003E-3</v>
      </c>
      <c r="V28" s="72">
        <v>-2.82E-3</v>
      </c>
      <c r="W28" s="72">
        <v>-1.7600000000000001E-3</v>
      </c>
      <c r="X28" s="72">
        <v>-9.3999999999999997E-4</v>
      </c>
      <c r="Y28" s="72">
        <v>0</v>
      </c>
      <c r="Z28" s="72">
        <v>1.052E-3</v>
      </c>
      <c r="AA28" s="72">
        <v>1.9170000000000001E-3</v>
      </c>
      <c r="AB28" s="72">
        <v>2.712E-3</v>
      </c>
      <c r="AC28" s="72">
        <v>3.3999999999999998E-3</v>
      </c>
      <c r="AD28" s="72">
        <v>4.1159999999999999E-3</v>
      </c>
      <c r="AE28" s="72">
        <v>4.5620000000000001E-3</v>
      </c>
      <c r="AF28" s="72">
        <v>5.0369999999999998E-3</v>
      </c>
      <c r="AG28" s="72">
        <v>5.6369999999999996E-3</v>
      </c>
      <c r="AH28" s="72">
        <v>6.149E-3</v>
      </c>
      <c r="AI28" s="72">
        <v>6.522E-3</v>
      </c>
      <c r="AJ28" s="72">
        <v>6.7060000000000002E-3</v>
      </c>
      <c r="AK28" s="72">
        <v>7.0010000000000003E-3</v>
      </c>
      <c r="AL28" s="72">
        <v>7.2509999999999996E-3</v>
      </c>
      <c r="AM28" s="72">
        <v>7.4149999999999997E-3</v>
      </c>
    </row>
    <row r="29" spans="1:39" ht="12.75" customHeight="1">
      <c r="A29" s="72">
        <v>-1.7776E-2</v>
      </c>
      <c r="B29" s="72">
        <v>-1.6733000000000001E-2</v>
      </c>
      <c r="C29" s="72">
        <v>-1.5737000000000001E-2</v>
      </c>
      <c r="D29" s="72">
        <v>-1.4886999999999999E-2</v>
      </c>
      <c r="E29" s="72">
        <v>-1.4206999999999999E-2</v>
      </c>
      <c r="F29" s="72">
        <v>-1.3587E-2</v>
      </c>
      <c r="G29" s="72">
        <v>-1.3021E-2</v>
      </c>
      <c r="H29" s="72">
        <v>-1.2514000000000001E-2</v>
      </c>
      <c r="I29" s="72">
        <v>-1.2083999999999999E-2</v>
      </c>
      <c r="J29" s="72">
        <v>-1.149E-2</v>
      </c>
      <c r="K29" s="72">
        <v>-1.0874999999999999E-2</v>
      </c>
      <c r="L29" s="72">
        <v>-1.027E-2</v>
      </c>
      <c r="M29" s="72">
        <v>-9.7040000000000008E-3</v>
      </c>
      <c r="N29" s="72">
        <v>-9.0930000000000004E-3</v>
      </c>
      <c r="O29" s="72">
        <v>-8.482E-3</v>
      </c>
      <c r="P29" s="72">
        <v>-7.8359999999999992E-3</v>
      </c>
      <c r="Q29" s="72">
        <v>-7.293E-3</v>
      </c>
      <c r="R29" s="72">
        <v>-6.581E-3</v>
      </c>
      <c r="S29" s="72">
        <v>-5.6350000000000003E-3</v>
      </c>
      <c r="T29" s="72">
        <v>-4.6810000000000003E-3</v>
      </c>
      <c r="U29" s="72">
        <v>-3.6970000000000002E-3</v>
      </c>
      <c r="V29" s="72">
        <v>-2.7420000000000001E-3</v>
      </c>
      <c r="W29" s="72">
        <v>-1.787E-3</v>
      </c>
      <c r="X29" s="72">
        <v>-8.9899999999999995E-4</v>
      </c>
      <c r="Y29" s="72">
        <v>0</v>
      </c>
      <c r="Z29" s="72">
        <v>9.6599999999999995E-4</v>
      </c>
      <c r="AA29" s="72">
        <v>1.7700000000000001E-3</v>
      </c>
      <c r="AB29" s="72">
        <v>2.5409999999999999E-3</v>
      </c>
      <c r="AC29" s="72">
        <v>3.2420000000000001E-3</v>
      </c>
      <c r="AD29" s="72">
        <v>3.8660000000000001E-3</v>
      </c>
      <c r="AE29" s="72">
        <v>4.4029999999999998E-3</v>
      </c>
      <c r="AF29" s="72">
        <v>4.9119999999999997E-3</v>
      </c>
      <c r="AG29" s="72">
        <v>5.4000000000000003E-3</v>
      </c>
      <c r="AH29" s="72">
        <v>5.7939999999999997E-3</v>
      </c>
      <c r="AI29" s="72">
        <v>6.1190000000000003E-3</v>
      </c>
      <c r="AJ29" s="72">
        <v>6.4180000000000001E-3</v>
      </c>
      <c r="AK29" s="72">
        <v>6.5100000000000002E-3</v>
      </c>
      <c r="AL29" s="72">
        <v>6.7520000000000002E-3</v>
      </c>
      <c r="AM29" s="72">
        <v>6.9719999999999999E-3</v>
      </c>
    </row>
    <row r="30" spans="1:39" ht="12.75" customHeight="1">
      <c r="A30" s="72">
        <v>-1.7346E-2</v>
      </c>
      <c r="B30" s="72">
        <v>-1.6123999999999999E-2</v>
      </c>
      <c r="C30" s="72">
        <v>-1.5127E-2</v>
      </c>
      <c r="D30" s="72">
        <v>-1.4175999999999999E-2</v>
      </c>
      <c r="E30" s="72">
        <v>-1.3428000000000001E-2</v>
      </c>
      <c r="F30" s="72">
        <v>-1.2751999999999999E-2</v>
      </c>
      <c r="G30" s="72">
        <v>-1.2226000000000001E-2</v>
      </c>
      <c r="H30" s="72">
        <v>-1.1757E-2</v>
      </c>
      <c r="I30" s="72">
        <v>-1.1316E-2</v>
      </c>
      <c r="J30" s="72">
        <v>-1.0838E-2</v>
      </c>
      <c r="K30" s="72">
        <v>-1.0253E-2</v>
      </c>
      <c r="L30" s="72">
        <v>-9.6839999999999999E-3</v>
      </c>
      <c r="M30" s="72">
        <v>-9.1330000000000005E-3</v>
      </c>
      <c r="N30" s="72">
        <v>-8.5629999999999994E-3</v>
      </c>
      <c r="O30" s="72">
        <v>-8.0079999999999995E-3</v>
      </c>
      <c r="P30" s="72">
        <v>-7.4390000000000003E-3</v>
      </c>
      <c r="Q30" s="72">
        <v>-6.8710000000000004E-3</v>
      </c>
      <c r="R30" s="72">
        <v>-6.1720000000000004E-3</v>
      </c>
      <c r="S30" s="72">
        <v>-5.3619999999999996E-3</v>
      </c>
      <c r="T30" s="72">
        <v>-4.4879999999999998E-3</v>
      </c>
      <c r="U30" s="72">
        <v>-3.516E-3</v>
      </c>
      <c r="V30" s="72">
        <v>-2.5760000000000002E-3</v>
      </c>
      <c r="W30" s="72">
        <v>-1.686E-3</v>
      </c>
      <c r="X30" s="72">
        <v>-9.1799999999999998E-4</v>
      </c>
      <c r="Y30" s="72">
        <v>0</v>
      </c>
      <c r="Z30" s="72">
        <v>8.12E-4</v>
      </c>
      <c r="AA30" s="72">
        <v>1.629E-3</v>
      </c>
      <c r="AB30" s="72">
        <v>2.3119999999999998E-3</v>
      </c>
      <c r="AC30" s="72">
        <v>3.0179999999999998E-3</v>
      </c>
      <c r="AD30" s="72">
        <v>3.6059999999999998E-3</v>
      </c>
      <c r="AE30" s="72">
        <v>4.0150000000000003E-3</v>
      </c>
      <c r="AF30" s="72">
        <v>4.5149999999999999E-3</v>
      </c>
      <c r="AG30" s="72">
        <v>5.0179999999999999E-3</v>
      </c>
      <c r="AH30" s="72">
        <v>5.4209999999999996E-3</v>
      </c>
      <c r="AI30" s="72">
        <v>5.7000000000000002E-3</v>
      </c>
      <c r="AJ30" s="72">
        <v>5.9630000000000004E-3</v>
      </c>
      <c r="AK30" s="72">
        <v>6.0499999999999998E-3</v>
      </c>
      <c r="AL30" s="72">
        <v>6.3099999999999996E-3</v>
      </c>
      <c r="AM30" s="72">
        <v>6.5370000000000003E-3</v>
      </c>
    </row>
    <row r="31" spans="1:39" ht="12.75" customHeight="1">
      <c r="A31" s="72">
        <v>-1.6291E-2</v>
      </c>
      <c r="B31" s="72">
        <v>-1.5203E-2</v>
      </c>
      <c r="C31" s="72">
        <v>-1.418E-2</v>
      </c>
      <c r="D31" s="72">
        <v>-1.3349E-2</v>
      </c>
      <c r="E31" s="72">
        <v>-1.2774000000000001E-2</v>
      </c>
      <c r="F31" s="72">
        <v>-1.2178E-2</v>
      </c>
      <c r="G31" s="72">
        <v>-1.1639E-2</v>
      </c>
      <c r="H31" s="72">
        <v>-1.1228E-2</v>
      </c>
      <c r="I31" s="72">
        <v>-1.0827E-2</v>
      </c>
      <c r="J31" s="72">
        <v>-1.0406E-2</v>
      </c>
      <c r="K31" s="72">
        <v>-9.8569999999999994E-3</v>
      </c>
      <c r="L31" s="72">
        <v>-9.5230000000000002E-3</v>
      </c>
      <c r="M31" s="72">
        <v>-8.9280000000000002E-3</v>
      </c>
      <c r="N31" s="72">
        <v>-8.3529999999999993E-3</v>
      </c>
      <c r="O31" s="72">
        <v>-7.8390000000000005E-3</v>
      </c>
      <c r="P31" s="72">
        <v>-7.2459999999999998E-3</v>
      </c>
      <c r="Q31" s="72">
        <v>-6.711E-3</v>
      </c>
      <c r="R31" s="72">
        <v>-6.0229999999999997E-3</v>
      </c>
      <c r="S31" s="72">
        <v>-5.2199999999999998E-3</v>
      </c>
      <c r="T31" s="72">
        <v>-4.3059999999999999E-3</v>
      </c>
      <c r="U31" s="72">
        <v>-3.4390000000000002E-3</v>
      </c>
      <c r="V31" s="72">
        <v>-2.516E-3</v>
      </c>
      <c r="W31" s="72">
        <v>-1.5759999999999999E-3</v>
      </c>
      <c r="X31" s="72">
        <v>-8.6799999999999996E-4</v>
      </c>
      <c r="Y31" s="72">
        <v>0</v>
      </c>
      <c r="Z31" s="72">
        <v>9.3899999999999995E-4</v>
      </c>
      <c r="AA31" s="72">
        <v>1.653E-3</v>
      </c>
      <c r="AB31" s="72">
        <v>2.398E-3</v>
      </c>
      <c r="AC31" s="72">
        <v>3.0140000000000002E-3</v>
      </c>
      <c r="AD31" s="72">
        <v>3.5980000000000001E-3</v>
      </c>
      <c r="AE31" s="72">
        <v>3.9810000000000002E-3</v>
      </c>
      <c r="AF31" s="72">
        <v>4.365E-3</v>
      </c>
      <c r="AG31" s="72">
        <v>4.7869999999999996E-3</v>
      </c>
      <c r="AH31" s="72">
        <v>5.254E-3</v>
      </c>
      <c r="AI31" s="72">
        <v>5.4949999999999999E-3</v>
      </c>
      <c r="AJ31" s="72">
        <v>5.6020000000000002E-3</v>
      </c>
      <c r="AK31" s="72">
        <v>5.9040000000000004E-3</v>
      </c>
      <c r="AL31" s="72">
        <v>6.1630000000000001E-3</v>
      </c>
      <c r="AM31" s="72">
        <v>6.3569999999999998E-3</v>
      </c>
    </row>
    <row r="32" spans="1:39" ht="12.75" customHeight="1">
      <c r="A32" s="72">
        <v>-1.5122E-2</v>
      </c>
      <c r="B32" s="72">
        <v>-1.4222E-2</v>
      </c>
      <c r="C32" s="72">
        <v>-1.3387E-2</v>
      </c>
      <c r="D32" s="72">
        <v>-1.2621E-2</v>
      </c>
      <c r="E32" s="72">
        <v>-1.2009000000000001E-2</v>
      </c>
      <c r="F32" s="72">
        <v>-1.1521E-2</v>
      </c>
      <c r="G32" s="72">
        <v>-1.1054E-2</v>
      </c>
      <c r="H32" s="72">
        <v>-1.06E-2</v>
      </c>
      <c r="I32" s="72">
        <v>-1.0213E-2</v>
      </c>
      <c r="J32" s="72">
        <v>-9.7429999999999999E-3</v>
      </c>
      <c r="K32" s="72">
        <v>-9.2010000000000008E-3</v>
      </c>
      <c r="L32" s="72">
        <v>-8.6230000000000005E-3</v>
      </c>
      <c r="M32" s="72">
        <v>-8.2000000000000007E-3</v>
      </c>
      <c r="N32" s="72">
        <v>-7.6689999999999996E-3</v>
      </c>
      <c r="O32" s="72">
        <v>-7.1590000000000004E-3</v>
      </c>
      <c r="P32" s="72">
        <v>-6.6600000000000001E-3</v>
      </c>
      <c r="Q32" s="72">
        <v>-6.234E-3</v>
      </c>
      <c r="R32" s="72">
        <v>-5.5640000000000004E-3</v>
      </c>
      <c r="S32" s="72">
        <v>-4.7530000000000003E-3</v>
      </c>
      <c r="T32" s="72">
        <v>-3.9899999999999996E-3</v>
      </c>
      <c r="U32" s="72">
        <v>-3.1849999999999999E-3</v>
      </c>
      <c r="V32" s="72">
        <v>-2.366E-3</v>
      </c>
      <c r="W32" s="72">
        <v>-1.5280000000000001E-3</v>
      </c>
      <c r="X32" s="72">
        <v>-7.7200000000000001E-4</v>
      </c>
      <c r="Y32" s="72">
        <v>0</v>
      </c>
      <c r="Z32" s="72">
        <v>8.0999999999999996E-4</v>
      </c>
      <c r="AA32" s="72">
        <v>1.524E-3</v>
      </c>
      <c r="AB32" s="72">
        <v>2.1129999999999999E-3</v>
      </c>
      <c r="AC32" s="72">
        <v>2.794E-3</v>
      </c>
      <c r="AD32" s="72">
        <v>3.3409999999999998E-3</v>
      </c>
      <c r="AE32" s="72">
        <v>3.8E-3</v>
      </c>
      <c r="AF32" s="72">
        <v>4.2220000000000001E-3</v>
      </c>
      <c r="AG32" s="72">
        <v>4.6379999999999998E-3</v>
      </c>
      <c r="AH32" s="72">
        <v>4.9940000000000002E-3</v>
      </c>
      <c r="AI32" s="72">
        <v>5.2599999999999999E-3</v>
      </c>
      <c r="AJ32" s="72">
        <v>5.4650000000000002E-3</v>
      </c>
      <c r="AK32" s="72">
        <v>5.5649999999999996E-3</v>
      </c>
      <c r="AL32" s="72">
        <v>5.764E-3</v>
      </c>
      <c r="AM32" s="72">
        <v>6.0309999999999999E-3</v>
      </c>
    </row>
    <row r="33" spans="1:39" ht="12.75" customHeight="1">
      <c r="A33" s="72">
        <v>-1.4371E-2</v>
      </c>
      <c r="B33" s="72">
        <v>-1.3287E-2</v>
      </c>
      <c r="C33" s="72">
        <v>-1.2418E-2</v>
      </c>
      <c r="D33" s="72">
        <v>-1.1617000000000001E-2</v>
      </c>
      <c r="E33" s="72">
        <v>-1.1017000000000001E-2</v>
      </c>
      <c r="F33" s="72">
        <v>-1.0461E-2</v>
      </c>
      <c r="G33" s="72">
        <v>-1.0038999999999999E-2</v>
      </c>
      <c r="H33" s="72">
        <v>-9.7140000000000004E-3</v>
      </c>
      <c r="I33" s="72">
        <v>-9.3720000000000001E-3</v>
      </c>
      <c r="J33" s="72">
        <v>-9.0139999999999994E-3</v>
      </c>
      <c r="K33" s="72">
        <v>-8.5690000000000002E-3</v>
      </c>
      <c r="L33" s="72">
        <v>-8.1390000000000004E-3</v>
      </c>
      <c r="M33" s="72">
        <v>-7.6949999999999996E-3</v>
      </c>
      <c r="N33" s="72">
        <v>-7.247E-3</v>
      </c>
      <c r="O33" s="72">
        <v>-6.8079999999999998E-3</v>
      </c>
      <c r="P33" s="72">
        <v>-6.3210000000000002E-3</v>
      </c>
      <c r="Q33" s="72">
        <v>-5.7910000000000001E-3</v>
      </c>
      <c r="R33" s="72">
        <v>-5.208E-3</v>
      </c>
      <c r="S33" s="72">
        <v>-4.5459999999999997E-3</v>
      </c>
      <c r="T33" s="72">
        <v>-3.7829999999999999E-3</v>
      </c>
      <c r="U33" s="72">
        <v>-2.9640000000000001E-3</v>
      </c>
      <c r="V33" s="72">
        <v>-2.117E-3</v>
      </c>
      <c r="W33" s="72">
        <v>-1.4270000000000001E-3</v>
      </c>
      <c r="X33" s="72">
        <v>-7.9100000000000004E-4</v>
      </c>
      <c r="Y33" s="72">
        <v>0</v>
      </c>
      <c r="Z33" s="72">
        <v>7.5799999999999999E-4</v>
      </c>
      <c r="AA33" s="72">
        <v>1.4159999999999999E-3</v>
      </c>
      <c r="AB33" s="72">
        <v>2.0040000000000001E-3</v>
      </c>
      <c r="AC33" s="72">
        <v>2.6080000000000001E-3</v>
      </c>
      <c r="AD33" s="72">
        <v>3.0920000000000001E-3</v>
      </c>
      <c r="AE33" s="72">
        <v>3.4420000000000002E-3</v>
      </c>
      <c r="AF33" s="72">
        <v>3.8470000000000002E-3</v>
      </c>
      <c r="AG33" s="72">
        <v>4.254E-3</v>
      </c>
      <c r="AH33" s="72">
        <v>4.5779999999999996E-3</v>
      </c>
      <c r="AI33" s="72">
        <v>4.8089999999999999E-3</v>
      </c>
      <c r="AJ33" s="72">
        <v>5.0670000000000003E-3</v>
      </c>
      <c r="AK33" s="72">
        <v>5.1989999999999996E-3</v>
      </c>
      <c r="AL33" s="72">
        <v>5.4520000000000002E-3</v>
      </c>
      <c r="AM33" s="72">
        <v>5.6889999999999996E-3</v>
      </c>
    </row>
    <row r="34" spans="1:39" ht="12.75" customHeight="1">
      <c r="A34" s="72">
        <v>-1.2937000000000001E-2</v>
      </c>
      <c r="B34" s="72">
        <v>-1.2089000000000001E-2</v>
      </c>
      <c r="C34" s="72">
        <v>-1.1258000000000001E-2</v>
      </c>
      <c r="D34" s="72">
        <v>-1.0671E-2</v>
      </c>
      <c r="E34" s="72">
        <v>-1.0248E-2</v>
      </c>
      <c r="F34" s="72">
        <v>-9.8110000000000003E-3</v>
      </c>
      <c r="G34" s="72">
        <v>-9.4249999999999994E-3</v>
      </c>
      <c r="H34" s="72">
        <v>-9.0550000000000005E-3</v>
      </c>
      <c r="I34" s="72">
        <v>-8.7379999999999992E-3</v>
      </c>
      <c r="J34" s="72">
        <v>-8.4539999999999997E-3</v>
      </c>
      <c r="K34" s="72">
        <v>-8.0429999999999998E-3</v>
      </c>
      <c r="L34" s="72">
        <v>-7.7159999999999998E-3</v>
      </c>
      <c r="M34" s="72">
        <v>-7.3000000000000001E-3</v>
      </c>
      <c r="N34" s="72">
        <v>-6.7749999999999998E-3</v>
      </c>
      <c r="O34" s="72">
        <v>-6.3400000000000001E-3</v>
      </c>
      <c r="P34" s="72">
        <v>-5.9170000000000004E-3</v>
      </c>
      <c r="Q34" s="72">
        <v>-5.5180000000000003E-3</v>
      </c>
      <c r="R34" s="72">
        <v>-4.9610000000000001E-3</v>
      </c>
      <c r="S34" s="72">
        <v>-4.2789999999999998E-3</v>
      </c>
      <c r="T34" s="72">
        <v>-3.5760000000000002E-3</v>
      </c>
      <c r="U34" s="72">
        <v>-2.8379999999999998E-3</v>
      </c>
      <c r="V34" s="72">
        <v>-2.0939999999999999E-3</v>
      </c>
      <c r="W34" s="72">
        <v>-1.2639999999999999E-3</v>
      </c>
      <c r="X34" s="72">
        <v>-6.6799999999999997E-4</v>
      </c>
      <c r="Y34" s="72">
        <v>0</v>
      </c>
      <c r="Z34" s="72">
        <v>8.03E-4</v>
      </c>
      <c r="AA34" s="72">
        <v>1.4170000000000001E-3</v>
      </c>
      <c r="AB34" s="72">
        <v>1.9109999999999999E-3</v>
      </c>
      <c r="AC34" s="72">
        <v>2.48E-3</v>
      </c>
      <c r="AD34" s="72">
        <v>2.921E-3</v>
      </c>
      <c r="AE34" s="72">
        <v>3.3509999999999998E-3</v>
      </c>
      <c r="AF34" s="72">
        <v>3.601E-3</v>
      </c>
      <c r="AG34" s="72">
        <v>4.032E-3</v>
      </c>
      <c r="AH34" s="72">
        <v>4.444E-3</v>
      </c>
      <c r="AI34" s="72">
        <v>4.7400000000000003E-3</v>
      </c>
      <c r="AJ34" s="72">
        <v>4.8430000000000001E-3</v>
      </c>
      <c r="AK34" s="72">
        <v>5.0499999999999998E-3</v>
      </c>
      <c r="AL34" s="72">
        <v>5.2950000000000002E-3</v>
      </c>
      <c r="AM34" s="72">
        <v>5.5319999999999996E-3</v>
      </c>
    </row>
    <row r="35" spans="1:39" ht="12.75" customHeight="1">
      <c r="A35" s="72">
        <v>-1.24E-2</v>
      </c>
      <c r="B35" s="72">
        <v>-1.1586000000000001E-2</v>
      </c>
      <c r="C35" s="72">
        <v>-1.0879E-2</v>
      </c>
      <c r="D35" s="72">
        <v>-1.0224E-2</v>
      </c>
      <c r="E35" s="72">
        <v>-9.7050000000000001E-3</v>
      </c>
      <c r="F35" s="72">
        <v>-9.2790000000000008E-3</v>
      </c>
      <c r="G35" s="72">
        <v>-8.8880000000000001E-3</v>
      </c>
      <c r="H35" s="72">
        <v>-8.6020000000000003E-3</v>
      </c>
      <c r="I35" s="72">
        <v>-8.2880000000000002E-3</v>
      </c>
      <c r="J35" s="72">
        <v>-7.9129999999999999E-3</v>
      </c>
      <c r="K35" s="72">
        <v>-7.463E-3</v>
      </c>
      <c r="L35" s="72">
        <v>-7.0540000000000004E-3</v>
      </c>
      <c r="M35" s="72">
        <v>-6.6759999999999996E-3</v>
      </c>
      <c r="N35" s="72">
        <v>-6.319E-3</v>
      </c>
      <c r="O35" s="72">
        <v>-5.94E-3</v>
      </c>
      <c r="P35" s="72">
        <v>-5.489E-3</v>
      </c>
      <c r="Q35" s="72">
        <v>-5.156E-3</v>
      </c>
      <c r="R35" s="72">
        <v>-4.607E-3</v>
      </c>
      <c r="S35" s="72">
        <v>-3.9269999999999999E-3</v>
      </c>
      <c r="T35" s="72">
        <v>-3.2780000000000001E-3</v>
      </c>
      <c r="U35" s="72">
        <v>-2.6359999999999999E-3</v>
      </c>
      <c r="V35" s="72">
        <v>-1.9400000000000001E-3</v>
      </c>
      <c r="W35" s="72">
        <v>-1.307E-3</v>
      </c>
      <c r="X35" s="72">
        <v>-6.8999999999999997E-4</v>
      </c>
      <c r="Y35" s="72">
        <v>0</v>
      </c>
      <c r="Z35" s="72">
        <v>6.1399999999999996E-4</v>
      </c>
      <c r="AA35" s="72">
        <v>1.196E-3</v>
      </c>
      <c r="AB35" s="72">
        <v>1.797E-3</v>
      </c>
      <c r="AC35" s="72">
        <v>2.2550000000000001E-3</v>
      </c>
      <c r="AD35" s="72">
        <v>2.696E-3</v>
      </c>
      <c r="AE35" s="72">
        <v>3.0869999999999999E-3</v>
      </c>
      <c r="AF35" s="72">
        <v>3.4880000000000002E-3</v>
      </c>
      <c r="AG35" s="72">
        <v>3.8830000000000002E-3</v>
      </c>
      <c r="AH35" s="72">
        <v>4.2249999999999996E-3</v>
      </c>
      <c r="AI35" s="72">
        <v>4.4929999999999996E-3</v>
      </c>
      <c r="AJ35" s="72">
        <v>4.7000000000000002E-3</v>
      </c>
      <c r="AK35" s="72">
        <v>4.7930000000000004E-3</v>
      </c>
      <c r="AL35" s="72">
        <v>5.0829999999999998E-3</v>
      </c>
      <c r="AM35" s="72">
        <v>5.3299999999999997E-3</v>
      </c>
    </row>
    <row r="36" spans="1:39" ht="12.75" customHeight="1">
      <c r="A36" s="72">
        <v>-1.1819E-2</v>
      </c>
      <c r="B36" s="72">
        <v>-1.0876E-2</v>
      </c>
      <c r="C36" s="72">
        <v>-1.0137999999999999E-2</v>
      </c>
      <c r="D36" s="72">
        <v>-9.4479999999999998E-3</v>
      </c>
      <c r="E36" s="72">
        <v>-9.0200000000000002E-3</v>
      </c>
      <c r="F36" s="72">
        <v>-8.5789999999999998E-3</v>
      </c>
      <c r="G36" s="72">
        <v>-8.2810000000000002E-3</v>
      </c>
      <c r="H36" s="72">
        <v>-7.9930000000000001E-3</v>
      </c>
      <c r="I36" s="72">
        <v>-7.7809999999999997E-3</v>
      </c>
      <c r="J36" s="72">
        <v>-7.5449999999999996E-3</v>
      </c>
      <c r="K36" s="72">
        <v>-7.1650000000000004E-3</v>
      </c>
      <c r="L36" s="72">
        <v>-6.8649999999999996E-3</v>
      </c>
      <c r="M36" s="72">
        <v>-6.5079999999999999E-3</v>
      </c>
      <c r="N36" s="72">
        <v>-6.1289999999999999E-3</v>
      </c>
      <c r="O36" s="72">
        <v>-5.7340000000000004E-3</v>
      </c>
      <c r="P36" s="72">
        <v>-5.3790000000000001E-3</v>
      </c>
      <c r="Q36" s="72">
        <v>-4.9399999999999999E-3</v>
      </c>
      <c r="R36" s="72">
        <v>-4.4349999999999997E-3</v>
      </c>
      <c r="S36" s="72">
        <v>-3.8449999999999999E-3</v>
      </c>
      <c r="T36" s="72">
        <v>-3.2009999999999999E-3</v>
      </c>
      <c r="U36" s="72">
        <v>-2.5179999999999998E-3</v>
      </c>
      <c r="V36" s="72">
        <v>-1.8090000000000001E-3</v>
      </c>
      <c r="W36" s="72">
        <v>-1.15E-3</v>
      </c>
      <c r="X36" s="72">
        <v>-6.29E-4</v>
      </c>
      <c r="Y36" s="72">
        <v>0</v>
      </c>
      <c r="Z36" s="72">
        <v>7.1299999999999998E-4</v>
      </c>
      <c r="AA36" s="72">
        <v>1.2199999999999999E-3</v>
      </c>
      <c r="AB36" s="72">
        <v>1.6969999999999999E-3</v>
      </c>
      <c r="AC36" s="72">
        <v>2.1919999999999999E-3</v>
      </c>
      <c r="AD36" s="72">
        <v>2.6700000000000001E-3</v>
      </c>
      <c r="AE36" s="72">
        <v>2.9290000000000002E-3</v>
      </c>
      <c r="AF36" s="72">
        <v>3.3140000000000001E-3</v>
      </c>
      <c r="AG36" s="72">
        <v>3.7079999999999999E-3</v>
      </c>
      <c r="AH36" s="72">
        <v>4.1289999999999999E-3</v>
      </c>
      <c r="AI36" s="72">
        <v>4.3740000000000003E-3</v>
      </c>
      <c r="AJ36" s="72">
        <v>4.5799999999999999E-3</v>
      </c>
      <c r="AK36" s="72">
        <v>4.8279999999999998E-3</v>
      </c>
      <c r="AL36" s="72">
        <v>5.0619999999999997E-3</v>
      </c>
      <c r="AM36" s="72">
        <v>5.3150000000000003E-3</v>
      </c>
    </row>
    <row r="37" spans="1:39" ht="12.75" customHeight="1">
      <c r="A37" s="72">
        <v>-1.1013E-2</v>
      </c>
      <c r="B37" s="72">
        <v>-1.0343E-2</v>
      </c>
      <c r="C37" s="72">
        <v>-9.6530000000000001E-3</v>
      </c>
      <c r="D37" s="72">
        <v>-9.1190000000000004E-3</v>
      </c>
      <c r="E37" s="72">
        <v>-8.7679999999999998E-3</v>
      </c>
      <c r="F37" s="72">
        <v>-8.4320000000000003E-3</v>
      </c>
      <c r="G37" s="72">
        <v>-8.0590000000000002E-3</v>
      </c>
      <c r="H37" s="72">
        <v>-7.8180000000000003E-3</v>
      </c>
      <c r="I37" s="72">
        <v>-7.515E-3</v>
      </c>
      <c r="J37" s="72">
        <v>-7.2560000000000003E-3</v>
      </c>
      <c r="K37" s="72">
        <v>-6.9150000000000001E-3</v>
      </c>
      <c r="L37" s="72">
        <v>-6.6220000000000003E-3</v>
      </c>
      <c r="M37" s="72">
        <v>-6.293E-3</v>
      </c>
      <c r="N37" s="72">
        <v>-5.8479999999999999E-3</v>
      </c>
      <c r="O37" s="72">
        <v>-5.5009999999999998E-3</v>
      </c>
      <c r="P37" s="72">
        <v>-5.0769999999999999E-3</v>
      </c>
      <c r="Q37" s="72">
        <v>-4.797E-3</v>
      </c>
      <c r="R37" s="72">
        <v>-4.3109999999999997E-3</v>
      </c>
      <c r="S37" s="72">
        <v>-3.7030000000000001E-3</v>
      </c>
      <c r="T37" s="72">
        <v>-3.104E-3</v>
      </c>
      <c r="U37" s="72">
        <v>-2.4550000000000002E-3</v>
      </c>
      <c r="V37" s="72">
        <v>-1.784E-3</v>
      </c>
      <c r="W37" s="72">
        <v>-1.129E-3</v>
      </c>
      <c r="X37" s="72">
        <v>-5.8699999999999996E-4</v>
      </c>
      <c r="Y37" s="72">
        <v>0</v>
      </c>
      <c r="Z37" s="72">
        <v>6.69E-4</v>
      </c>
      <c r="AA37" s="72">
        <v>1.1980000000000001E-3</v>
      </c>
      <c r="AB37" s="72">
        <v>1.6789999999999999E-3</v>
      </c>
      <c r="AC37" s="72">
        <v>2.1649999999999998E-3</v>
      </c>
      <c r="AD37" s="72">
        <v>2.5839999999999999E-3</v>
      </c>
      <c r="AE37" s="72">
        <v>2.996E-3</v>
      </c>
      <c r="AF37" s="72">
        <v>3.2569999999999999E-3</v>
      </c>
      <c r="AG37" s="72">
        <v>3.754E-3</v>
      </c>
      <c r="AH37" s="72">
        <v>4.1440000000000001E-3</v>
      </c>
      <c r="AI37" s="72">
        <v>4.4819999999999999E-3</v>
      </c>
      <c r="AJ37" s="72">
        <v>4.705E-3</v>
      </c>
      <c r="AK37" s="72">
        <v>4.8459999999999996E-3</v>
      </c>
      <c r="AL37" s="72">
        <v>5.11E-3</v>
      </c>
      <c r="AM37" s="72">
        <v>5.3959999999999998E-3</v>
      </c>
    </row>
    <row r="38" spans="1:39" ht="12.75" customHeight="1">
      <c r="A38" s="72">
        <v>-1.0744E-2</v>
      </c>
      <c r="B38" s="72">
        <v>-9.9270000000000001E-3</v>
      </c>
      <c r="C38" s="72">
        <v>-9.2610000000000001E-3</v>
      </c>
      <c r="D38" s="72">
        <v>-8.6770000000000007E-3</v>
      </c>
      <c r="E38" s="72">
        <v>-8.1980000000000004E-3</v>
      </c>
      <c r="F38" s="72">
        <v>-7.8429999999999993E-3</v>
      </c>
      <c r="G38" s="72">
        <v>-7.5510000000000004E-3</v>
      </c>
      <c r="H38" s="72">
        <v>-7.3140000000000002E-3</v>
      </c>
      <c r="I38" s="72">
        <v>-7.0850000000000002E-3</v>
      </c>
      <c r="J38" s="72">
        <v>-6.8240000000000002E-3</v>
      </c>
      <c r="K38" s="72">
        <v>-6.4689999999999999E-3</v>
      </c>
      <c r="L38" s="72">
        <v>-6.1440000000000002E-3</v>
      </c>
      <c r="M38" s="72">
        <v>-5.816E-3</v>
      </c>
      <c r="N38" s="72">
        <v>-5.5129999999999997E-3</v>
      </c>
      <c r="O38" s="72">
        <v>-5.2379999999999996E-3</v>
      </c>
      <c r="P38" s="72">
        <v>-4.8560000000000001E-3</v>
      </c>
      <c r="Q38" s="72">
        <v>-4.5240000000000002E-3</v>
      </c>
      <c r="R38" s="72">
        <v>-4.052E-3</v>
      </c>
      <c r="S38" s="72">
        <v>-3.4819999999999999E-3</v>
      </c>
      <c r="T38" s="72">
        <v>-2.911E-3</v>
      </c>
      <c r="U38" s="72">
        <v>-2.3059999999999999E-3</v>
      </c>
      <c r="V38" s="72">
        <v>-1.7149999999999999E-3</v>
      </c>
      <c r="W38" s="72">
        <v>-1.1069999999999999E-3</v>
      </c>
      <c r="X38" s="72">
        <v>-5.9800000000000001E-4</v>
      </c>
      <c r="Y38" s="72">
        <v>0</v>
      </c>
      <c r="Z38" s="72">
        <v>5.6999999999999998E-4</v>
      </c>
      <c r="AA38" s="72">
        <v>1.1100000000000001E-3</v>
      </c>
      <c r="AB38" s="72">
        <v>1.531E-3</v>
      </c>
      <c r="AC38" s="72">
        <v>1.9880000000000002E-3</v>
      </c>
      <c r="AD38" s="72">
        <v>2.4130000000000002E-3</v>
      </c>
      <c r="AE38" s="72">
        <v>2.7729999999999999E-3</v>
      </c>
      <c r="AF38" s="72">
        <v>3.2399999999999998E-3</v>
      </c>
      <c r="AG38" s="72">
        <v>3.5980000000000001E-3</v>
      </c>
      <c r="AH38" s="72">
        <v>4.0299999999999997E-3</v>
      </c>
      <c r="AI38" s="72">
        <v>4.3299999999999996E-3</v>
      </c>
      <c r="AJ38" s="72">
        <v>4.5719999999999997E-3</v>
      </c>
      <c r="AK38" s="72">
        <v>4.7790000000000003E-3</v>
      </c>
      <c r="AL38" s="72">
        <v>4.9950000000000003E-3</v>
      </c>
      <c r="AM38" s="72">
        <v>5.2230000000000002E-3</v>
      </c>
    </row>
    <row r="39" spans="1:39" ht="12.75" customHeight="1">
      <c r="A39" s="72">
        <v>-1.0274999999999999E-2</v>
      </c>
      <c r="B39" s="72">
        <v>-9.4809999999999998E-3</v>
      </c>
      <c r="C39" s="72">
        <v>-8.8199999999999997E-3</v>
      </c>
      <c r="D39" s="72">
        <v>-8.2789999999999999E-3</v>
      </c>
      <c r="E39" s="72">
        <v>-7.9349999999999993E-3</v>
      </c>
      <c r="F39" s="72">
        <v>-7.5770000000000004E-3</v>
      </c>
      <c r="G39" s="72">
        <v>-7.3140000000000002E-3</v>
      </c>
      <c r="H39" s="72">
        <v>-7.136E-3</v>
      </c>
      <c r="I39" s="72">
        <v>-6.9379999999999997E-3</v>
      </c>
      <c r="J39" s="72">
        <v>-6.7619999999999998E-3</v>
      </c>
      <c r="K39" s="72">
        <v>-6.4609999999999997E-3</v>
      </c>
      <c r="L39" s="72">
        <v>-6.2059999999999997E-3</v>
      </c>
      <c r="M39" s="72">
        <v>-5.8999999999999999E-3</v>
      </c>
      <c r="N39" s="72">
        <v>-5.5269999999999998E-3</v>
      </c>
      <c r="O39" s="72">
        <v>-5.195E-3</v>
      </c>
      <c r="P39" s="72">
        <v>-4.862E-3</v>
      </c>
      <c r="Q39" s="72">
        <v>-4.4910000000000002E-3</v>
      </c>
      <c r="R39" s="72">
        <v>-4.045E-3</v>
      </c>
      <c r="S39" s="72">
        <v>-3.5370000000000002E-3</v>
      </c>
      <c r="T39" s="72">
        <v>-2.9640000000000001E-3</v>
      </c>
      <c r="U39" s="72">
        <v>-2.3389999999999999E-3</v>
      </c>
      <c r="V39" s="72">
        <v>-1.683E-3</v>
      </c>
      <c r="W39" s="72">
        <v>-1.0579999999999999E-3</v>
      </c>
      <c r="X39" s="72">
        <v>-5.7899999999999998E-4</v>
      </c>
      <c r="Y39" s="72">
        <v>0</v>
      </c>
      <c r="Z39" s="72">
        <v>6.2200000000000005E-4</v>
      </c>
      <c r="AA39" s="72">
        <v>1.1180000000000001E-3</v>
      </c>
      <c r="AB39" s="72">
        <v>1.5939999999999999E-3</v>
      </c>
      <c r="AC39" s="72">
        <v>2.0219999999999999E-3</v>
      </c>
      <c r="AD39" s="72">
        <v>2.4680000000000001E-3</v>
      </c>
      <c r="AE39" s="72">
        <v>2.7799999999999999E-3</v>
      </c>
      <c r="AF39" s="72">
        <v>3.1199999999999999E-3</v>
      </c>
      <c r="AG39" s="72">
        <v>3.5969999999999999E-3</v>
      </c>
      <c r="AH39" s="72">
        <v>4.0400000000000002E-3</v>
      </c>
      <c r="AI39" s="72">
        <v>4.3509999999999998E-3</v>
      </c>
      <c r="AJ39" s="72">
        <v>4.5779999999999996E-3</v>
      </c>
      <c r="AK39" s="72">
        <v>4.79E-3</v>
      </c>
      <c r="AL39" s="72">
        <v>5.0670000000000003E-3</v>
      </c>
      <c r="AM39" s="72">
        <v>5.306E-3</v>
      </c>
    </row>
    <row r="40" spans="1:39" ht="12.75" customHeight="1">
      <c r="A40" s="72">
        <v>-9.9000000000000008E-3</v>
      </c>
      <c r="B40" s="72">
        <v>-9.2680000000000002E-3</v>
      </c>
      <c r="C40" s="72">
        <v>-8.6300000000000005E-3</v>
      </c>
      <c r="D40" s="72">
        <v>-8.1550000000000008E-3</v>
      </c>
      <c r="E40" s="72">
        <v>-7.8069999999999997E-3</v>
      </c>
      <c r="F40" s="72">
        <v>-7.5230000000000002E-3</v>
      </c>
      <c r="G40" s="72">
        <v>-7.1999999999999998E-3</v>
      </c>
      <c r="H40" s="72">
        <v>-6.9750000000000003E-3</v>
      </c>
      <c r="I40" s="72">
        <v>-6.7520000000000002E-3</v>
      </c>
      <c r="J40" s="72">
        <v>-6.5040000000000002E-3</v>
      </c>
      <c r="K40" s="72">
        <v>-6.1910000000000003E-3</v>
      </c>
      <c r="L40" s="72">
        <v>-5.934E-3</v>
      </c>
      <c r="M40" s="72">
        <v>-5.6579999999999998E-3</v>
      </c>
      <c r="N40" s="72">
        <v>-5.2989999999999999E-3</v>
      </c>
      <c r="O40" s="72">
        <v>-5.006E-3</v>
      </c>
      <c r="P40" s="72">
        <v>-4.692E-3</v>
      </c>
      <c r="Q40" s="72">
        <v>-4.4330000000000003E-3</v>
      </c>
      <c r="R40" s="72">
        <v>-3.9690000000000003E-3</v>
      </c>
      <c r="S40" s="72">
        <v>-3.418E-3</v>
      </c>
      <c r="T40" s="72">
        <v>-2.8600000000000001E-3</v>
      </c>
      <c r="U40" s="72">
        <v>-2.2420000000000001E-3</v>
      </c>
      <c r="V40" s="72">
        <v>-1.678E-3</v>
      </c>
      <c r="W40" s="72">
        <v>-1.0660000000000001E-3</v>
      </c>
      <c r="X40" s="72">
        <v>-5.6999999999999998E-4</v>
      </c>
      <c r="Y40" s="72">
        <v>0</v>
      </c>
      <c r="Z40" s="72">
        <v>5.9900000000000003E-4</v>
      </c>
      <c r="AA40" s="72">
        <v>1.1249999999999999E-3</v>
      </c>
      <c r="AB40" s="72">
        <v>1.6310000000000001E-3</v>
      </c>
      <c r="AC40" s="72">
        <v>2.0769999999999999E-3</v>
      </c>
      <c r="AD40" s="72">
        <v>2.464E-3</v>
      </c>
      <c r="AE40" s="72">
        <v>2.8860000000000001E-3</v>
      </c>
      <c r="AF40" s="72">
        <v>3.2200000000000002E-3</v>
      </c>
      <c r="AG40" s="72">
        <v>3.6389999999999999E-3</v>
      </c>
      <c r="AH40" s="72">
        <v>4.1050000000000001E-3</v>
      </c>
      <c r="AI40" s="72">
        <v>4.4099999999999999E-3</v>
      </c>
      <c r="AJ40" s="72">
        <v>4.646E-3</v>
      </c>
      <c r="AK40" s="72">
        <v>4.7999999999999996E-3</v>
      </c>
      <c r="AL40" s="72">
        <v>5.0650000000000001E-3</v>
      </c>
      <c r="AM40" s="72">
        <v>5.2969999999999996E-3</v>
      </c>
    </row>
    <row r="41" spans="1:39" ht="12.75" customHeight="1">
      <c r="A41" s="72">
        <v>-9.7009999999999996E-3</v>
      </c>
      <c r="B41" s="72">
        <v>-8.9269999999999992E-3</v>
      </c>
      <c r="C41" s="72">
        <v>-8.3040000000000006E-3</v>
      </c>
      <c r="D41" s="72">
        <v>-7.7539999999999996E-3</v>
      </c>
      <c r="E41" s="72">
        <v>-7.3829999999999998E-3</v>
      </c>
      <c r="F41" s="72">
        <v>-7.0670000000000004E-3</v>
      </c>
      <c r="G41" s="72">
        <v>-6.8430000000000001E-3</v>
      </c>
      <c r="H41" s="72">
        <v>-6.692E-3</v>
      </c>
      <c r="I41" s="72">
        <v>-6.4999999999999997E-3</v>
      </c>
      <c r="J41" s="72">
        <v>-6.3429999999999997E-3</v>
      </c>
      <c r="K41" s="72">
        <v>-6.0679999999999996E-3</v>
      </c>
      <c r="L41" s="72">
        <v>-5.7970000000000001E-3</v>
      </c>
      <c r="M41" s="72">
        <v>-5.5469999999999998E-3</v>
      </c>
      <c r="N41" s="72">
        <v>-5.2769999999999996E-3</v>
      </c>
      <c r="O41" s="72">
        <v>-5.0090000000000004E-3</v>
      </c>
      <c r="P41" s="72">
        <v>-4.7000000000000002E-3</v>
      </c>
      <c r="Q41" s="72">
        <v>-4.3340000000000002E-3</v>
      </c>
      <c r="R41" s="72">
        <v>-3.8899999999999998E-3</v>
      </c>
      <c r="S41" s="72">
        <v>-3.3630000000000001E-3</v>
      </c>
      <c r="T41" s="72">
        <v>-2.8440000000000002E-3</v>
      </c>
      <c r="U41" s="72">
        <v>-2.248E-3</v>
      </c>
      <c r="V41" s="72">
        <v>-1.6310000000000001E-3</v>
      </c>
      <c r="W41" s="72">
        <v>-1.062E-3</v>
      </c>
      <c r="X41" s="72">
        <v>-5.8E-4</v>
      </c>
      <c r="Y41" s="72">
        <v>0</v>
      </c>
      <c r="Z41" s="72">
        <v>5.5500000000000005E-4</v>
      </c>
      <c r="AA41" s="72">
        <v>1.049E-3</v>
      </c>
      <c r="AB41" s="72">
        <v>1.554E-3</v>
      </c>
      <c r="AC41" s="72">
        <v>1.9840000000000001E-3</v>
      </c>
      <c r="AD41" s="72">
        <v>2.4399999999999999E-3</v>
      </c>
      <c r="AE41" s="72">
        <v>2.7669999999999999E-3</v>
      </c>
      <c r="AF41" s="72">
        <v>3.1870000000000002E-3</v>
      </c>
      <c r="AG41" s="72">
        <v>3.6289999999999998E-3</v>
      </c>
      <c r="AH41" s="72">
        <v>4.0470000000000002E-3</v>
      </c>
      <c r="AI41" s="72">
        <v>4.3400000000000001E-3</v>
      </c>
      <c r="AJ41" s="72">
        <v>4.561E-3</v>
      </c>
      <c r="AK41" s="72">
        <v>4.7580000000000001E-3</v>
      </c>
      <c r="AL41" s="72">
        <v>4.973E-3</v>
      </c>
      <c r="AM41" s="72">
        <v>5.2189999999999997E-3</v>
      </c>
    </row>
    <row r="42" spans="1:39" ht="12.75" customHeight="1">
      <c r="A42" s="72">
        <v>-9.3860000000000002E-3</v>
      </c>
      <c r="B42" s="72">
        <v>-8.6940000000000003E-3</v>
      </c>
      <c r="C42" s="72">
        <v>-8.1010000000000006E-3</v>
      </c>
      <c r="D42" s="72">
        <v>-7.6280000000000002E-3</v>
      </c>
      <c r="E42" s="72">
        <v>-7.3229999999999996E-3</v>
      </c>
      <c r="F42" s="72">
        <v>-7.0349999999999996E-3</v>
      </c>
      <c r="G42" s="72">
        <v>-6.7860000000000004E-3</v>
      </c>
      <c r="H42" s="72">
        <v>-6.6480000000000003E-3</v>
      </c>
      <c r="I42" s="72">
        <v>-6.4640000000000001E-3</v>
      </c>
      <c r="J42" s="72">
        <v>-6.2919999999999998E-3</v>
      </c>
      <c r="K42" s="72">
        <v>-6.019E-3</v>
      </c>
      <c r="L42" s="72">
        <v>-5.8089999999999999E-3</v>
      </c>
      <c r="M42" s="72">
        <v>-5.5420000000000001E-3</v>
      </c>
      <c r="N42" s="72">
        <v>-5.1900000000000002E-3</v>
      </c>
      <c r="O42" s="72">
        <v>-4.8970000000000003E-3</v>
      </c>
      <c r="P42" s="72">
        <v>-4.6150000000000002E-3</v>
      </c>
      <c r="Q42" s="72">
        <v>-4.3140000000000001E-3</v>
      </c>
      <c r="R42" s="72">
        <v>-3.8630000000000001E-3</v>
      </c>
      <c r="S42" s="72">
        <v>-3.359E-3</v>
      </c>
      <c r="T42" s="72">
        <v>-2.8159999999999999E-3</v>
      </c>
      <c r="U42" s="72">
        <v>-2.2160000000000001E-3</v>
      </c>
      <c r="V42" s="72">
        <v>-1.606E-3</v>
      </c>
      <c r="W42" s="72">
        <v>-9.9599999999999992E-4</v>
      </c>
      <c r="X42" s="72">
        <v>-5.31E-4</v>
      </c>
      <c r="Y42" s="72">
        <v>0</v>
      </c>
      <c r="Z42" s="72">
        <v>6.3599999999999996E-4</v>
      </c>
      <c r="AA42" s="72">
        <v>1.1479999999999999E-3</v>
      </c>
      <c r="AB42" s="72">
        <v>1.6169999999999999E-3</v>
      </c>
      <c r="AC42" s="72">
        <v>2.098E-3</v>
      </c>
      <c r="AD42" s="72">
        <v>2.516E-3</v>
      </c>
      <c r="AE42" s="72">
        <v>2.8930000000000002E-3</v>
      </c>
      <c r="AF42" s="72">
        <v>3.2160000000000001E-3</v>
      </c>
      <c r="AG42" s="72">
        <v>3.6459999999999999E-3</v>
      </c>
      <c r="AH42" s="72">
        <v>4.0530000000000002E-3</v>
      </c>
      <c r="AI42" s="72">
        <v>4.359E-3</v>
      </c>
      <c r="AJ42" s="72">
        <v>4.6259999999999999E-3</v>
      </c>
      <c r="AK42" s="72">
        <v>4.8019999999999998E-3</v>
      </c>
      <c r="AL42" s="72">
        <v>5.0390000000000001E-3</v>
      </c>
      <c r="AM42" s="72">
        <v>5.2649999999999997E-3</v>
      </c>
    </row>
    <row r="43" spans="1:39" ht="12.75" customHeight="1">
      <c r="A43" s="72">
        <v>-9.2820000000000003E-3</v>
      </c>
      <c r="B43" s="72">
        <v>-8.6510000000000007E-3</v>
      </c>
      <c r="C43" s="72">
        <v>-8.0359999999999997E-3</v>
      </c>
      <c r="D43" s="72">
        <v>-7.5529999999999998E-3</v>
      </c>
      <c r="E43" s="72">
        <v>-7.2090000000000001E-3</v>
      </c>
      <c r="F43" s="72">
        <v>-6.953E-3</v>
      </c>
      <c r="G43" s="72">
        <v>-6.6759999999999996E-3</v>
      </c>
      <c r="H43" s="72">
        <v>-6.5199999999999998E-3</v>
      </c>
      <c r="I43" s="72">
        <v>-6.3140000000000002E-3</v>
      </c>
      <c r="J43" s="72">
        <v>-6.1149999999999998E-3</v>
      </c>
      <c r="K43" s="72">
        <v>-5.8440000000000002E-3</v>
      </c>
      <c r="L43" s="72">
        <v>-5.6059999999999999E-3</v>
      </c>
      <c r="M43" s="72">
        <v>-5.3740000000000003E-3</v>
      </c>
      <c r="N43" s="72">
        <v>-5.0480000000000004E-3</v>
      </c>
      <c r="O43" s="72">
        <v>-4.7650000000000001E-3</v>
      </c>
      <c r="P43" s="72">
        <v>-4.5069999999999997E-3</v>
      </c>
      <c r="Q43" s="72">
        <v>-4.2329999999999998E-3</v>
      </c>
      <c r="R43" s="72">
        <v>-3.7729999999999999E-3</v>
      </c>
      <c r="S43" s="72">
        <v>-3.2560000000000002E-3</v>
      </c>
      <c r="T43" s="72">
        <v>-2.7360000000000002E-3</v>
      </c>
      <c r="U43" s="72">
        <v>-2.166E-3</v>
      </c>
      <c r="V43" s="72">
        <v>-1.5610000000000001E-3</v>
      </c>
      <c r="W43" s="72">
        <v>-1.0189999999999999E-3</v>
      </c>
      <c r="X43" s="72">
        <v>-5.31E-4</v>
      </c>
      <c r="Y43" s="72">
        <v>0</v>
      </c>
      <c r="Z43" s="72">
        <v>5.7300000000000005E-4</v>
      </c>
      <c r="AA43" s="72">
        <v>1.103E-3</v>
      </c>
      <c r="AB43" s="72">
        <v>1.6199999999999999E-3</v>
      </c>
      <c r="AC43" s="72">
        <v>2.0950000000000001E-3</v>
      </c>
      <c r="AD43" s="72">
        <v>2.539E-3</v>
      </c>
      <c r="AE43" s="72">
        <v>2.905E-3</v>
      </c>
      <c r="AF43" s="72">
        <v>3.2859999999999999E-3</v>
      </c>
      <c r="AG43" s="72">
        <v>3.6740000000000002E-3</v>
      </c>
      <c r="AH43" s="72">
        <v>4.1149999999999997E-3</v>
      </c>
      <c r="AI43" s="72">
        <v>4.4380000000000001E-3</v>
      </c>
      <c r="AJ43" s="72">
        <v>4.6210000000000001E-3</v>
      </c>
      <c r="AK43" s="72">
        <v>4.7749999999999997E-3</v>
      </c>
      <c r="AL43" s="72">
        <v>5.0260000000000001E-3</v>
      </c>
      <c r="AM43" s="72">
        <v>5.2249999999999996E-3</v>
      </c>
    </row>
    <row r="44" spans="1:39" ht="12.75" customHeight="1">
      <c r="A44" s="72">
        <v>-9.7970000000000002E-3</v>
      </c>
      <c r="B44" s="72">
        <v>-9.0089999999999996E-3</v>
      </c>
      <c r="C44" s="72">
        <v>-8.3300000000000006E-3</v>
      </c>
      <c r="D44" s="72">
        <v>-7.7470000000000004E-3</v>
      </c>
      <c r="E44" s="72">
        <v>-7.3639999999999999E-3</v>
      </c>
      <c r="F44" s="72">
        <v>-7.0549999999999996E-3</v>
      </c>
      <c r="G44" s="72">
        <v>-6.7920000000000003E-3</v>
      </c>
      <c r="H44" s="72">
        <v>-6.6769999999999998E-3</v>
      </c>
      <c r="I44" s="72">
        <v>-6.4559999999999999E-3</v>
      </c>
      <c r="J44" s="72">
        <v>-6.3179999999999998E-3</v>
      </c>
      <c r="K44" s="72">
        <v>-6.0289999999999996E-3</v>
      </c>
      <c r="L44" s="72">
        <v>-5.7149999999999996E-3</v>
      </c>
      <c r="M44" s="72">
        <v>-5.4320000000000002E-3</v>
      </c>
      <c r="N44" s="72">
        <v>-5.1149999999999998E-3</v>
      </c>
      <c r="O44" s="72">
        <v>-4.901E-3</v>
      </c>
      <c r="P44" s="72">
        <v>-4.6959999999999997E-3</v>
      </c>
      <c r="Q44" s="72">
        <v>-4.2459999999999998E-3</v>
      </c>
      <c r="R44" s="72">
        <v>-3.6640000000000002E-3</v>
      </c>
      <c r="S44" s="72">
        <v>-3.15E-3</v>
      </c>
      <c r="T44" s="72">
        <v>-2.6120000000000002E-3</v>
      </c>
      <c r="U44" s="72">
        <v>-2.036E-3</v>
      </c>
      <c r="V44" s="72">
        <v>-1.436E-3</v>
      </c>
      <c r="W44" s="72">
        <v>-8.9800000000000004E-4</v>
      </c>
      <c r="X44" s="72">
        <v>-4.84E-4</v>
      </c>
      <c r="Y44" s="72">
        <v>0</v>
      </c>
      <c r="Z44" s="72">
        <v>6.1799999999999995E-4</v>
      </c>
      <c r="AA44" s="72">
        <v>1.07E-3</v>
      </c>
      <c r="AB44" s="72">
        <v>1.5889999999999999E-3</v>
      </c>
      <c r="AC44" s="72">
        <v>2.0660000000000001E-3</v>
      </c>
      <c r="AD44" s="72">
        <v>2.5089999999999999E-3</v>
      </c>
      <c r="AE44" s="72">
        <v>2.8519999999999999E-3</v>
      </c>
      <c r="AF44" s="72">
        <v>3.2200000000000002E-3</v>
      </c>
      <c r="AG44" s="72">
        <v>3.6289999999999998E-3</v>
      </c>
      <c r="AH44" s="72">
        <v>3.9979999999999998E-3</v>
      </c>
      <c r="AI44" s="72">
        <v>4.2810000000000001E-3</v>
      </c>
      <c r="AJ44" s="72">
        <v>4.4660000000000004E-3</v>
      </c>
      <c r="AK44" s="72">
        <v>4.6290000000000003E-3</v>
      </c>
      <c r="AL44" s="72">
        <v>4.8589999999999996E-3</v>
      </c>
      <c r="AM44" s="72">
        <v>5.0809999999999996E-3</v>
      </c>
    </row>
    <row r="45" spans="1:39" ht="12.75" customHeight="1">
      <c r="A45" s="72">
        <v>-9.1039999999999992E-3</v>
      </c>
      <c r="B45" s="72">
        <v>-8.3850000000000001E-3</v>
      </c>
      <c r="C45" s="72">
        <v>-7.7770000000000001E-3</v>
      </c>
      <c r="D45" s="72">
        <v>-7.2810000000000001E-3</v>
      </c>
      <c r="E45" s="72">
        <v>-6.9369999999999996E-3</v>
      </c>
      <c r="F45" s="72">
        <v>-6.6220000000000003E-3</v>
      </c>
      <c r="G45" s="72">
        <v>-6.3920000000000001E-3</v>
      </c>
      <c r="H45" s="72">
        <v>-6.2399999999999999E-3</v>
      </c>
      <c r="I45" s="72">
        <v>-6.1009999999999997E-3</v>
      </c>
      <c r="J45" s="72">
        <v>-5.94E-3</v>
      </c>
      <c r="K45" s="72">
        <v>-5.6569999999999997E-3</v>
      </c>
      <c r="L45" s="72">
        <v>-5.4559999999999999E-3</v>
      </c>
      <c r="M45" s="72">
        <v>-5.2449999999999997E-3</v>
      </c>
      <c r="N45" s="72">
        <v>-4.9410000000000001E-3</v>
      </c>
      <c r="O45" s="72">
        <v>-4.6860000000000001E-3</v>
      </c>
      <c r="P45" s="72">
        <v>-4.3629999999999997E-3</v>
      </c>
      <c r="Q45" s="72">
        <v>-4.1089999999999998E-3</v>
      </c>
      <c r="R45" s="72">
        <v>-3.751E-3</v>
      </c>
      <c r="S45" s="72">
        <v>-3.2650000000000001E-3</v>
      </c>
      <c r="T45" s="72">
        <v>-2.7490000000000001E-3</v>
      </c>
      <c r="U45" s="72">
        <v>-2.1450000000000002E-3</v>
      </c>
      <c r="V45" s="72">
        <v>-1.5709999999999999E-3</v>
      </c>
      <c r="W45" s="72">
        <v>-9.990000000000001E-4</v>
      </c>
      <c r="X45" s="72">
        <v>-5.1800000000000001E-4</v>
      </c>
      <c r="Y45" s="72">
        <v>0</v>
      </c>
      <c r="Z45" s="72">
        <v>5.7899999999999998E-4</v>
      </c>
      <c r="AA45" s="72">
        <v>1.049E-3</v>
      </c>
      <c r="AB45" s="72">
        <v>1.5280000000000001E-3</v>
      </c>
      <c r="AC45" s="72">
        <v>1.9740000000000001E-3</v>
      </c>
      <c r="AD45" s="72">
        <v>2.3760000000000001E-3</v>
      </c>
      <c r="AE45" s="72">
        <v>2.748E-3</v>
      </c>
      <c r="AF45" s="72">
        <v>3.1749999999999999E-3</v>
      </c>
      <c r="AG45" s="72">
        <v>3.6939999999999998E-3</v>
      </c>
      <c r="AH45" s="72">
        <v>4.2630000000000003E-3</v>
      </c>
      <c r="AI45" s="72">
        <v>4.6049999999999997E-3</v>
      </c>
      <c r="AJ45" s="72">
        <v>4.8989999999999997E-3</v>
      </c>
      <c r="AK45" s="72">
        <v>5.104E-3</v>
      </c>
      <c r="AL45" s="72">
        <v>5.306E-3</v>
      </c>
      <c r="AM45" s="72">
        <v>5.4270000000000004E-3</v>
      </c>
    </row>
    <row r="46" spans="1:39" ht="12.75" customHeight="1">
      <c r="A46" s="72">
        <v>-8.4239999999999992E-3</v>
      </c>
      <c r="B46" s="72">
        <v>-7.8069999999999997E-3</v>
      </c>
      <c r="C46" s="72">
        <v>-7.2110000000000004E-3</v>
      </c>
      <c r="D46" s="72">
        <v>-6.7930000000000004E-3</v>
      </c>
      <c r="E46" s="72">
        <v>-6.5409999999999999E-3</v>
      </c>
      <c r="F46" s="72">
        <v>-6.2989999999999999E-3</v>
      </c>
      <c r="G46" s="72">
        <v>-6.1009999999999997E-3</v>
      </c>
      <c r="H46" s="72">
        <v>-5.9639999999999997E-3</v>
      </c>
      <c r="I46" s="72">
        <v>-5.8349999999999999E-3</v>
      </c>
      <c r="J46" s="72">
        <v>-5.7190000000000001E-3</v>
      </c>
      <c r="K46" s="72">
        <v>-5.5259999999999997E-3</v>
      </c>
      <c r="L46" s="72">
        <v>-5.3290000000000004E-3</v>
      </c>
      <c r="M46" s="72">
        <v>-5.0980000000000001E-3</v>
      </c>
      <c r="N46" s="72">
        <v>-4.803E-3</v>
      </c>
      <c r="O46" s="72">
        <v>-4.5370000000000002E-3</v>
      </c>
      <c r="P46" s="72">
        <v>-4.2760000000000003E-3</v>
      </c>
      <c r="Q46" s="72">
        <v>-3.9940000000000002E-3</v>
      </c>
      <c r="R46" s="72">
        <v>-3.6329999999999999E-3</v>
      </c>
      <c r="S46" s="72">
        <v>-3.1350000000000002E-3</v>
      </c>
      <c r="T46" s="72">
        <v>-2.653E-3</v>
      </c>
      <c r="U46" s="72">
        <v>-2.0669999999999998E-3</v>
      </c>
      <c r="V46" s="72">
        <v>-1.493E-3</v>
      </c>
      <c r="W46" s="72">
        <v>-9.1200000000000005E-4</v>
      </c>
      <c r="X46" s="72">
        <v>-5.0500000000000002E-4</v>
      </c>
      <c r="Y46" s="72">
        <v>0</v>
      </c>
      <c r="Z46" s="72">
        <v>5.5699999999999999E-4</v>
      </c>
      <c r="AA46" s="72">
        <v>1.047E-3</v>
      </c>
      <c r="AB46" s="72">
        <v>1.5009999999999999E-3</v>
      </c>
      <c r="AC46" s="72">
        <v>1.9400000000000001E-3</v>
      </c>
      <c r="AD46" s="72">
        <v>2.3909999999999999E-3</v>
      </c>
      <c r="AE46" s="72">
        <v>2.7439999999999999E-3</v>
      </c>
      <c r="AF46" s="72">
        <v>3.1700000000000001E-3</v>
      </c>
      <c r="AG46" s="72">
        <v>3.7039999999999998E-3</v>
      </c>
      <c r="AH46" s="72">
        <v>4.2290000000000001E-3</v>
      </c>
      <c r="AI46" s="72">
        <v>4.6189999999999998E-3</v>
      </c>
      <c r="AJ46" s="72">
        <v>4.908E-3</v>
      </c>
      <c r="AK46" s="72">
        <v>5.1050000000000002E-3</v>
      </c>
      <c r="AL46" s="72">
        <v>5.3330000000000001E-3</v>
      </c>
      <c r="AM46" s="72">
        <v>5.4929999999999996E-3</v>
      </c>
    </row>
    <row r="47" spans="1:39" ht="12.75" customHeight="1">
      <c r="A47" s="72">
        <v>-8.0479999999999996E-3</v>
      </c>
      <c r="B47" s="72">
        <v>-7.4479999999999998E-3</v>
      </c>
      <c r="C47" s="72">
        <v>-6.9699999999999996E-3</v>
      </c>
      <c r="D47" s="72">
        <v>-6.5360000000000001E-3</v>
      </c>
      <c r="E47" s="72">
        <v>-6.2469999999999999E-3</v>
      </c>
      <c r="F47" s="72">
        <v>-6.0439999999999999E-3</v>
      </c>
      <c r="G47" s="72">
        <v>-5.8510000000000003E-3</v>
      </c>
      <c r="H47" s="72">
        <v>-5.7479999999999996E-3</v>
      </c>
      <c r="I47" s="72">
        <v>-5.6270000000000001E-3</v>
      </c>
      <c r="J47" s="72">
        <v>-5.4770000000000001E-3</v>
      </c>
      <c r="K47" s="72">
        <v>-5.2119999999999996E-3</v>
      </c>
      <c r="L47" s="72">
        <v>-5.025E-3</v>
      </c>
      <c r="M47" s="72">
        <v>-4.816E-3</v>
      </c>
      <c r="N47" s="72">
        <v>-4.5399999999999998E-3</v>
      </c>
      <c r="O47" s="72">
        <v>-4.2909999999999997E-3</v>
      </c>
      <c r="P47" s="72">
        <v>-4.0029999999999996E-3</v>
      </c>
      <c r="Q47" s="72">
        <v>-3.7950000000000002E-3</v>
      </c>
      <c r="R47" s="72">
        <v>-3.4819999999999999E-3</v>
      </c>
      <c r="S47" s="72">
        <v>-2.9940000000000001E-3</v>
      </c>
      <c r="T47" s="72">
        <v>-2.496E-3</v>
      </c>
      <c r="U47" s="72">
        <v>-1.931E-3</v>
      </c>
      <c r="V47" s="72">
        <v>-1.428E-3</v>
      </c>
      <c r="W47" s="72">
        <v>-8.9300000000000002E-4</v>
      </c>
      <c r="X47" s="72">
        <v>-4.6799999999999999E-4</v>
      </c>
      <c r="Y47" s="72">
        <v>0</v>
      </c>
      <c r="Z47" s="72">
        <v>5.3200000000000003E-4</v>
      </c>
      <c r="AA47" s="72">
        <v>1.005E-3</v>
      </c>
      <c r="AB47" s="72">
        <v>1.4580000000000001E-3</v>
      </c>
      <c r="AC47" s="72">
        <v>1.905E-3</v>
      </c>
      <c r="AD47" s="72">
        <v>2.3059999999999999E-3</v>
      </c>
      <c r="AE47" s="72">
        <v>2.709E-3</v>
      </c>
      <c r="AF47" s="72">
        <v>3.1159999999999998E-3</v>
      </c>
      <c r="AG47" s="72">
        <v>3.653E-3</v>
      </c>
      <c r="AH47" s="72">
        <v>4.169E-3</v>
      </c>
      <c r="AI47" s="72">
        <v>4.5830000000000003E-3</v>
      </c>
      <c r="AJ47" s="72">
        <v>4.8910000000000004E-3</v>
      </c>
      <c r="AK47" s="72">
        <v>5.058E-3</v>
      </c>
      <c r="AL47" s="72">
        <v>5.2729999999999999E-3</v>
      </c>
      <c r="AM47" s="72">
        <v>5.4130000000000003E-3</v>
      </c>
    </row>
    <row r="48" spans="1:39" ht="12.75" customHeight="1">
      <c r="A48" s="72">
        <v>-8.038E-3</v>
      </c>
      <c r="B48" s="72">
        <v>-7.3699999999999998E-3</v>
      </c>
      <c r="C48" s="72">
        <v>-6.7999999999999996E-3</v>
      </c>
      <c r="D48" s="72">
        <v>-6.3489999999999996E-3</v>
      </c>
      <c r="E48" s="72">
        <v>-6.0769999999999999E-3</v>
      </c>
      <c r="F48" s="72">
        <v>-5.8110000000000002E-3</v>
      </c>
      <c r="G48" s="72">
        <v>-5.6119999999999998E-3</v>
      </c>
      <c r="H48" s="72">
        <v>-5.5079999999999999E-3</v>
      </c>
      <c r="I48" s="72">
        <v>-5.385E-3</v>
      </c>
      <c r="J48" s="72">
        <v>-5.2709999999999996E-3</v>
      </c>
      <c r="K48" s="72">
        <v>-5.0660000000000002E-3</v>
      </c>
      <c r="L48" s="72">
        <v>-4.8970000000000003E-3</v>
      </c>
      <c r="M48" s="72">
        <v>-4.7210000000000004E-3</v>
      </c>
      <c r="N48" s="72">
        <v>-4.45E-3</v>
      </c>
      <c r="O48" s="72">
        <v>-4.2180000000000004E-3</v>
      </c>
      <c r="P48" s="72">
        <v>-3.9620000000000002E-3</v>
      </c>
      <c r="Q48" s="72">
        <v>-3.7139999999999999E-3</v>
      </c>
      <c r="R48" s="72">
        <v>-3.3909999999999999E-3</v>
      </c>
      <c r="S48" s="72">
        <v>-2.9380000000000001E-3</v>
      </c>
      <c r="T48" s="72">
        <v>-2.4810000000000001E-3</v>
      </c>
      <c r="U48" s="72">
        <v>-1.934E-3</v>
      </c>
      <c r="V48" s="72">
        <v>-1.413E-3</v>
      </c>
      <c r="W48" s="72">
        <v>-8.6600000000000002E-4</v>
      </c>
      <c r="X48" s="72">
        <v>-4.6700000000000002E-4</v>
      </c>
      <c r="Y48" s="72">
        <v>0</v>
      </c>
      <c r="Z48" s="72">
        <v>5.1500000000000005E-4</v>
      </c>
      <c r="AA48" s="72">
        <v>9.6199999999999996E-4</v>
      </c>
      <c r="AB48" s="72">
        <v>1.4040000000000001E-3</v>
      </c>
      <c r="AC48" s="72">
        <v>1.828E-3</v>
      </c>
      <c r="AD48" s="72">
        <v>2.2309999999999999E-3</v>
      </c>
      <c r="AE48" s="72">
        <v>2.5869999999999999E-3</v>
      </c>
      <c r="AF48" s="72">
        <v>3.0149999999999999E-3</v>
      </c>
      <c r="AG48" s="72">
        <v>3.5609999999999999E-3</v>
      </c>
      <c r="AH48" s="72">
        <v>4.1149999999999997E-3</v>
      </c>
      <c r="AI48" s="72">
        <v>4.4850000000000003E-3</v>
      </c>
      <c r="AJ48" s="72">
        <v>4.7730000000000003E-3</v>
      </c>
      <c r="AK48" s="72">
        <v>5.006E-3</v>
      </c>
      <c r="AL48" s="72">
        <v>5.2100000000000002E-3</v>
      </c>
      <c r="AM48" s="72">
        <v>5.3299999999999997E-3</v>
      </c>
    </row>
    <row r="49" spans="1:39" ht="12.75" customHeight="1">
      <c r="A49" s="72">
        <v>-7.5319999999999996E-3</v>
      </c>
      <c r="B49" s="72">
        <v>-6.9800000000000001E-3</v>
      </c>
      <c r="C49" s="72">
        <v>-6.483E-3</v>
      </c>
      <c r="D49" s="72">
        <v>-6.0980000000000001E-3</v>
      </c>
      <c r="E49" s="72">
        <v>-5.8640000000000003E-3</v>
      </c>
      <c r="F49" s="72">
        <v>-5.6639999999999998E-3</v>
      </c>
      <c r="G49" s="72">
        <v>-5.4840000000000002E-3</v>
      </c>
      <c r="H49" s="72">
        <v>-5.3870000000000003E-3</v>
      </c>
      <c r="I49" s="72">
        <v>-5.2769999999999996E-3</v>
      </c>
      <c r="J49" s="72">
        <v>-5.1749999999999999E-3</v>
      </c>
      <c r="K49" s="72">
        <v>-4.9610000000000001E-3</v>
      </c>
      <c r="L49" s="72">
        <v>-4.797E-3</v>
      </c>
      <c r="M49" s="72">
        <v>-4.5929999999999999E-3</v>
      </c>
      <c r="N49" s="72">
        <v>-4.3099999999999996E-3</v>
      </c>
      <c r="O49" s="72">
        <v>-4.0879999999999996E-3</v>
      </c>
      <c r="P49" s="72">
        <v>-3.8430000000000001E-3</v>
      </c>
      <c r="Q49" s="72">
        <v>-3.6020000000000002E-3</v>
      </c>
      <c r="R49" s="72">
        <v>-3.2799999999999999E-3</v>
      </c>
      <c r="S49" s="72">
        <v>-2.8189999999999999E-3</v>
      </c>
      <c r="T49" s="72">
        <v>-2.3730000000000001E-3</v>
      </c>
      <c r="U49" s="72">
        <v>-1.83E-3</v>
      </c>
      <c r="V49" s="72">
        <v>-1.3420000000000001E-3</v>
      </c>
      <c r="W49" s="72">
        <v>-8.2200000000000003E-4</v>
      </c>
      <c r="X49" s="72">
        <v>-4.4499999999999997E-4</v>
      </c>
      <c r="Y49" s="72">
        <v>0</v>
      </c>
      <c r="Z49" s="72">
        <v>4.8200000000000001E-4</v>
      </c>
      <c r="AA49" s="72">
        <v>9.1100000000000003E-4</v>
      </c>
      <c r="AB49" s="72">
        <v>1.333E-3</v>
      </c>
      <c r="AC49" s="72">
        <v>1.745E-3</v>
      </c>
      <c r="AD49" s="72">
        <v>2.1570000000000001E-3</v>
      </c>
      <c r="AE49" s="72">
        <v>2.5249999999999999E-3</v>
      </c>
      <c r="AF49" s="72">
        <v>2.967E-3</v>
      </c>
      <c r="AG49" s="72">
        <v>3.4719999999999998E-3</v>
      </c>
      <c r="AH49" s="72">
        <v>4.0000000000000001E-3</v>
      </c>
      <c r="AI49" s="72">
        <v>4.3909999999999999E-3</v>
      </c>
      <c r="AJ49" s="72">
        <v>4.7080000000000004E-3</v>
      </c>
      <c r="AK49" s="72">
        <v>4.8970000000000003E-3</v>
      </c>
      <c r="AL49" s="72">
        <v>5.1009999999999996E-3</v>
      </c>
      <c r="AM49" s="72">
        <v>5.2500000000000003E-3</v>
      </c>
    </row>
    <row r="50" spans="1:39" ht="12.75" customHeight="1">
      <c r="A50" s="72">
        <v>-7.2639999999999996E-3</v>
      </c>
      <c r="B50" s="72">
        <v>-6.6600000000000001E-3</v>
      </c>
      <c r="C50" s="72">
        <v>-6.1720000000000004E-3</v>
      </c>
      <c r="D50" s="72">
        <v>-5.7739999999999996E-3</v>
      </c>
      <c r="E50" s="72">
        <v>-5.5120000000000004E-3</v>
      </c>
      <c r="F50" s="72">
        <v>-5.3039999999999997E-3</v>
      </c>
      <c r="G50" s="72">
        <v>-5.1479999999999998E-3</v>
      </c>
      <c r="H50" s="72">
        <v>-5.0689999999999997E-3</v>
      </c>
      <c r="I50" s="72">
        <v>-4.9810000000000002E-3</v>
      </c>
      <c r="J50" s="72">
        <v>-4.875E-3</v>
      </c>
      <c r="K50" s="72">
        <v>-4.6610000000000002E-3</v>
      </c>
      <c r="L50" s="72">
        <v>-4.5149999999999999E-3</v>
      </c>
      <c r="M50" s="72">
        <v>-4.3600000000000002E-3</v>
      </c>
      <c r="N50" s="72">
        <v>-4.0940000000000004E-3</v>
      </c>
      <c r="O50" s="72">
        <v>-3.8839999999999999E-3</v>
      </c>
      <c r="P50" s="72">
        <v>-3.6410000000000001E-3</v>
      </c>
      <c r="Q50" s="72">
        <v>-3.4280000000000001E-3</v>
      </c>
      <c r="R50" s="72">
        <v>-3.1589999999999999E-3</v>
      </c>
      <c r="S50" s="72">
        <v>-2.7139999999999998E-3</v>
      </c>
      <c r="T50" s="72">
        <v>-2.2929999999999999E-3</v>
      </c>
      <c r="U50" s="72">
        <v>-1.768E-3</v>
      </c>
      <c r="V50" s="72">
        <v>-1.2819999999999999E-3</v>
      </c>
      <c r="W50" s="72">
        <v>-7.94E-4</v>
      </c>
      <c r="X50" s="72">
        <v>-4.28E-4</v>
      </c>
      <c r="Y50" s="72">
        <v>0</v>
      </c>
      <c r="Z50" s="72">
        <v>4.9600000000000002E-4</v>
      </c>
      <c r="AA50" s="72">
        <v>9.0399999999999996E-4</v>
      </c>
      <c r="AB50" s="72">
        <v>1.3439999999999999E-3</v>
      </c>
      <c r="AC50" s="72">
        <v>1.748E-3</v>
      </c>
      <c r="AD50" s="72">
        <v>2.1459999999999999E-3</v>
      </c>
      <c r="AE50" s="72">
        <v>2.5530000000000001E-3</v>
      </c>
      <c r="AF50" s="72">
        <v>2.9659999999999999E-3</v>
      </c>
      <c r="AG50" s="72">
        <v>3.4740000000000001E-3</v>
      </c>
      <c r="AH50" s="72">
        <v>4.0239999999999998E-3</v>
      </c>
      <c r="AI50" s="72">
        <v>4.3899999999999998E-3</v>
      </c>
      <c r="AJ50" s="72">
        <v>4.7039999999999998E-3</v>
      </c>
      <c r="AK50" s="72">
        <v>4.8770000000000003E-3</v>
      </c>
      <c r="AL50" s="72">
        <v>5.0930000000000003E-3</v>
      </c>
      <c r="AM50" s="72">
        <v>5.2180000000000004E-3</v>
      </c>
    </row>
    <row r="51" spans="1:39" ht="12.75" customHeight="1">
      <c r="A51" s="72">
        <v>-6.973E-3</v>
      </c>
      <c r="B51" s="72">
        <v>-6.4219999999999998E-3</v>
      </c>
      <c r="C51" s="72">
        <v>-5.9369999999999996E-3</v>
      </c>
      <c r="D51" s="72">
        <v>-5.5380000000000004E-3</v>
      </c>
      <c r="E51" s="72">
        <v>-5.2979999999999998E-3</v>
      </c>
      <c r="F51" s="72">
        <v>-5.0639999999999999E-3</v>
      </c>
      <c r="G51" s="72">
        <v>-4.8799999999999998E-3</v>
      </c>
      <c r="H51" s="72">
        <v>-4.8009999999999997E-3</v>
      </c>
      <c r="I51" s="72">
        <v>-4.7169999999999998E-3</v>
      </c>
      <c r="J51" s="72">
        <v>-4.6230000000000004E-3</v>
      </c>
      <c r="K51" s="72">
        <v>-4.4609999999999997E-3</v>
      </c>
      <c r="L51" s="72">
        <v>-4.3210000000000002E-3</v>
      </c>
      <c r="M51" s="72">
        <v>-4.1529999999999996E-3</v>
      </c>
      <c r="N51" s="72">
        <v>-3.9179999999999996E-3</v>
      </c>
      <c r="O51" s="72">
        <v>-3.7130000000000002E-3</v>
      </c>
      <c r="P51" s="72">
        <v>-3.4989999999999999E-3</v>
      </c>
      <c r="Q51" s="72">
        <v>-3.2810000000000001E-3</v>
      </c>
      <c r="R51" s="72">
        <v>-3.0100000000000001E-3</v>
      </c>
      <c r="S51" s="72">
        <v>-2.5959999999999998E-3</v>
      </c>
      <c r="T51" s="72">
        <v>-2.2009999999999998E-3</v>
      </c>
      <c r="U51" s="72">
        <v>-1.707E-3</v>
      </c>
      <c r="V51" s="72">
        <v>-1.235E-3</v>
      </c>
      <c r="W51" s="72">
        <v>-7.5600000000000005E-4</v>
      </c>
      <c r="X51" s="72">
        <v>-3.97E-4</v>
      </c>
      <c r="Y51" s="72">
        <v>0</v>
      </c>
      <c r="Z51" s="72">
        <v>4.7199999999999998E-4</v>
      </c>
      <c r="AA51" s="72">
        <v>8.7000000000000001E-4</v>
      </c>
      <c r="AB51" s="72">
        <v>1.276E-3</v>
      </c>
      <c r="AC51" s="72">
        <v>1.6739999999999999E-3</v>
      </c>
      <c r="AD51" s="72">
        <v>2.0500000000000002E-3</v>
      </c>
      <c r="AE51" s="72">
        <v>2.4069999999999999E-3</v>
      </c>
      <c r="AF51" s="72">
        <v>2.823E-3</v>
      </c>
      <c r="AG51" s="72">
        <v>3.3310000000000002E-3</v>
      </c>
      <c r="AH51" s="72">
        <v>3.8609999999999998E-3</v>
      </c>
      <c r="AI51" s="72">
        <v>4.2379999999999996E-3</v>
      </c>
      <c r="AJ51" s="72">
        <v>4.5370000000000002E-3</v>
      </c>
      <c r="AK51" s="72">
        <v>4.7289999999999997E-3</v>
      </c>
      <c r="AL51" s="72">
        <v>4.9399999999999999E-3</v>
      </c>
      <c r="AM51" s="72">
        <v>5.0569999999999999E-3</v>
      </c>
    </row>
    <row r="52" spans="1:39" ht="12.75" customHeight="1">
      <c r="A52" s="72">
        <v>-6.548E-3</v>
      </c>
      <c r="B52" s="72">
        <v>-6.0229999999999997E-3</v>
      </c>
      <c r="C52" s="72">
        <v>-5.5849999999999997E-3</v>
      </c>
      <c r="D52" s="72">
        <v>-5.241E-3</v>
      </c>
      <c r="E52" s="72">
        <v>-5.0400000000000002E-3</v>
      </c>
      <c r="F52" s="72">
        <v>-4.8630000000000001E-3</v>
      </c>
      <c r="G52" s="72">
        <v>-4.7190000000000001E-3</v>
      </c>
      <c r="H52" s="72">
        <v>-4.6280000000000002E-3</v>
      </c>
      <c r="I52" s="72">
        <v>-4.4869999999999997E-3</v>
      </c>
      <c r="J52" s="72">
        <v>-4.3930000000000002E-3</v>
      </c>
      <c r="K52" s="72">
        <v>-4.2269999999999999E-3</v>
      </c>
      <c r="L52" s="72">
        <v>-4.1029999999999999E-3</v>
      </c>
      <c r="M52" s="72">
        <v>-3.9560000000000003E-3</v>
      </c>
      <c r="N52" s="72">
        <v>-3.715E-3</v>
      </c>
      <c r="O52" s="72">
        <v>-3.5209999999999998E-3</v>
      </c>
      <c r="P52" s="72">
        <v>-3.3019999999999998E-3</v>
      </c>
      <c r="Q52" s="72">
        <v>-3.1229999999999999E-3</v>
      </c>
      <c r="R52" s="72">
        <v>-2.8579999999999999E-3</v>
      </c>
      <c r="S52" s="72">
        <v>-2.4350000000000001E-3</v>
      </c>
      <c r="T52" s="72">
        <v>-2.0569999999999998E-3</v>
      </c>
      <c r="U52" s="72">
        <v>-1.5809999999999999E-3</v>
      </c>
      <c r="V52" s="72">
        <v>-1.1349999999999999E-3</v>
      </c>
      <c r="W52" s="72">
        <v>-6.9700000000000003E-4</v>
      </c>
      <c r="X52" s="72">
        <v>-3.6900000000000002E-4</v>
      </c>
      <c r="Y52" s="72">
        <v>0</v>
      </c>
      <c r="Z52" s="72">
        <v>4.5800000000000002E-4</v>
      </c>
      <c r="AA52" s="72">
        <v>8.6300000000000005E-4</v>
      </c>
      <c r="AB52" s="72">
        <v>1.2409999999999999E-3</v>
      </c>
      <c r="AC52" s="72">
        <v>1.6100000000000001E-3</v>
      </c>
      <c r="AD52" s="72">
        <v>1.99E-3</v>
      </c>
      <c r="AE52" s="72">
        <v>2.3470000000000001E-3</v>
      </c>
      <c r="AF52" s="72">
        <v>2.7469999999999999E-3</v>
      </c>
      <c r="AG52" s="72">
        <v>3.2550000000000001E-3</v>
      </c>
      <c r="AH52" s="72">
        <v>3.7450000000000001E-3</v>
      </c>
      <c r="AI52" s="72">
        <v>4.1229999999999999E-3</v>
      </c>
      <c r="AJ52" s="72">
        <v>4.411E-3</v>
      </c>
      <c r="AK52" s="72">
        <v>4.5869999999999999E-3</v>
      </c>
      <c r="AL52" s="72">
        <v>4.7910000000000001E-3</v>
      </c>
      <c r="AM52" s="72">
        <v>4.9119999999999997E-3</v>
      </c>
    </row>
    <row r="53" spans="1:39" ht="12.75" customHeight="1">
      <c r="A53" s="72">
        <v>-6.3819999999999997E-3</v>
      </c>
      <c r="B53" s="72">
        <v>-5.8539999999999998E-3</v>
      </c>
      <c r="C53" s="72">
        <v>-5.4039999999999999E-3</v>
      </c>
      <c r="D53" s="72">
        <v>-5.0429999999999997E-3</v>
      </c>
      <c r="E53" s="72">
        <v>-4.8430000000000001E-3</v>
      </c>
      <c r="F53" s="72">
        <v>-4.6569999999999997E-3</v>
      </c>
      <c r="G53" s="72">
        <v>-4.5170000000000002E-3</v>
      </c>
      <c r="H53" s="72">
        <v>-4.4580000000000002E-3</v>
      </c>
      <c r="I53" s="72">
        <v>-4.3880000000000004E-3</v>
      </c>
      <c r="J53" s="72">
        <v>-4.2339999999999999E-3</v>
      </c>
      <c r="K53" s="72">
        <v>-4.0850000000000001E-3</v>
      </c>
      <c r="L53" s="72">
        <v>-3.9750000000000002E-3</v>
      </c>
      <c r="M53" s="72">
        <v>-3.8419999999999999E-3</v>
      </c>
      <c r="N53" s="72">
        <v>-3.62E-3</v>
      </c>
      <c r="O53" s="72">
        <v>-3.457E-3</v>
      </c>
      <c r="P53" s="72">
        <v>-3.2429999999999998E-3</v>
      </c>
      <c r="Q53" s="72">
        <v>-3.0409999999999999E-3</v>
      </c>
      <c r="R53" s="72">
        <v>-2.8059999999999999E-3</v>
      </c>
      <c r="S53" s="72">
        <v>-2.4099999999999998E-3</v>
      </c>
      <c r="T53" s="72">
        <v>-2.0479999999999999E-3</v>
      </c>
      <c r="U53" s="72">
        <v>-1.583E-3</v>
      </c>
      <c r="V53" s="72">
        <v>-1.1540000000000001E-3</v>
      </c>
      <c r="W53" s="72">
        <v>-7.1699999999999997E-4</v>
      </c>
      <c r="X53" s="72">
        <v>-3.8000000000000002E-4</v>
      </c>
      <c r="Y53" s="72">
        <v>0</v>
      </c>
      <c r="Z53" s="72">
        <v>4.2499999999999998E-4</v>
      </c>
      <c r="AA53" s="72">
        <v>8.3100000000000003E-4</v>
      </c>
      <c r="AB53" s="72">
        <v>1.1950000000000001E-3</v>
      </c>
      <c r="AC53" s="72">
        <v>1.5529999999999999E-3</v>
      </c>
      <c r="AD53" s="72">
        <v>1.9220000000000001E-3</v>
      </c>
      <c r="AE53" s="72">
        <v>2.2529999999999998E-3</v>
      </c>
      <c r="AF53" s="72">
        <v>2.6380000000000002E-3</v>
      </c>
      <c r="AG53" s="72">
        <v>3.1120000000000002E-3</v>
      </c>
      <c r="AH53" s="72">
        <v>3.5899999999999999E-3</v>
      </c>
      <c r="AI53" s="72">
        <v>3.954E-3</v>
      </c>
      <c r="AJ53" s="72">
        <v>4.2199999999999998E-3</v>
      </c>
      <c r="AK53" s="72">
        <v>4.4019999999999997E-3</v>
      </c>
      <c r="AL53" s="72">
        <v>4.5989999999999998E-3</v>
      </c>
      <c r="AM53" s="72">
        <v>4.7070000000000002E-3</v>
      </c>
    </row>
    <row r="54" spans="1:39" ht="12.75" customHeight="1">
      <c r="A54" s="72">
        <v>-6.0559999999999998E-3</v>
      </c>
      <c r="B54" s="72">
        <v>-5.5620000000000001E-3</v>
      </c>
      <c r="C54" s="72">
        <v>-5.1399999999999996E-3</v>
      </c>
      <c r="D54" s="72">
        <v>-4.8120000000000003E-3</v>
      </c>
      <c r="E54" s="72">
        <v>-4.6129999999999999E-3</v>
      </c>
      <c r="F54" s="72">
        <v>-4.4510000000000001E-3</v>
      </c>
      <c r="G54" s="72">
        <v>-4.313E-3</v>
      </c>
      <c r="H54" s="72">
        <v>-4.2199999999999998E-3</v>
      </c>
      <c r="I54" s="72">
        <v>-4.0930000000000003E-3</v>
      </c>
      <c r="J54" s="72">
        <v>-4.0150000000000003E-3</v>
      </c>
      <c r="K54" s="72">
        <v>-3.8549999999999999E-3</v>
      </c>
      <c r="L54" s="72">
        <v>-3.748E-3</v>
      </c>
      <c r="M54" s="72">
        <v>-3.6480000000000002E-3</v>
      </c>
      <c r="N54" s="72">
        <v>-3.4589999999999998E-3</v>
      </c>
      <c r="O54" s="72">
        <v>-3.29E-3</v>
      </c>
      <c r="P54" s="72">
        <v>-3.0829999999999998E-3</v>
      </c>
      <c r="Q54" s="72">
        <v>-2.918E-3</v>
      </c>
      <c r="R54" s="72">
        <v>-2.6849999999999999E-3</v>
      </c>
      <c r="S54" s="72">
        <v>-2.3140000000000001E-3</v>
      </c>
      <c r="T54" s="72">
        <v>-1.9620000000000002E-3</v>
      </c>
      <c r="U54" s="72">
        <v>-1.513E-3</v>
      </c>
      <c r="V54" s="72">
        <v>-1.096E-3</v>
      </c>
      <c r="W54" s="72">
        <v>-6.8499999999999995E-4</v>
      </c>
      <c r="X54" s="72">
        <v>-3.8400000000000001E-4</v>
      </c>
      <c r="Y54" s="72">
        <v>0</v>
      </c>
      <c r="Z54" s="72">
        <v>4.2700000000000002E-4</v>
      </c>
      <c r="AA54" s="72">
        <v>8.0400000000000003E-4</v>
      </c>
      <c r="AB54" s="72">
        <v>1.1670000000000001E-3</v>
      </c>
      <c r="AC54" s="72">
        <v>1.5250000000000001E-3</v>
      </c>
      <c r="AD54" s="72">
        <v>1.8749999999999999E-3</v>
      </c>
      <c r="AE54" s="72">
        <v>2.1930000000000001E-3</v>
      </c>
      <c r="AF54" s="72">
        <v>2.5609999999999999E-3</v>
      </c>
      <c r="AG54" s="72">
        <v>3.032E-3</v>
      </c>
      <c r="AH54" s="72">
        <v>3.5170000000000002E-3</v>
      </c>
      <c r="AI54" s="72">
        <v>3.8639999999999998E-3</v>
      </c>
      <c r="AJ54" s="72">
        <v>4.1279999999999997E-3</v>
      </c>
      <c r="AK54" s="72">
        <v>4.2909999999999997E-3</v>
      </c>
      <c r="AL54" s="72">
        <v>4.4840000000000001E-3</v>
      </c>
      <c r="AM54" s="72">
        <v>4.5950000000000001E-3</v>
      </c>
    </row>
    <row r="55" spans="1:39" ht="12.75" customHeight="1">
      <c r="A55" s="72">
        <v>-5.8430000000000001E-3</v>
      </c>
      <c r="B55" s="72">
        <v>-5.3400000000000001E-3</v>
      </c>
      <c r="C55" s="72">
        <v>-4.9230000000000003E-3</v>
      </c>
      <c r="D55" s="72">
        <v>-4.5690000000000001E-3</v>
      </c>
      <c r="E55" s="72">
        <v>-4.3449999999999999E-3</v>
      </c>
      <c r="F55" s="72">
        <v>-4.143E-3</v>
      </c>
      <c r="G55" s="72">
        <v>-3.9940000000000002E-3</v>
      </c>
      <c r="H55" s="72">
        <v>-3.9569999999999996E-3</v>
      </c>
      <c r="I55" s="72">
        <v>-3.9179999999999996E-3</v>
      </c>
      <c r="J55" s="72">
        <v>-3.8530000000000001E-3</v>
      </c>
      <c r="K55" s="72">
        <v>-3.7069999999999998E-3</v>
      </c>
      <c r="L55" s="72">
        <v>-3.5969999999999999E-3</v>
      </c>
      <c r="M55" s="72">
        <v>-3.4749999999999998E-3</v>
      </c>
      <c r="N55" s="72">
        <v>-3.3319999999999999E-3</v>
      </c>
      <c r="O55" s="72">
        <v>-3.1970000000000002E-3</v>
      </c>
      <c r="P55" s="72">
        <v>-2.996E-3</v>
      </c>
      <c r="Q55" s="72">
        <v>-2.8270000000000001E-3</v>
      </c>
      <c r="R55" s="72">
        <v>-2.6159999999999998E-3</v>
      </c>
      <c r="S55" s="72">
        <v>-2.2520000000000001E-3</v>
      </c>
      <c r="T55" s="72">
        <v>-1.92E-3</v>
      </c>
      <c r="U55" s="72">
        <v>-1.4779999999999999E-3</v>
      </c>
      <c r="V55" s="72">
        <v>-1.0859999999999999E-3</v>
      </c>
      <c r="W55" s="72">
        <v>-6.6E-4</v>
      </c>
      <c r="X55" s="72">
        <v>-3.5E-4</v>
      </c>
      <c r="Y55" s="72">
        <v>0</v>
      </c>
      <c r="Z55" s="72">
        <v>4.2400000000000001E-4</v>
      </c>
      <c r="AA55" s="72">
        <v>7.7499999999999997E-4</v>
      </c>
      <c r="AB55" s="72">
        <v>1.134E-3</v>
      </c>
      <c r="AC55" s="72">
        <v>1.4840000000000001E-3</v>
      </c>
      <c r="AD55" s="72">
        <v>1.8240000000000001E-3</v>
      </c>
      <c r="AE55" s="72">
        <v>2.1440000000000001E-3</v>
      </c>
      <c r="AF55" s="72">
        <v>2.496E-3</v>
      </c>
      <c r="AG55" s="72">
        <v>2.9420000000000002E-3</v>
      </c>
      <c r="AH55" s="72">
        <v>3.398E-3</v>
      </c>
      <c r="AI55" s="72">
        <v>3.7090000000000001E-3</v>
      </c>
      <c r="AJ55" s="72">
        <v>3.9569999999999996E-3</v>
      </c>
      <c r="AK55" s="72">
        <v>4.15E-3</v>
      </c>
      <c r="AL55" s="72">
        <v>4.3200000000000001E-3</v>
      </c>
      <c r="AM55" s="72">
        <v>4.444E-3</v>
      </c>
    </row>
    <row r="56" spans="1:39" ht="12.75" customHeight="1">
      <c r="A56" s="72">
        <v>-5.5469999999999998E-3</v>
      </c>
      <c r="B56" s="72">
        <v>-5.0540000000000003E-3</v>
      </c>
      <c r="C56" s="72">
        <v>-4.6169999999999996E-3</v>
      </c>
      <c r="D56" s="72">
        <v>-4.3169999999999997E-3</v>
      </c>
      <c r="E56" s="72">
        <v>-4.1570000000000001E-3</v>
      </c>
      <c r="F56" s="72">
        <v>-4.0010000000000002E-3</v>
      </c>
      <c r="G56" s="72">
        <v>-3.8760000000000001E-3</v>
      </c>
      <c r="H56" s="72">
        <v>-3.8400000000000001E-3</v>
      </c>
      <c r="I56" s="72">
        <v>-3.7750000000000001E-3</v>
      </c>
      <c r="J56" s="72">
        <v>-3.7339999999999999E-3</v>
      </c>
      <c r="K56" s="72">
        <v>-3.6229999999999999E-3</v>
      </c>
      <c r="L56" s="72">
        <v>-3.545E-3</v>
      </c>
      <c r="M56" s="72">
        <v>-3.47E-3</v>
      </c>
      <c r="N56" s="72">
        <v>-3.277E-3</v>
      </c>
      <c r="O56" s="72">
        <v>-3.1129999999999999E-3</v>
      </c>
      <c r="P56" s="72">
        <v>-2.934E-3</v>
      </c>
      <c r="Q56" s="72">
        <v>-2.7699999999999999E-3</v>
      </c>
      <c r="R56" s="72">
        <v>-2.552E-3</v>
      </c>
      <c r="S56" s="72">
        <v>-2.2130000000000001E-3</v>
      </c>
      <c r="T56" s="72">
        <v>-1.8860000000000001E-3</v>
      </c>
      <c r="U56" s="72">
        <v>-1.456E-3</v>
      </c>
      <c r="V56" s="72">
        <v>-1.062E-3</v>
      </c>
      <c r="W56" s="72">
        <v>-6.5300000000000004E-4</v>
      </c>
      <c r="X56" s="72">
        <v>-3.59E-4</v>
      </c>
      <c r="Y56" s="72">
        <v>0</v>
      </c>
      <c r="Z56" s="72">
        <v>4.15E-4</v>
      </c>
      <c r="AA56" s="72">
        <v>7.7800000000000005E-4</v>
      </c>
      <c r="AB56" s="72">
        <v>1.124E-3</v>
      </c>
      <c r="AC56" s="72">
        <v>1.4610000000000001E-3</v>
      </c>
      <c r="AD56" s="72">
        <v>1.7979999999999999E-3</v>
      </c>
      <c r="AE56" s="72">
        <v>2.1020000000000001E-3</v>
      </c>
      <c r="AF56" s="72">
        <v>2.447E-3</v>
      </c>
      <c r="AG56" s="72">
        <v>2.8900000000000002E-3</v>
      </c>
      <c r="AH56" s="72">
        <v>3.3219999999999999E-3</v>
      </c>
      <c r="AI56" s="72">
        <v>3.643E-3</v>
      </c>
      <c r="AJ56" s="72">
        <v>3.8839999999999999E-3</v>
      </c>
      <c r="AK56" s="72">
        <v>4.045E-3</v>
      </c>
      <c r="AL56" s="72">
        <v>4.2430000000000002E-3</v>
      </c>
      <c r="AM56" s="72">
        <v>4.3439999999999998E-3</v>
      </c>
    </row>
    <row r="57" spans="1:39" ht="12.75" customHeight="1">
      <c r="A57" s="72">
        <v>-5.3969999999999999E-3</v>
      </c>
      <c r="B57" s="72">
        <v>-4.9329999999999999E-3</v>
      </c>
      <c r="C57" s="72">
        <v>-4.5589999999999997E-3</v>
      </c>
      <c r="D57" s="72">
        <v>-4.235E-3</v>
      </c>
      <c r="E57" s="72">
        <v>-4.0660000000000002E-3</v>
      </c>
      <c r="F57" s="72">
        <v>-3.9329999999999999E-3</v>
      </c>
      <c r="G57" s="72">
        <v>-3.8270000000000001E-3</v>
      </c>
      <c r="H57" s="72">
        <v>-3.8140000000000001E-3</v>
      </c>
      <c r="I57" s="72">
        <v>-3.7720000000000002E-3</v>
      </c>
      <c r="J57" s="72">
        <v>-3.7299999999999998E-3</v>
      </c>
      <c r="K57" s="72">
        <v>-3.5899999999999999E-3</v>
      </c>
      <c r="L57" s="72">
        <v>-3.4989999999999999E-3</v>
      </c>
      <c r="M57" s="72">
        <v>-3.3809999999999999E-3</v>
      </c>
      <c r="N57" s="72">
        <v>-3.1830000000000001E-3</v>
      </c>
      <c r="O57" s="72">
        <v>-3.045E-3</v>
      </c>
      <c r="P57" s="72">
        <v>-2.8609999999999998E-3</v>
      </c>
      <c r="Q57" s="72">
        <v>-2.6970000000000002E-3</v>
      </c>
      <c r="R57" s="72">
        <v>-2.493E-3</v>
      </c>
      <c r="S57" s="72">
        <v>-2.1559999999999999E-3</v>
      </c>
      <c r="T57" s="72">
        <v>-1.828E-3</v>
      </c>
      <c r="U57" s="72">
        <v>-1.415E-3</v>
      </c>
      <c r="V57" s="72">
        <v>-1.024E-3</v>
      </c>
      <c r="W57" s="72">
        <v>-6.29E-4</v>
      </c>
      <c r="X57" s="72">
        <v>-3.4200000000000002E-4</v>
      </c>
      <c r="Y57" s="72">
        <v>0</v>
      </c>
      <c r="Z57" s="72">
        <v>3.7800000000000003E-4</v>
      </c>
      <c r="AA57" s="72">
        <v>7.3200000000000001E-4</v>
      </c>
      <c r="AB57" s="72">
        <v>1.0709999999999999E-3</v>
      </c>
      <c r="AC57" s="72">
        <v>1.3879999999999999E-3</v>
      </c>
      <c r="AD57" s="72">
        <v>1.7160000000000001E-3</v>
      </c>
      <c r="AE57" s="72">
        <v>2.0019999999999999E-3</v>
      </c>
      <c r="AF57" s="72">
        <v>2.3149999999999998E-3</v>
      </c>
      <c r="AG57" s="72">
        <v>2.7200000000000002E-3</v>
      </c>
      <c r="AH57" s="72">
        <v>3.1289999999999998E-3</v>
      </c>
      <c r="AI57" s="72">
        <v>3.4290000000000002E-3</v>
      </c>
      <c r="AJ57" s="72">
        <v>3.6589999999999999E-3</v>
      </c>
      <c r="AK57" s="72">
        <v>3.7950000000000002E-3</v>
      </c>
      <c r="AL57" s="72">
        <v>3.9719999999999998E-3</v>
      </c>
      <c r="AM57" s="72">
        <v>4.0670000000000003E-3</v>
      </c>
    </row>
    <row r="58" spans="1:39" ht="12.75" customHeight="1">
      <c r="A58" s="72">
        <v>-5.2490000000000002E-3</v>
      </c>
      <c r="B58" s="72">
        <v>-4.7689999999999998E-3</v>
      </c>
      <c r="C58" s="72">
        <v>-4.3689999999999996E-3</v>
      </c>
      <c r="D58" s="72">
        <v>-4.0720000000000001E-3</v>
      </c>
      <c r="E58" s="72">
        <v>-3.908E-3</v>
      </c>
      <c r="F58" s="72">
        <v>-3.7550000000000001E-3</v>
      </c>
      <c r="G58" s="72">
        <v>-3.6419999999999998E-3</v>
      </c>
      <c r="H58" s="72">
        <v>-3.6280000000000001E-3</v>
      </c>
      <c r="I58" s="72">
        <v>-3.5899999999999999E-3</v>
      </c>
      <c r="J58" s="72">
        <v>-3.5490000000000001E-3</v>
      </c>
      <c r="K58" s="72">
        <v>-3.4060000000000002E-3</v>
      </c>
      <c r="L58" s="72">
        <v>-3.3210000000000002E-3</v>
      </c>
      <c r="M58" s="72">
        <v>-3.2420000000000001E-3</v>
      </c>
      <c r="N58" s="72">
        <v>-3.0720000000000001E-3</v>
      </c>
      <c r="O58" s="72">
        <v>-2.9160000000000002E-3</v>
      </c>
      <c r="P58" s="72">
        <v>-2.748E-3</v>
      </c>
      <c r="Q58" s="72">
        <v>-2.5990000000000002E-3</v>
      </c>
      <c r="R58" s="72">
        <v>-2.392E-3</v>
      </c>
      <c r="S58" s="72">
        <v>-2.0760000000000002E-3</v>
      </c>
      <c r="T58" s="72">
        <v>-1.784E-3</v>
      </c>
      <c r="U58" s="72">
        <v>-1.3780000000000001E-3</v>
      </c>
      <c r="V58" s="72">
        <v>-9.9700000000000006E-4</v>
      </c>
      <c r="W58" s="72">
        <v>-5.9800000000000001E-4</v>
      </c>
      <c r="X58" s="72">
        <v>-3.3E-4</v>
      </c>
      <c r="Y58" s="72">
        <v>0</v>
      </c>
      <c r="Z58" s="72">
        <v>3.88E-4</v>
      </c>
      <c r="AA58" s="72">
        <v>7.1699999999999997E-4</v>
      </c>
      <c r="AB58" s="72">
        <v>1.073E-3</v>
      </c>
      <c r="AC58" s="72">
        <v>1.384E-3</v>
      </c>
      <c r="AD58" s="72">
        <v>1.683E-3</v>
      </c>
      <c r="AE58" s="72">
        <v>1.9449999999999999E-3</v>
      </c>
      <c r="AF58" s="72">
        <v>2.2569999999999999E-3</v>
      </c>
      <c r="AG58" s="72">
        <v>2.6380000000000002E-3</v>
      </c>
      <c r="AH58" s="72">
        <v>3.0479999999999999E-3</v>
      </c>
      <c r="AI58" s="72">
        <v>3.3440000000000002E-3</v>
      </c>
      <c r="AJ58" s="72">
        <v>3.5490000000000001E-3</v>
      </c>
      <c r="AK58" s="72">
        <v>3.6979999999999999E-3</v>
      </c>
      <c r="AL58" s="72">
        <v>3.8609999999999998E-3</v>
      </c>
      <c r="AM58" s="72">
        <v>3.954E-3</v>
      </c>
    </row>
    <row r="59" spans="1:39" ht="12.75" customHeight="1">
      <c r="A59" s="72">
        <v>-4.9909999999999998E-3</v>
      </c>
      <c r="B59" s="72">
        <v>-4.5770000000000003E-3</v>
      </c>
      <c r="C59" s="72">
        <v>-4.2079999999999999E-3</v>
      </c>
      <c r="D59" s="72">
        <v>-3.954E-3</v>
      </c>
      <c r="E59" s="72">
        <v>-3.8219999999999999E-3</v>
      </c>
      <c r="F59" s="72">
        <v>-3.6809999999999998E-3</v>
      </c>
      <c r="G59" s="72">
        <v>-3.5669999999999999E-3</v>
      </c>
      <c r="H59" s="72">
        <v>-3.5490000000000001E-3</v>
      </c>
      <c r="I59" s="72">
        <v>-3.4770000000000001E-3</v>
      </c>
      <c r="J59" s="72">
        <v>-3.431E-3</v>
      </c>
      <c r="K59" s="72">
        <v>-3.3270000000000001E-3</v>
      </c>
      <c r="L59" s="72">
        <v>-3.2290000000000001E-3</v>
      </c>
      <c r="M59" s="72">
        <v>-3.1389999999999999E-3</v>
      </c>
      <c r="N59" s="72">
        <v>-2.9689999999999999E-3</v>
      </c>
      <c r="O59" s="72">
        <v>-2.8159999999999999E-3</v>
      </c>
      <c r="P59" s="72">
        <v>-2.6619999999999999E-3</v>
      </c>
      <c r="Q59" s="72">
        <v>-2.5300000000000001E-3</v>
      </c>
      <c r="R59" s="72">
        <v>-2.3379999999999998E-3</v>
      </c>
      <c r="S59" s="72">
        <v>-2.019E-3</v>
      </c>
      <c r="T59" s="72">
        <v>-1.7329999999999999E-3</v>
      </c>
      <c r="U59" s="72">
        <v>-1.3420000000000001E-3</v>
      </c>
      <c r="V59" s="72">
        <v>-9.8299999999999993E-4</v>
      </c>
      <c r="W59" s="72">
        <v>-6.1399999999999996E-4</v>
      </c>
      <c r="X59" s="72">
        <v>-3.3700000000000001E-4</v>
      </c>
      <c r="Y59" s="72">
        <v>0</v>
      </c>
      <c r="Z59" s="72">
        <v>3.9100000000000002E-4</v>
      </c>
      <c r="AA59" s="72">
        <v>7.2000000000000005E-4</v>
      </c>
      <c r="AB59" s="72">
        <v>1.031E-3</v>
      </c>
      <c r="AC59" s="72">
        <v>1.3450000000000001E-3</v>
      </c>
      <c r="AD59" s="72">
        <v>1.653E-3</v>
      </c>
      <c r="AE59" s="72">
        <v>1.9139999999999999E-3</v>
      </c>
      <c r="AF59" s="72">
        <v>2.2160000000000001E-3</v>
      </c>
      <c r="AG59" s="72">
        <v>2.588E-3</v>
      </c>
      <c r="AH59" s="72">
        <v>2.9610000000000001E-3</v>
      </c>
      <c r="AI59" s="72">
        <v>3.2339999999999999E-3</v>
      </c>
      <c r="AJ59" s="72">
        <v>3.431E-3</v>
      </c>
      <c r="AK59" s="72">
        <v>3.5430000000000001E-3</v>
      </c>
      <c r="AL59" s="72">
        <v>3.715E-3</v>
      </c>
      <c r="AM59" s="72">
        <v>3.8289999999999999E-3</v>
      </c>
    </row>
    <row r="60" spans="1:39" ht="12.75" customHeight="1">
      <c r="A60" s="72">
        <v>-4.8440000000000002E-3</v>
      </c>
      <c r="B60" s="72">
        <v>-4.3839999999999999E-3</v>
      </c>
      <c r="C60" s="72">
        <v>-4.045E-3</v>
      </c>
      <c r="D60" s="72">
        <v>-3.7139999999999999E-3</v>
      </c>
      <c r="E60" s="72">
        <v>-3.5509999999999999E-3</v>
      </c>
      <c r="F60" s="72">
        <v>-3.4139999999999999E-3</v>
      </c>
      <c r="G60" s="72">
        <v>-3.3319999999999999E-3</v>
      </c>
      <c r="H60" s="72">
        <v>-3.323E-3</v>
      </c>
      <c r="I60" s="72">
        <v>-3.297E-3</v>
      </c>
      <c r="J60" s="72">
        <v>-3.2450000000000001E-3</v>
      </c>
      <c r="K60" s="72">
        <v>-3.124E-3</v>
      </c>
      <c r="L60" s="72">
        <v>-3.0699999999999998E-3</v>
      </c>
      <c r="M60" s="72">
        <v>-2.9849999999999998E-3</v>
      </c>
      <c r="N60" s="72">
        <v>-2.8219999999999999E-3</v>
      </c>
      <c r="O60" s="72">
        <v>-2.712E-3</v>
      </c>
      <c r="P60" s="72">
        <v>-2.5409999999999999E-3</v>
      </c>
      <c r="Q60" s="72">
        <v>-2.4139999999999999E-3</v>
      </c>
      <c r="R60" s="72">
        <v>-2.2290000000000001E-3</v>
      </c>
      <c r="S60" s="72">
        <v>-1.931E-3</v>
      </c>
      <c r="T60" s="72">
        <v>-1.6299999999999999E-3</v>
      </c>
      <c r="U60" s="72">
        <v>-1.25E-3</v>
      </c>
      <c r="V60" s="72">
        <v>-8.9999999999999998E-4</v>
      </c>
      <c r="W60" s="72">
        <v>-5.44E-4</v>
      </c>
      <c r="X60" s="72">
        <v>-3.01E-4</v>
      </c>
      <c r="Y60" s="72">
        <v>0</v>
      </c>
      <c r="Z60" s="72">
        <v>3.9599999999999998E-4</v>
      </c>
      <c r="AA60" s="72">
        <v>7.2099999999999996E-4</v>
      </c>
      <c r="AB60" s="72">
        <v>1.034E-3</v>
      </c>
      <c r="AC60" s="72">
        <v>1.3500000000000001E-3</v>
      </c>
      <c r="AD60" s="72">
        <v>1.6329999999999999E-3</v>
      </c>
      <c r="AE60" s="72">
        <v>1.887E-3</v>
      </c>
      <c r="AF60" s="72">
        <v>2.1840000000000002E-3</v>
      </c>
      <c r="AG60" s="72">
        <v>2.5460000000000001E-3</v>
      </c>
      <c r="AH60" s="72">
        <v>2.9009999999999999E-3</v>
      </c>
      <c r="AI60" s="72">
        <v>3.1519999999999999E-3</v>
      </c>
      <c r="AJ60" s="72">
        <v>3.356E-3</v>
      </c>
      <c r="AK60" s="72">
        <v>3.4659999999999999E-3</v>
      </c>
      <c r="AL60" s="72">
        <v>3.6229999999999999E-3</v>
      </c>
      <c r="AM60" s="72">
        <v>3.7160000000000001E-3</v>
      </c>
    </row>
    <row r="61" spans="1:39" ht="12.75" customHeight="1">
      <c r="A61" s="72">
        <v>-4.7609999999999996E-3</v>
      </c>
      <c r="B61" s="72">
        <v>-4.3160000000000004E-3</v>
      </c>
      <c r="C61" s="72">
        <v>-3.9420000000000002E-3</v>
      </c>
      <c r="D61" s="72">
        <v>-3.6870000000000002E-3</v>
      </c>
      <c r="E61" s="72">
        <v>-3.5560000000000001E-3</v>
      </c>
      <c r="F61" s="72">
        <v>-3.411E-3</v>
      </c>
      <c r="G61" s="72">
        <v>-3.3289999999999999E-3</v>
      </c>
      <c r="H61" s="72">
        <v>-3.3040000000000001E-3</v>
      </c>
      <c r="I61" s="72">
        <v>-3.2980000000000002E-3</v>
      </c>
      <c r="J61" s="72">
        <v>-3.2750000000000001E-3</v>
      </c>
      <c r="K61" s="72">
        <v>-3.1610000000000002E-3</v>
      </c>
      <c r="L61" s="72">
        <v>-3.068E-3</v>
      </c>
      <c r="M61" s="72">
        <v>-3.009E-3</v>
      </c>
      <c r="N61" s="72">
        <v>-2.869E-3</v>
      </c>
      <c r="O61" s="72">
        <v>-2.7230000000000002E-3</v>
      </c>
      <c r="P61" s="72">
        <v>-2.5690000000000001E-3</v>
      </c>
      <c r="Q61" s="72">
        <v>-2.4190000000000001E-3</v>
      </c>
      <c r="R61" s="72">
        <v>-2.2300000000000002E-3</v>
      </c>
      <c r="S61" s="72">
        <v>-1.9729999999999999E-3</v>
      </c>
      <c r="T61" s="72">
        <v>-1.6900000000000001E-3</v>
      </c>
      <c r="U61" s="72">
        <v>-1.305E-3</v>
      </c>
      <c r="V61" s="72">
        <v>-9.6699999999999998E-4</v>
      </c>
      <c r="W61" s="72">
        <v>-5.6099999999999998E-4</v>
      </c>
      <c r="X61" s="72">
        <v>-3.01E-4</v>
      </c>
      <c r="Y61" s="72">
        <v>0</v>
      </c>
      <c r="Z61" s="72">
        <v>3.9100000000000002E-4</v>
      </c>
      <c r="AA61" s="72">
        <v>7.0899999999999999E-4</v>
      </c>
      <c r="AB61" s="72">
        <v>1.0020000000000001E-3</v>
      </c>
      <c r="AC61" s="72">
        <v>1.3079999999999999E-3</v>
      </c>
      <c r="AD61" s="72">
        <v>1.5820000000000001E-3</v>
      </c>
      <c r="AE61" s="72">
        <v>1.8060000000000001E-3</v>
      </c>
      <c r="AF61" s="72">
        <v>2.0730000000000002E-3</v>
      </c>
      <c r="AG61" s="72">
        <v>2.4109999999999999E-3</v>
      </c>
      <c r="AH61" s="72">
        <v>2.7460000000000002E-3</v>
      </c>
      <c r="AI61" s="72">
        <v>2.983E-3</v>
      </c>
      <c r="AJ61" s="72">
        <v>3.1250000000000002E-3</v>
      </c>
      <c r="AK61" s="72">
        <v>3.2620000000000001E-3</v>
      </c>
      <c r="AL61" s="72">
        <v>3.4250000000000001E-3</v>
      </c>
      <c r="AM61" s="72">
        <v>3.5019999999999999E-3</v>
      </c>
    </row>
    <row r="62" spans="1:39" ht="12.75" customHeight="1">
      <c r="A62" s="72">
        <v>-4.4949999999999999E-3</v>
      </c>
      <c r="B62" s="72">
        <v>-4.1219999999999998E-3</v>
      </c>
      <c r="C62" s="72">
        <v>-3.7759999999999998E-3</v>
      </c>
      <c r="D62" s="72">
        <v>-3.5070000000000001E-3</v>
      </c>
      <c r="E62" s="72">
        <v>-3.3739999999999998E-3</v>
      </c>
      <c r="F62" s="72">
        <v>-3.271E-3</v>
      </c>
      <c r="G62" s="72">
        <v>-3.1779999999999998E-3</v>
      </c>
      <c r="H62" s="72">
        <v>-3.1589999999999999E-3</v>
      </c>
      <c r="I62" s="72">
        <v>-3.0980000000000001E-3</v>
      </c>
      <c r="J62" s="72">
        <v>-3.0460000000000001E-3</v>
      </c>
      <c r="K62" s="72">
        <v>-2.9489999999999998E-3</v>
      </c>
      <c r="L62" s="72">
        <v>-2.869E-3</v>
      </c>
      <c r="M62" s="72">
        <v>-2.8210000000000002E-3</v>
      </c>
      <c r="N62" s="72">
        <v>-2.6340000000000001E-3</v>
      </c>
      <c r="O62" s="72">
        <v>-2.4979999999999998E-3</v>
      </c>
      <c r="P62" s="72">
        <v>-2.3830000000000001E-3</v>
      </c>
      <c r="Q62" s="72">
        <v>-2.2910000000000001E-3</v>
      </c>
      <c r="R62" s="72">
        <v>-2.1129999999999999E-3</v>
      </c>
      <c r="S62" s="72">
        <v>-1.8259999999999999E-3</v>
      </c>
      <c r="T62" s="72">
        <v>-1.578E-3</v>
      </c>
      <c r="U62" s="72">
        <v>-1.2160000000000001E-3</v>
      </c>
      <c r="V62" s="72">
        <v>-9.0499999999999999E-4</v>
      </c>
      <c r="W62" s="72">
        <v>-5.8200000000000005E-4</v>
      </c>
      <c r="X62" s="72">
        <v>-3.1100000000000002E-4</v>
      </c>
      <c r="Y62" s="72">
        <v>0</v>
      </c>
      <c r="Z62" s="72">
        <v>3.5199999999999999E-4</v>
      </c>
      <c r="AA62" s="72">
        <v>6.3400000000000001E-4</v>
      </c>
      <c r="AB62" s="72">
        <v>9.3499999999999996E-4</v>
      </c>
      <c r="AC62" s="72">
        <v>1.2359999999999999E-3</v>
      </c>
      <c r="AD62" s="72">
        <v>1.4989999999999999E-3</v>
      </c>
      <c r="AE62" s="72">
        <v>1.7279999999999999E-3</v>
      </c>
      <c r="AF62" s="72">
        <v>2.0119999999999999E-3</v>
      </c>
      <c r="AG62" s="72">
        <v>2.3370000000000001E-3</v>
      </c>
      <c r="AH62" s="72">
        <v>2.6210000000000001E-3</v>
      </c>
      <c r="AI62" s="72">
        <v>2.833E-3</v>
      </c>
      <c r="AJ62" s="72">
        <v>2.967E-3</v>
      </c>
      <c r="AK62" s="72">
        <v>3.075E-3</v>
      </c>
      <c r="AL62" s="72">
        <v>3.2369999999999999E-3</v>
      </c>
      <c r="AM62" s="72">
        <v>3.3240000000000001E-3</v>
      </c>
    </row>
    <row r="63" spans="1:39" ht="12.75" customHeight="1">
      <c r="A63" s="72">
        <v>-4.235E-3</v>
      </c>
      <c r="B63" s="72">
        <v>-3.7789999999999998E-3</v>
      </c>
      <c r="C63" s="72">
        <v>-3.4580000000000001E-3</v>
      </c>
      <c r="D63" s="72">
        <v>-3.153E-3</v>
      </c>
      <c r="E63" s="72">
        <v>-3.0040000000000002E-3</v>
      </c>
      <c r="F63" s="72">
        <v>-2.8939999999999999E-3</v>
      </c>
      <c r="G63" s="72">
        <v>-2.823E-3</v>
      </c>
      <c r="H63" s="72">
        <v>-2.856E-3</v>
      </c>
      <c r="I63" s="72">
        <v>-2.885E-3</v>
      </c>
      <c r="J63" s="72">
        <v>-2.8670000000000002E-3</v>
      </c>
      <c r="K63" s="72">
        <v>-2.7690000000000002E-3</v>
      </c>
      <c r="L63" s="72">
        <v>-2.7109999999999999E-3</v>
      </c>
      <c r="M63" s="72">
        <v>-2.6670000000000001E-3</v>
      </c>
      <c r="N63" s="72">
        <v>-2.5409999999999999E-3</v>
      </c>
      <c r="O63" s="72">
        <v>-2.477E-3</v>
      </c>
      <c r="P63" s="72">
        <v>-2.3019999999999998E-3</v>
      </c>
      <c r="Q63" s="72">
        <v>-2.1770000000000001E-3</v>
      </c>
      <c r="R63" s="72">
        <v>-2.029E-3</v>
      </c>
      <c r="S63" s="72">
        <v>-1.779E-3</v>
      </c>
      <c r="T63" s="72">
        <v>-1.495E-3</v>
      </c>
      <c r="U63" s="72">
        <v>-1.1479999999999999E-3</v>
      </c>
      <c r="V63" s="72">
        <v>-8.4099999999999995E-4</v>
      </c>
      <c r="W63" s="72">
        <v>-4.8299999999999998E-4</v>
      </c>
      <c r="X63" s="72">
        <v>-2.5599999999999999E-4</v>
      </c>
      <c r="Y63" s="72">
        <v>0</v>
      </c>
      <c r="Z63" s="72">
        <v>3.8299999999999999E-4</v>
      </c>
      <c r="AA63" s="72">
        <v>6.8400000000000004E-4</v>
      </c>
      <c r="AB63" s="72">
        <v>9.7000000000000005E-4</v>
      </c>
      <c r="AC63" s="72">
        <v>1.24E-3</v>
      </c>
      <c r="AD63" s="72">
        <v>1.505E-3</v>
      </c>
      <c r="AE63" s="72">
        <v>1.753E-3</v>
      </c>
      <c r="AF63" s="72">
        <v>1.9599999999999999E-3</v>
      </c>
      <c r="AG63" s="72">
        <v>2.2650000000000001E-3</v>
      </c>
      <c r="AH63" s="72">
        <v>2.581E-3</v>
      </c>
      <c r="AI63" s="72">
        <v>2.7750000000000001E-3</v>
      </c>
      <c r="AJ63" s="72">
        <v>2.8999999999999998E-3</v>
      </c>
      <c r="AK63" s="72">
        <v>2.9780000000000002E-3</v>
      </c>
      <c r="AL63" s="72">
        <v>3.1350000000000002E-3</v>
      </c>
      <c r="AM63" s="72">
        <v>3.2330000000000002E-3</v>
      </c>
    </row>
    <row r="64" spans="1:39" ht="12.75" customHeight="1">
      <c r="A64" s="72">
        <v>-4.0889999999999998E-3</v>
      </c>
      <c r="B64" s="72">
        <v>-3.7109999999999999E-3</v>
      </c>
      <c r="C64" s="72">
        <v>-3.3579999999999999E-3</v>
      </c>
      <c r="D64" s="72">
        <v>-3.1749999999999999E-3</v>
      </c>
      <c r="E64" s="72">
        <v>-3.0829999999999998E-3</v>
      </c>
      <c r="F64" s="72">
        <v>-2.9650000000000002E-3</v>
      </c>
      <c r="G64" s="72">
        <v>-2.869E-3</v>
      </c>
      <c r="H64" s="72">
        <v>-2.8960000000000001E-3</v>
      </c>
      <c r="I64" s="72">
        <v>-2.8679999999999999E-3</v>
      </c>
      <c r="J64" s="72">
        <v>-2.8509999999999998E-3</v>
      </c>
      <c r="K64" s="72">
        <v>-2.7650000000000001E-3</v>
      </c>
      <c r="L64" s="72">
        <v>-2.7060000000000001E-3</v>
      </c>
      <c r="M64" s="72">
        <v>-2.624E-3</v>
      </c>
      <c r="N64" s="72">
        <v>-2.5349999999999999E-3</v>
      </c>
      <c r="O64" s="72">
        <v>-2.3909999999999999E-3</v>
      </c>
      <c r="P64" s="72">
        <v>-2.2469999999999999E-3</v>
      </c>
      <c r="Q64" s="72">
        <v>-2.1250000000000002E-3</v>
      </c>
      <c r="R64" s="72">
        <v>-1.9870000000000001E-3</v>
      </c>
      <c r="S64" s="72">
        <v>-1.7329999999999999E-3</v>
      </c>
      <c r="T64" s="72">
        <v>-1.5120000000000001E-3</v>
      </c>
      <c r="U64" s="72">
        <v>-1.158E-3</v>
      </c>
      <c r="V64" s="72">
        <v>-8.7699999999999996E-4</v>
      </c>
      <c r="W64" s="72">
        <v>-5.0699999999999996E-4</v>
      </c>
      <c r="X64" s="72">
        <v>-2.6899999999999998E-4</v>
      </c>
      <c r="Y64" s="72">
        <v>0</v>
      </c>
      <c r="Z64" s="72">
        <v>3.59E-4</v>
      </c>
      <c r="AA64" s="72">
        <v>6.6E-4</v>
      </c>
      <c r="AB64" s="72">
        <v>9.3300000000000002E-4</v>
      </c>
      <c r="AC64" s="72">
        <v>1.217E-3</v>
      </c>
      <c r="AD64" s="72">
        <v>1.459E-3</v>
      </c>
      <c r="AE64" s="72">
        <v>1.6800000000000001E-3</v>
      </c>
      <c r="AF64" s="72">
        <v>1.877E-3</v>
      </c>
      <c r="AG64" s="72">
        <v>2.1570000000000001E-3</v>
      </c>
      <c r="AH64" s="72">
        <v>2.4420000000000002E-3</v>
      </c>
      <c r="AI64" s="72">
        <v>2.604E-3</v>
      </c>
      <c r="AJ64" s="72">
        <v>2.7320000000000001E-3</v>
      </c>
      <c r="AK64" s="72">
        <v>2.8170000000000001E-3</v>
      </c>
      <c r="AL64" s="72">
        <v>2.931E-3</v>
      </c>
      <c r="AM64" s="72">
        <v>3.0409999999999999E-3</v>
      </c>
    </row>
    <row r="65" spans="1:39" ht="12.75" customHeight="1">
      <c r="A65" s="72">
        <v>-3.9830000000000004E-3</v>
      </c>
      <c r="B65" s="72">
        <v>-3.5660000000000002E-3</v>
      </c>
      <c r="C65" s="72">
        <v>-3.313E-3</v>
      </c>
      <c r="D65" s="72">
        <v>-3.0279999999999999E-3</v>
      </c>
      <c r="E65" s="72">
        <v>-2.885E-3</v>
      </c>
      <c r="F65" s="72">
        <v>-2.797E-3</v>
      </c>
      <c r="G65" s="72">
        <v>-2.7179999999999999E-3</v>
      </c>
      <c r="H65" s="72">
        <v>-2.715E-3</v>
      </c>
      <c r="I65" s="72">
        <v>-2.6329999999999999E-3</v>
      </c>
      <c r="J65" s="72">
        <v>-2.6029999999999998E-3</v>
      </c>
      <c r="K65" s="72">
        <v>-2.562E-3</v>
      </c>
      <c r="L65" s="72">
        <v>-2.5149999999999999E-3</v>
      </c>
      <c r="M65" s="72">
        <v>-2.4610000000000001E-3</v>
      </c>
      <c r="N65" s="72">
        <v>-2.284E-3</v>
      </c>
      <c r="O65" s="72">
        <v>-2.2039999999999998E-3</v>
      </c>
      <c r="P65" s="72">
        <v>-2.091E-3</v>
      </c>
      <c r="Q65" s="72">
        <v>-2.026E-3</v>
      </c>
      <c r="R65" s="72">
        <v>-1.8630000000000001E-3</v>
      </c>
      <c r="S65" s="72">
        <v>-1.611E-3</v>
      </c>
      <c r="T65" s="72">
        <v>-1.3799999999999999E-3</v>
      </c>
      <c r="U65" s="72">
        <v>-1.0679999999999999E-3</v>
      </c>
      <c r="V65" s="72">
        <v>-7.8799999999999996E-4</v>
      </c>
      <c r="W65" s="72">
        <v>-5.2499999999999997E-4</v>
      </c>
      <c r="X65" s="72">
        <v>-3.1500000000000001E-4</v>
      </c>
      <c r="Y65" s="72">
        <v>0</v>
      </c>
      <c r="Z65" s="72">
        <v>2.9999999999999997E-4</v>
      </c>
      <c r="AA65" s="72">
        <v>5.4699999999999996E-4</v>
      </c>
      <c r="AB65" s="72">
        <v>8.4000000000000003E-4</v>
      </c>
      <c r="AC65" s="72">
        <v>1.114E-3</v>
      </c>
      <c r="AD65" s="72">
        <v>1.359E-3</v>
      </c>
      <c r="AE65" s="72">
        <v>1.5269999999999999E-3</v>
      </c>
      <c r="AF65" s="72">
        <v>1.75E-3</v>
      </c>
      <c r="AG65" s="72">
        <v>2.016E-3</v>
      </c>
      <c r="AH65" s="72">
        <v>2.2989999999999998E-3</v>
      </c>
      <c r="AI65" s="72">
        <v>2.3770000000000002E-3</v>
      </c>
      <c r="AJ65" s="72">
        <v>2.503E-3</v>
      </c>
      <c r="AK65" s="72">
        <v>2.5539999999999998E-3</v>
      </c>
      <c r="AL65" s="72">
        <v>2.715E-3</v>
      </c>
      <c r="AM65" s="72">
        <v>2.8029999999999999E-3</v>
      </c>
    </row>
    <row r="66" spans="1:39" ht="12.75" customHeight="1">
      <c r="A66" s="72">
        <v>-3.6470000000000001E-3</v>
      </c>
      <c r="B66" s="72">
        <v>-3.2529999999999998E-3</v>
      </c>
      <c r="C66" s="72">
        <v>-2.8939999999999999E-3</v>
      </c>
      <c r="D66" s="72">
        <v>-2.6210000000000001E-3</v>
      </c>
      <c r="E66" s="72">
        <v>-2.526E-3</v>
      </c>
      <c r="F66" s="72">
        <v>-2.4290000000000002E-3</v>
      </c>
      <c r="G66" s="72">
        <v>-2.395E-3</v>
      </c>
      <c r="H66" s="72">
        <v>-2.4459999999999998E-3</v>
      </c>
      <c r="I66" s="72">
        <v>-2.5219999999999999E-3</v>
      </c>
      <c r="J66" s="72">
        <v>-2.5699999999999998E-3</v>
      </c>
      <c r="K66" s="72">
        <v>-2.418E-3</v>
      </c>
      <c r="L66" s="72">
        <v>-2.3879999999999999E-3</v>
      </c>
      <c r="M66" s="72">
        <v>-2.3749999999999999E-3</v>
      </c>
      <c r="N66" s="72">
        <v>-2.3349999999999998E-3</v>
      </c>
      <c r="O66" s="72">
        <v>-2.2230000000000001E-3</v>
      </c>
      <c r="P66" s="72">
        <v>-2.0969999999999999E-3</v>
      </c>
      <c r="Q66" s="72">
        <v>-1.9629999999999999E-3</v>
      </c>
      <c r="R66" s="72">
        <v>-1.8400000000000001E-3</v>
      </c>
      <c r="S66" s="72">
        <v>-1.6249999999999999E-3</v>
      </c>
      <c r="T66" s="72">
        <v>-1.382E-3</v>
      </c>
      <c r="U66" s="72">
        <v>-1.0549999999999999E-3</v>
      </c>
      <c r="V66" s="72">
        <v>-7.5000000000000002E-4</v>
      </c>
      <c r="W66" s="72">
        <v>-4.0400000000000001E-4</v>
      </c>
      <c r="X66" s="72">
        <v>-2.5099999999999998E-4</v>
      </c>
      <c r="Y66" s="72">
        <v>0</v>
      </c>
      <c r="Z66" s="72">
        <v>3.4600000000000001E-4</v>
      </c>
      <c r="AA66" s="72">
        <v>6.1200000000000002E-4</v>
      </c>
      <c r="AB66" s="72">
        <v>8.4900000000000004E-4</v>
      </c>
      <c r="AC66" s="72">
        <v>1.1019999999999999E-3</v>
      </c>
      <c r="AD66" s="72">
        <v>1.3600000000000001E-3</v>
      </c>
      <c r="AE66" s="72">
        <v>1.5430000000000001E-3</v>
      </c>
      <c r="AF66" s="72">
        <v>1.707E-3</v>
      </c>
      <c r="AG66" s="72">
        <v>1.9469999999999999E-3</v>
      </c>
      <c r="AH66" s="72">
        <v>2.166E-3</v>
      </c>
      <c r="AI66" s="72">
        <v>2.3540000000000002E-3</v>
      </c>
      <c r="AJ66" s="72">
        <v>2.4009999999999999E-3</v>
      </c>
      <c r="AK66" s="72">
        <v>2.4789999999999999E-3</v>
      </c>
      <c r="AL66" s="72">
        <v>2.5829999999999998E-3</v>
      </c>
      <c r="AM66" s="72">
        <v>2.66E-3</v>
      </c>
    </row>
    <row r="67" spans="1:39" ht="12.75" customHeight="1">
      <c r="A67" s="72">
        <v>-3.4589999999999998E-3</v>
      </c>
      <c r="B67" s="72">
        <v>-3.1380000000000002E-3</v>
      </c>
      <c r="C67" s="72">
        <v>-2.836E-3</v>
      </c>
      <c r="D67" s="72">
        <v>-2.725E-3</v>
      </c>
      <c r="E67" s="72">
        <v>-2.6340000000000001E-3</v>
      </c>
      <c r="F67" s="72">
        <v>-2.5270000000000002E-3</v>
      </c>
      <c r="G67" s="72">
        <v>-2.4729999999999999E-3</v>
      </c>
      <c r="H67" s="72">
        <v>-2.4589999999999998E-3</v>
      </c>
      <c r="I67" s="72">
        <v>-2.405E-3</v>
      </c>
      <c r="J67" s="72">
        <v>-2.379E-3</v>
      </c>
      <c r="K67" s="72">
        <v>-2.3519999999999999E-3</v>
      </c>
      <c r="L67" s="72">
        <v>-2.264E-3</v>
      </c>
      <c r="M67" s="72">
        <v>-2.2420000000000001E-3</v>
      </c>
      <c r="N67" s="72">
        <v>-2.1229999999999999E-3</v>
      </c>
      <c r="O67" s="72">
        <v>-2.0200000000000001E-3</v>
      </c>
      <c r="P67" s="72">
        <v>-1.9059999999999999E-3</v>
      </c>
      <c r="Q67" s="72">
        <v>-1.8519999999999999E-3</v>
      </c>
      <c r="R67" s="72">
        <v>-1.7470000000000001E-3</v>
      </c>
      <c r="S67" s="72">
        <v>-1.5319999999999999E-3</v>
      </c>
      <c r="T67" s="72">
        <v>-1.338E-3</v>
      </c>
      <c r="U67" s="72">
        <v>-1.044E-3</v>
      </c>
      <c r="V67" s="72">
        <v>-7.8200000000000003E-4</v>
      </c>
      <c r="W67" s="72">
        <v>-4.7100000000000001E-4</v>
      </c>
      <c r="X67" s="72">
        <v>-2.6800000000000001E-4</v>
      </c>
      <c r="Y67" s="72">
        <v>0</v>
      </c>
      <c r="Z67" s="72">
        <v>3.4400000000000001E-4</v>
      </c>
      <c r="AA67" s="72">
        <v>5.9800000000000001E-4</v>
      </c>
      <c r="AB67" s="72">
        <v>8.0699999999999999E-4</v>
      </c>
      <c r="AC67" s="72">
        <v>1.075E-3</v>
      </c>
      <c r="AD67" s="72">
        <v>1.2800000000000001E-3</v>
      </c>
      <c r="AE67" s="72">
        <v>1.4139999999999999E-3</v>
      </c>
      <c r="AF67" s="72">
        <v>1.6069999999999999E-3</v>
      </c>
      <c r="AG67" s="72">
        <v>1.8E-3</v>
      </c>
      <c r="AH67" s="72">
        <v>2.0560000000000001E-3</v>
      </c>
      <c r="AI67" s="72">
        <v>2.124E-3</v>
      </c>
      <c r="AJ67" s="72">
        <v>2.2269999999999998E-3</v>
      </c>
      <c r="AK67" s="72">
        <v>2.2669999999999999E-3</v>
      </c>
      <c r="AL67" s="72">
        <v>2.3739999999999998E-3</v>
      </c>
      <c r="AM67" s="72">
        <v>2.4480000000000001E-3</v>
      </c>
    </row>
    <row r="68" spans="1:39" ht="12.75" customHeight="1">
      <c r="A68" s="72">
        <v>-3.261E-3</v>
      </c>
      <c r="B68" s="72">
        <v>-2.8370000000000001E-3</v>
      </c>
      <c r="C68" s="72">
        <v>-2.5799999999999998E-3</v>
      </c>
      <c r="D68" s="72">
        <v>-2.2650000000000001E-3</v>
      </c>
      <c r="E68" s="72">
        <v>-2.1220000000000002E-3</v>
      </c>
      <c r="F68" s="72">
        <v>-2.0709999999999999E-3</v>
      </c>
      <c r="G68" s="72">
        <v>-2.0409999999999998E-3</v>
      </c>
      <c r="H68" s="72">
        <v>-2.078E-3</v>
      </c>
      <c r="I68" s="72">
        <v>-2.0699999999999998E-3</v>
      </c>
      <c r="J68" s="72">
        <v>-2.0500000000000002E-3</v>
      </c>
      <c r="K68" s="72">
        <v>-2.0010000000000002E-3</v>
      </c>
      <c r="L68" s="72">
        <v>-2.052E-3</v>
      </c>
      <c r="M68" s="72">
        <v>-2.006E-3</v>
      </c>
      <c r="N68" s="72">
        <v>-1.867E-3</v>
      </c>
      <c r="O68" s="72">
        <v>-1.8569999999999999E-3</v>
      </c>
      <c r="P68" s="72">
        <v>-1.781E-3</v>
      </c>
      <c r="Q68" s="72">
        <v>-1.7060000000000001E-3</v>
      </c>
      <c r="R68" s="72">
        <v>-1.591E-3</v>
      </c>
      <c r="S68" s="72">
        <v>-1.3519999999999999E-3</v>
      </c>
      <c r="T68" s="72">
        <v>-1.178E-3</v>
      </c>
      <c r="U68" s="72">
        <v>-8.6200000000000003E-4</v>
      </c>
      <c r="V68" s="72">
        <v>-6.5300000000000004E-4</v>
      </c>
      <c r="W68" s="72">
        <v>-4.4700000000000002E-4</v>
      </c>
      <c r="X68" s="72">
        <v>-2.43E-4</v>
      </c>
      <c r="Y68" s="72">
        <v>0</v>
      </c>
      <c r="Z68" s="72">
        <v>2.7E-4</v>
      </c>
      <c r="AA68" s="72">
        <v>4.8299999999999998E-4</v>
      </c>
      <c r="AB68" s="72">
        <v>7.1100000000000004E-4</v>
      </c>
      <c r="AC68" s="72">
        <v>9.4899999999999997E-4</v>
      </c>
      <c r="AD68" s="72">
        <v>1.1670000000000001E-3</v>
      </c>
      <c r="AE68" s="72">
        <v>1.3190000000000001E-3</v>
      </c>
      <c r="AF68" s="72">
        <v>1.4580000000000001E-3</v>
      </c>
      <c r="AG68" s="72">
        <v>1.668E-3</v>
      </c>
      <c r="AH68" s="72">
        <v>1.851E-3</v>
      </c>
      <c r="AI68" s="72">
        <v>1.941E-3</v>
      </c>
      <c r="AJ68" s="72">
        <v>1.993E-3</v>
      </c>
      <c r="AK68" s="72">
        <v>1.9710000000000001E-3</v>
      </c>
      <c r="AL68" s="72">
        <v>2.1280000000000001E-3</v>
      </c>
      <c r="AM68" s="72">
        <v>2.2330000000000002E-3</v>
      </c>
    </row>
    <row r="69" spans="1:39" ht="12.75" customHeight="1">
      <c r="A69" s="72">
        <v>-2.506E-3</v>
      </c>
      <c r="B69" s="72">
        <v>-2.1909999999999998E-3</v>
      </c>
      <c r="C69" s="72">
        <v>-1.8879999999999999E-3</v>
      </c>
      <c r="D69" s="72">
        <v>-1.696E-3</v>
      </c>
      <c r="E69" s="72">
        <v>-1.681E-3</v>
      </c>
      <c r="F69" s="72">
        <v>-1.603E-3</v>
      </c>
      <c r="G69" s="72">
        <v>-1.621E-3</v>
      </c>
      <c r="H69" s="72">
        <v>-1.707E-3</v>
      </c>
      <c r="I69" s="72">
        <v>-1.805E-3</v>
      </c>
      <c r="J69" s="72">
        <v>-1.9120000000000001E-3</v>
      </c>
      <c r="K69" s="72">
        <v>-1.794E-3</v>
      </c>
      <c r="L69" s="72">
        <v>-1.75E-3</v>
      </c>
      <c r="M69" s="72">
        <v>-1.7830000000000001E-3</v>
      </c>
      <c r="N69" s="72">
        <v>-1.82E-3</v>
      </c>
      <c r="O69" s="72">
        <v>-1.7489999999999999E-3</v>
      </c>
      <c r="P69" s="72">
        <v>-1.639E-3</v>
      </c>
      <c r="Q69" s="72">
        <v>-1.5449999999999999E-3</v>
      </c>
      <c r="R69" s="72">
        <v>-1.4599999999999999E-3</v>
      </c>
      <c r="S69" s="72">
        <v>-1.317E-3</v>
      </c>
      <c r="T69" s="72">
        <v>-1.1119999999999999E-3</v>
      </c>
      <c r="U69" s="72">
        <v>-8.7000000000000001E-4</v>
      </c>
      <c r="V69" s="72">
        <v>-5.8699999999999996E-4</v>
      </c>
      <c r="W69" s="72">
        <v>-2.6600000000000001E-4</v>
      </c>
      <c r="X69" s="72">
        <v>-1.5799999999999999E-4</v>
      </c>
      <c r="Y69" s="72">
        <v>0</v>
      </c>
      <c r="Z69" s="72">
        <v>3.2699999999999998E-4</v>
      </c>
      <c r="AA69" s="72">
        <v>5.3200000000000003E-4</v>
      </c>
      <c r="AB69" s="72">
        <v>7.18E-4</v>
      </c>
      <c r="AC69" s="72">
        <v>9.3800000000000003E-4</v>
      </c>
      <c r="AD69" s="72">
        <v>1.1119999999999999E-3</v>
      </c>
      <c r="AE69" s="72">
        <v>1.214E-3</v>
      </c>
      <c r="AF69" s="72">
        <v>1.351E-3</v>
      </c>
      <c r="AG69" s="72">
        <v>1.544E-3</v>
      </c>
      <c r="AH69" s="72">
        <v>1.691E-3</v>
      </c>
      <c r="AI69" s="72">
        <v>1.7910000000000001E-3</v>
      </c>
      <c r="AJ69" s="72">
        <v>1.8209999999999999E-3</v>
      </c>
      <c r="AK69" s="72">
        <v>1.8450000000000001E-3</v>
      </c>
      <c r="AL69" s="72">
        <v>1.939E-3</v>
      </c>
      <c r="AM69" s="72">
        <v>1.9970000000000001E-3</v>
      </c>
    </row>
    <row r="70" spans="1:39" ht="12.75" customHeight="1">
      <c r="A70" s="72">
        <v>-2.4529999999999999E-3</v>
      </c>
      <c r="B70" s="72">
        <v>-2.1640000000000001E-3</v>
      </c>
      <c r="C70" s="72">
        <v>-1.946E-3</v>
      </c>
      <c r="D70" s="72">
        <v>-1.8550000000000001E-3</v>
      </c>
      <c r="E70" s="72">
        <v>-1.792E-3</v>
      </c>
      <c r="F70" s="72">
        <v>-1.738E-3</v>
      </c>
      <c r="G70" s="72">
        <v>-1.671E-3</v>
      </c>
      <c r="H70" s="72">
        <v>-1.681E-3</v>
      </c>
      <c r="I70" s="72">
        <v>-1.624E-3</v>
      </c>
      <c r="J70" s="72">
        <v>-1.5759999999999999E-3</v>
      </c>
      <c r="K70" s="72">
        <v>-1.6149999999999999E-3</v>
      </c>
      <c r="L70" s="72">
        <v>-1.6169999999999999E-3</v>
      </c>
      <c r="M70" s="72">
        <v>-1.6050000000000001E-3</v>
      </c>
      <c r="N70" s="72">
        <v>-1.521E-3</v>
      </c>
      <c r="O70" s="72">
        <v>-1.439E-3</v>
      </c>
      <c r="P70" s="72">
        <v>-1.389E-3</v>
      </c>
      <c r="Q70" s="72">
        <v>-1.3910000000000001E-3</v>
      </c>
      <c r="R70" s="72">
        <v>-1.333E-3</v>
      </c>
      <c r="S70" s="72">
        <v>-1.1329999999999999E-3</v>
      </c>
      <c r="T70" s="72">
        <v>-1.042E-3</v>
      </c>
      <c r="U70" s="72">
        <v>-8.2899999999999998E-4</v>
      </c>
      <c r="V70" s="72">
        <v>-6.5799999999999995E-4</v>
      </c>
      <c r="W70" s="72">
        <v>-4.2099999999999999E-4</v>
      </c>
      <c r="X70" s="72">
        <v>-2.32E-4</v>
      </c>
      <c r="Y70" s="72">
        <v>0</v>
      </c>
      <c r="Z70" s="72">
        <v>2.1800000000000001E-4</v>
      </c>
      <c r="AA70" s="72">
        <v>4.4900000000000002E-4</v>
      </c>
      <c r="AB70" s="72">
        <v>6.1600000000000001E-4</v>
      </c>
      <c r="AC70" s="72">
        <v>8.3000000000000001E-4</v>
      </c>
      <c r="AD70" s="72">
        <v>9.6000000000000002E-4</v>
      </c>
      <c r="AE70" s="72">
        <v>1.0610000000000001E-3</v>
      </c>
      <c r="AF70" s="72">
        <v>1.225E-3</v>
      </c>
      <c r="AG70" s="72">
        <v>1.3619999999999999E-3</v>
      </c>
      <c r="AH70" s="72">
        <v>1.5349999999999999E-3</v>
      </c>
      <c r="AI70" s="72">
        <v>1.5640000000000001E-3</v>
      </c>
      <c r="AJ70" s="72">
        <v>1.645E-3</v>
      </c>
      <c r="AK70" s="72">
        <v>1.6459999999999999E-3</v>
      </c>
      <c r="AL70" s="72">
        <v>1.7290000000000001E-3</v>
      </c>
      <c r="AM70" s="72">
        <v>1.8209999999999999E-3</v>
      </c>
    </row>
    <row r="71" spans="1:39" ht="12.75" customHeight="1">
      <c r="A71" s="72">
        <v>-2.1020000000000001E-3</v>
      </c>
      <c r="B71" s="72">
        <v>-1.7049999999999999E-3</v>
      </c>
      <c r="C71" s="72">
        <v>-1.4779999999999999E-3</v>
      </c>
      <c r="D71" s="72">
        <v>-1.189E-3</v>
      </c>
      <c r="E71" s="72">
        <v>-1.111E-3</v>
      </c>
      <c r="F71" s="72">
        <v>-1.1050000000000001E-3</v>
      </c>
      <c r="G71" s="72">
        <v>-1.1249999999999999E-3</v>
      </c>
      <c r="H71" s="72">
        <v>-1.227E-3</v>
      </c>
      <c r="I71" s="72">
        <v>-1.299E-3</v>
      </c>
      <c r="J71" s="72">
        <v>-1.3730000000000001E-3</v>
      </c>
      <c r="K71" s="72">
        <v>-1.364E-3</v>
      </c>
      <c r="L71" s="72">
        <v>-1.4170000000000001E-3</v>
      </c>
      <c r="M71" s="72">
        <v>-1.439E-3</v>
      </c>
      <c r="N71" s="72">
        <v>-1.3730000000000001E-3</v>
      </c>
      <c r="O71" s="72">
        <v>-1.402E-3</v>
      </c>
      <c r="P71" s="72">
        <v>-1.3389999999999999E-3</v>
      </c>
      <c r="Q71" s="72">
        <v>-1.2769999999999999E-3</v>
      </c>
      <c r="R71" s="72">
        <v>-1.1659999999999999E-3</v>
      </c>
      <c r="S71" s="72">
        <v>-1.0169999999999999E-3</v>
      </c>
      <c r="T71" s="72">
        <v>-8.4900000000000004E-4</v>
      </c>
      <c r="U71" s="72">
        <v>-6.2E-4</v>
      </c>
      <c r="V71" s="72">
        <v>-4.5100000000000001E-4</v>
      </c>
      <c r="W71" s="72">
        <v>-2.42E-4</v>
      </c>
      <c r="X71" s="72">
        <v>-1.8000000000000001E-4</v>
      </c>
      <c r="Y71" s="72">
        <v>0</v>
      </c>
      <c r="Z71" s="72">
        <v>2.7900000000000001E-4</v>
      </c>
      <c r="AA71" s="72">
        <v>4.0000000000000002E-4</v>
      </c>
      <c r="AB71" s="72">
        <v>5.2800000000000004E-4</v>
      </c>
      <c r="AC71" s="72">
        <v>7.1100000000000004E-4</v>
      </c>
      <c r="AD71" s="72">
        <v>9.5299999999999996E-4</v>
      </c>
      <c r="AE71" s="72">
        <v>1.018E-3</v>
      </c>
      <c r="AF71" s="72">
        <v>1.1299999999999999E-3</v>
      </c>
      <c r="AG71" s="72">
        <v>1.2949999999999999E-3</v>
      </c>
      <c r="AH71" s="72">
        <v>1.459E-3</v>
      </c>
      <c r="AI71" s="72">
        <v>1.482E-3</v>
      </c>
      <c r="AJ71" s="72">
        <v>1.4760000000000001E-3</v>
      </c>
      <c r="AK71" s="72">
        <v>1.4959999999999999E-3</v>
      </c>
      <c r="AL71" s="72">
        <v>1.603E-3</v>
      </c>
      <c r="AM71" s="72">
        <v>1.6930000000000001E-3</v>
      </c>
    </row>
    <row r="72" spans="1:39" ht="12.75" customHeight="1">
      <c r="A72" s="72">
        <v>-1.3990000000000001E-3</v>
      </c>
      <c r="B72" s="72">
        <v>-1.1770000000000001E-3</v>
      </c>
      <c r="C72" s="72">
        <v>-9.3599999999999998E-4</v>
      </c>
      <c r="D72" s="72">
        <v>-8.6799999999999996E-4</v>
      </c>
      <c r="E72" s="72">
        <v>-8.9599999999999999E-4</v>
      </c>
      <c r="F72" s="72">
        <v>-8.8699999999999998E-4</v>
      </c>
      <c r="G72" s="72">
        <v>-8.9999999999999998E-4</v>
      </c>
      <c r="H72" s="72">
        <v>-1.0169999999999999E-3</v>
      </c>
      <c r="I72" s="72">
        <v>-1.1540000000000001E-3</v>
      </c>
      <c r="J72" s="72">
        <v>-1.2080000000000001E-3</v>
      </c>
      <c r="K72" s="72">
        <v>-1.152E-3</v>
      </c>
      <c r="L72" s="72">
        <v>-1.15E-3</v>
      </c>
      <c r="M72" s="72">
        <v>-1.1919999999999999E-3</v>
      </c>
      <c r="N72" s="72">
        <v>-1.232E-3</v>
      </c>
      <c r="O72" s="72">
        <v>-1.2030000000000001E-3</v>
      </c>
      <c r="P72" s="72">
        <v>-1.142E-3</v>
      </c>
      <c r="Q72" s="72">
        <v>-1.103E-3</v>
      </c>
      <c r="R72" s="72">
        <v>-1.1039999999999999E-3</v>
      </c>
      <c r="S72" s="72">
        <v>-9.68E-4</v>
      </c>
      <c r="T72" s="72">
        <v>-8.5899999999999995E-4</v>
      </c>
      <c r="U72" s="72">
        <v>-6.7100000000000005E-4</v>
      </c>
      <c r="V72" s="72">
        <v>-4.4799999999999999E-4</v>
      </c>
      <c r="W72" s="72">
        <v>-2.22E-4</v>
      </c>
      <c r="X72" s="72">
        <v>-1.17E-4</v>
      </c>
      <c r="Y72" s="72">
        <v>0</v>
      </c>
      <c r="Z72" s="72">
        <v>1.8200000000000001E-4</v>
      </c>
      <c r="AA72" s="72">
        <v>3.8299999999999999E-4</v>
      </c>
      <c r="AB72" s="72">
        <v>5.0699999999999996E-4</v>
      </c>
      <c r="AC72" s="72">
        <v>6.5899999999999997E-4</v>
      </c>
      <c r="AD72" s="72">
        <v>7.4299999999999995E-4</v>
      </c>
      <c r="AE72" s="72">
        <v>8.9400000000000005E-4</v>
      </c>
      <c r="AF72" s="72">
        <v>9.9400000000000009E-4</v>
      </c>
      <c r="AG72" s="72">
        <v>1.1249999999999999E-3</v>
      </c>
      <c r="AH72" s="72">
        <v>1.253E-3</v>
      </c>
      <c r="AI72" s="72">
        <v>1.3359999999999999E-3</v>
      </c>
      <c r="AJ72" s="72">
        <v>1.3470000000000001E-3</v>
      </c>
      <c r="AK72" s="72">
        <v>1.3370000000000001E-3</v>
      </c>
      <c r="AL72" s="72">
        <v>1.4159999999999999E-3</v>
      </c>
      <c r="AM72" s="72">
        <v>1.503E-3</v>
      </c>
    </row>
    <row r="73" spans="1:39" ht="12.75" customHeight="1">
      <c r="A73" s="72">
        <v>-1.621E-3</v>
      </c>
      <c r="B73" s="72">
        <v>-1.333E-3</v>
      </c>
      <c r="C73" s="72">
        <v>-1.129E-3</v>
      </c>
      <c r="D73" s="72">
        <v>-9.8499999999999998E-4</v>
      </c>
      <c r="E73" s="72">
        <v>-9.3099999999999997E-4</v>
      </c>
      <c r="F73" s="72">
        <v>-9.1500000000000001E-4</v>
      </c>
      <c r="G73" s="72">
        <v>-8.8699999999999998E-4</v>
      </c>
      <c r="H73" s="72">
        <v>-9.01E-4</v>
      </c>
      <c r="I73" s="72">
        <v>-8.5800000000000004E-4</v>
      </c>
      <c r="J73" s="72">
        <v>-8.6200000000000003E-4</v>
      </c>
      <c r="K73" s="72">
        <v>-9.7900000000000005E-4</v>
      </c>
      <c r="L73" s="72">
        <v>-9.6500000000000004E-4</v>
      </c>
      <c r="M73" s="72">
        <v>-1.0139999999999999E-3</v>
      </c>
      <c r="N73" s="72">
        <v>-9.19E-4</v>
      </c>
      <c r="O73" s="72">
        <v>-9.2000000000000003E-4</v>
      </c>
      <c r="P73" s="72">
        <v>-9.0899999999999998E-4</v>
      </c>
      <c r="Q73" s="72">
        <v>-9.8299999999999993E-4</v>
      </c>
      <c r="R73" s="72">
        <v>-9.2900000000000003E-4</v>
      </c>
      <c r="S73" s="72">
        <v>-7.7200000000000001E-4</v>
      </c>
      <c r="T73" s="72">
        <v>-7.7399999999999995E-4</v>
      </c>
      <c r="U73" s="72">
        <v>-5.6300000000000002E-4</v>
      </c>
      <c r="V73" s="72">
        <v>-4.84E-4</v>
      </c>
      <c r="W73" s="72">
        <v>-3.4000000000000002E-4</v>
      </c>
      <c r="X73" s="72">
        <v>-2.0100000000000001E-4</v>
      </c>
      <c r="Y73" s="72">
        <v>0</v>
      </c>
      <c r="Z73" s="72">
        <v>2.2000000000000001E-4</v>
      </c>
      <c r="AA73" s="72">
        <v>2.7300000000000002E-4</v>
      </c>
      <c r="AB73" s="72">
        <v>4.5800000000000002E-4</v>
      </c>
      <c r="AC73" s="72">
        <v>6.2399999999999999E-4</v>
      </c>
      <c r="AD73" s="72">
        <v>7.67E-4</v>
      </c>
      <c r="AE73" s="72">
        <v>8.3000000000000001E-4</v>
      </c>
      <c r="AF73" s="72">
        <v>9.3899999999999995E-4</v>
      </c>
      <c r="AG73" s="72">
        <v>1.0950000000000001E-3</v>
      </c>
      <c r="AH73" s="72">
        <v>1.23E-3</v>
      </c>
      <c r="AI73" s="72">
        <v>1.2390000000000001E-3</v>
      </c>
      <c r="AJ73" s="72">
        <v>1.3420000000000001E-3</v>
      </c>
      <c r="AK73" s="72">
        <v>1.291E-3</v>
      </c>
      <c r="AL73" s="72">
        <v>1.3749999999999999E-3</v>
      </c>
      <c r="AM73" s="72">
        <v>1.482E-3</v>
      </c>
    </row>
    <row r="74" spans="1:39" ht="12.75" customHeight="1">
      <c r="A74" s="72">
        <v>-1.1199999999999999E-3</v>
      </c>
      <c r="B74" s="72">
        <v>-7.7300000000000003E-4</v>
      </c>
      <c r="C74" s="72">
        <v>-5.7200000000000003E-4</v>
      </c>
      <c r="D74" s="72">
        <v>-3.8299999999999999E-4</v>
      </c>
      <c r="E74" s="72">
        <v>-3.7399999999999998E-4</v>
      </c>
      <c r="F74" s="72">
        <v>-4.4299999999999998E-4</v>
      </c>
      <c r="G74" s="72">
        <v>-5.1900000000000004E-4</v>
      </c>
      <c r="H74" s="72">
        <v>-6.6799999999999997E-4</v>
      </c>
      <c r="I74" s="72">
        <v>-8.0699999999999999E-4</v>
      </c>
      <c r="J74" s="72">
        <v>-9.1500000000000001E-4</v>
      </c>
      <c r="K74" s="72">
        <v>-8.9499999999999996E-4</v>
      </c>
      <c r="L74" s="72">
        <v>-9.9400000000000009E-4</v>
      </c>
      <c r="M74" s="72">
        <v>-1.062E-3</v>
      </c>
      <c r="N74" s="72">
        <v>-1.0640000000000001E-3</v>
      </c>
      <c r="O74" s="72">
        <v>-1.108E-3</v>
      </c>
      <c r="P74" s="72">
        <v>-1.0660000000000001E-3</v>
      </c>
      <c r="Q74" s="72">
        <v>-1.0009999999999999E-3</v>
      </c>
      <c r="R74" s="72">
        <v>-9.6599999999999995E-4</v>
      </c>
      <c r="S74" s="72">
        <v>-8.2299999999999995E-4</v>
      </c>
      <c r="T74" s="72">
        <v>-6.9899999999999997E-4</v>
      </c>
      <c r="U74" s="72">
        <v>-5.5500000000000005E-4</v>
      </c>
      <c r="V74" s="72">
        <v>-3.6600000000000001E-4</v>
      </c>
      <c r="W74" s="72">
        <v>-1.35E-4</v>
      </c>
      <c r="X74" s="72">
        <v>-1.7200000000000001E-4</v>
      </c>
      <c r="Y74" s="72">
        <v>0</v>
      </c>
      <c r="Z74" s="72">
        <v>1.8900000000000001E-4</v>
      </c>
      <c r="AA74" s="72">
        <v>3.5500000000000001E-4</v>
      </c>
      <c r="AB74" s="72">
        <v>3.6999999999999999E-4</v>
      </c>
      <c r="AC74" s="72">
        <v>5.62E-4</v>
      </c>
      <c r="AD74" s="72">
        <v>7.3800000000000005E-4</v>
      </c>
      <c r="AE74" s="72">
        <v>8.3600000000000005E-4</v>
      </c>
      <c r="AF74" s="72">
        <v>8.9099999999999997E-4</v>
      </c>
      <c r="AG74" s="72">
        <v>1.077E-3</v>
      </c>
      <c r="AH74" s="72">
        <v>1.2099999999999999E-3</v>
      </c>
      <c r="AI74" s="72">
        <v>1.2960000000000001E-3</v>
      </c>
      <c r="AJ74" s="72">
        <v>1.279E-3</v>
      </c>
      <c r="AK74" s="72">
        <v>1.2830000000000001E-3</v>
      </c>
      <c r="AL74" s="72">
        <v>1.377E-3</v>
      </c>
      <c r="AM74" s="72">
        <v>1.488E-3</v>
      </c>
    </row>
    <row r="75" spans="1:39" ht="12.75" customHeight="1">
      <c r="A75" s="72">
        <v>-9.5699999999999995E-4</v>
      </c>
      <c r="B75" s="72">
        <v>-8.0400000000000003E-4</v>
      </c>
      <c r="C75" s="72">
        <v>-5.9100000000000005E-4</v>
      </c>
      <c r="D75" s="72">
        <v>-5.4199999999999995E-4</v>
      </c>
      <c r="E75" s="72">
        <v>-5.8799999999999998E-4</v>
      </c>
      <c r="F75" s="72">
        <v>-5.5199999999999997E-4</v>
      </c>
      <c r="G75" s="72">
        <v>-5.9100000000000005E-4</v>
      </c>
      <c r="H75" s="72">
        <v>-6.78E-4</v>
      </c>
      <c r="I75" s="72">
        <v>-7.54E-4</v>
      </c>
      <c r="J75" s="72">
        <v>-8.43E-4</v>
      </c>
      <c r="K75" s="72">
        <v>-7.6099999999999996E-4</v>
      </c>
      <c r="L75" s="72">
        <v>-7.5000000000000002E-4</v>
      </c>
      <c r="M75" s="72">
        <v>-8.4099999999999995E-4</v>
      </c>
      <c r="N75" s="72">
        <v>-8.8900000000000003E-4</v>
      </c>
      <c r="O75" s="72">
        <v>-8.3500000000000002E-4</v>
      </c>
      <c r="P75" s="72">
        <v>-7.9100000000000004E-4</v>
      </c>
      <c r="Q75" s="72">
        <v>-8.25E-4</v>
      </c>
      <c r="R75" s="72">
        <v>-8.5800000000000004E-4</v>
      </c>
      <c r="S75" s="72">
        <v>-7.6300000000000001E-4</v>
      </c>
      <c r="T75" s="72">
        <v>-6.9300000000000004E-4</v>
      </c>
      <c r="U75" s="72">
        <v>-5.4799999999999998E-4</v>
      </c>
      <c r="V75" s="72">
        <v>-3.7100000000000002E-4</v>
      </c>
      <c r="W75" s="72">
        <v>-1.7799999999999999E-4</v>
      </c>
      <c r="X75" s="72">
        <v>-7.2000000000000002E-5</v>
      </c>
      <c r="Y75" s="72">
        <v>0</v>
      </c>
      <c r="Z75" s="72">
        <v>2.4399999999999999E-4</v>
      </c>
      <c r="AA75" s="72">
        <v>3.0299999999999999E-4</v>
      </c>
      <c r="AB75" s="72">
        <v>4.73E-4</v>
      </c>
      <c r="AC75" s="72">
        <v>6.0300000000000002E-4</v>
      </c>
      <c r="AD75" s="72">
        <v>7.5000000000000002E-4</v>
      </c>
      <c r="AE75" s="72">
        <v>8.9300000000000002E-4</v>
      </c>
      <c r="AF75" s="72">
        <v>9.8200000000000002E-4</v>
      </c>
      <c r="AG75" s="72">
        <v>1.0430000000000001E-3</v>
      </c>
      <c r="AH75" s="72">
        <v>1.2539999999999999E-3</v>
      </c>
      <c r="AI75" s="72">
        <v>1.317E-3</v>
      </c>
      <c r="AJ75" s="72">
        <v>1.3960000000000001E-3</v>
      </c>
      <c r="AK75" s="72">
        <v>1.366E-3</v>
      </c>
      <c r="AL75" s="72">
        <v>1.4400000000000001E-3</v>
      </c>
      <c r="AM75" s="72">
        <v>1.5089999999999999E-3</v>
      </c>
    </row>
    <row r="76" spans="1:39" ht="12.75" customHeight="1">
      <c r="A76" s="72">
        <v>-1.4859999999999999E-3</v>
      </c>
      <c r="B76" s="72">
        <v>-1.114E-3</v>
      </c>
      <c r="C76" s="72">
        <v>-9.0399999999999996E-4</v>
      </c>
      <c r="D76" s="72">
        <v>-6.96E-4</v>
      </c>
      <c r="E76" s="72">
        <v>-6.4899999999999995E-4</v>
      </c>
      <c r="F76" s="72">
        <v>-6.6600000000000003E-4</v>
      </c>
      <c r="G76" s="72">
        <v>-6.3400000000000001E-4</v>
      </c>
      <c r="H76" s="72">
        <v>-6.9800000000000005E-4</v>
      </c>
      <c r="I76" s="72">
        <v>-6.4499999999999996E-4</v>
      </c>
      <c r="J76" s="72">
        <v>-6.6200000000000005E-4</v>
      </c>
      <c r="K76" s="72">
        <v>-8.0099999999999995E-4</v>
      </c>
      <c r="L76" s="72">
        <v>-8.6399999999999997E-4</v>
      </c>
      <c r="M76" s="72">
        <v>-9.3800000000000003E-4</v>
      </c>
      <c r="N76" s="72">
        <v>-8.2799999999999996E-4</v>
      </c>
      <c r="O76" s="72">
        <v>-8.5300000000000003E-4</v>
      </c>
      <c r="P76" s="72">
        <v>-8.8099999999999995E-4</v>
      </c>
      <c r="Q76" s="72">
        <v>-9.5E-4</v>
      </c>
      <c r="R76" s="72">
        <v>-8.4800000000000001E-4</v>
      </c>
      <c r="S76" s="72">
        <v>-7.1400000000000001E-4</v>
      </c>
      <c r="T76" s="72">
        <v>-7.0500000000000001E-4</v>
      </c>
      <c r="U76" s="72">
        <v>-5.2099999999999998E-4</v>
      </c>
      <c r="V76" s="72">
        <v>-4.4200000000000001E-4</v>
      </c>
      <c r="W76" s="72">
        <v>-3.3599999999999998E-4</v>
      </c>
      <c r="X76" s="72">
        <v>-2.2499999999999999E-4</v>
      </c>
      <c r="Y76" s="72">
        <v>0</v>
      </c>
      <c r="Z76" s="72">
        <v>2.05E-4</v>
      </c>
      <c r="AA76" s="72">
        <v>3.0899999999999998E-4</v>
      </c>
      <c r="AB76" s="72">
        <v>4.6200000000000001E-4</v>
      </c>
      <c r="AC76" s="72">
        <v>6.1300000000000005E-4</v>
      </c>
      <c r="AD76" s="72">
        <v>7.9799999999999999E-4</v>
      </c>
      <c r="AE76" s="72">
        <v>8.3799999999999999E-4</v>
      </c>
      <c r="AF76" s="72">
        <v>9.9400000000000009E-4</v>
      </c>
      <c r="AG76" s="72">
        <v>1.155E-3</v>
      </c>
      <c r="AH76" s="72">
        <v>1.328E-3</v>
      </c>
      <c r="AI76" s="72">
        <v>1.3439999999999999E-3</v>
      </c>
      <c r="AJ76" s="72">
        <v>1.392E-3</v>
      </c>
      <c r="AK76" s="72">
        <v>1.4E-3</v>
      </c>
      <c r="AL76" s="72">
        <v>1.4859999999999999E-3</v>
      </c>
      <c r="AM76" s="72">
        <v>1.5629999999999999E-3</v>
      </c>
    </row>
    <row r="77" spans="1:39" ht="12.75" customHeight="1">
      <c r="A77" s="72">
        <v>-3.6299999999999999E-4</v>
      </c>
      <c r="B77" s="72">
        <v>-1.01E-4</v>
      </c>
      <c r="C77" s="72">
        <v>4.6E-5</v>
      </c>
      <c r="D77" s="72">
        <v>1.6899999999999999E-4</v>
      </c>
      <c r="E77" s="72">
        <v>1.13E-4</v>
      </c>
      <c r="F77" s="72">
        <v>3.6999999999999998E-5</v>
      </c>
      <c r="G77" s="72">
        <v>-9.6000000000000002E-5</v>
      </c>
      <c r="H77" s="72">
        <v>-2.6200000000000003E-4</v>
      </c>
      <c r="I77" s="72">
        <v>-4.8700000000000002E-4</v>
      </c>
      <c r="J77" s="72">
        <v>-6.4000000000000005E-4</v>
      </c>
      <c r="K77" s="72">
        <v>-5.9900000000000003E-4</v>
      </c>
      <c r="L77" s="72">
        <v>-6.8800000000000003E-4</v>
      </c>
      <c r="M77" s="72">
        <v>-7.8200000000000003E-4</v>
      </c>
      <c r="N77" s="72">
        <v>-8.2700000000000004E-4</v>
      </c>
      <c r="O77" s="72">
        <v>-8.9099999999999997E-4</v>
      </c>
      <c r="P77" s="72">
        <v>-8.4999999999999995E-4</v>
      </c>
      <c r="Q77" s="72">
        <v>-8.0800000000000002E-4</v>
      </c>
      <c r="R77" s="72">
        <v>-7.8600000000000002E-4</v>
      </c>
      <c r="S77" s="72">
        <v>-7.3999999999999999E-4</v>
      </c>
      <c r="T77" s="72">
        <v>-5.5699999999999999E-4</v>
      </c>
      <c r="U77" s="72">
        <v>-4.4999999999999999E-4</v>
      </c>
      <c r="V77" s="72">
        <v>-2.9700000000000001E-4</v>
      </c>
      <c r="W77" s="72">
        <v>-4.6999999999999997E-5</v>
      </c>
      <c r="X77" s="72">
        <v>-7.2000000000000002E-5</v>
      </c>
      <c r="Y77" s="72">
        <v>0</v>
      </c>
      <c r="Z77" s="72">
        <v>2.1100000000000001E-4</v>
      </c>
      <c r="AA77" s="72">
        <v>3.3799999999999998E-4</v>
      </c>
      <c r="AB77" s="72">
        <v>4.3899999999999999E-4</v>
      </c>
      <c r="AC77" s="72">
        <v>6.1399999999999996E-4</v>
      </c>
      <c r="AD77" s="72">
        <v>7.6099999999999996E-4</v>
      </c>
      <c r="AE77" s="72">
        <v>9.0200000000000002E-4</v>
      </c>
      <c r="AF77" s="72">
        <v>9.41E-4</v>
      </c>
      <c r="AG77" s="72">
        <v>1.127E-3</v>
      </c>
      <c r="AH77" s="72">
        <v>1.2830000000000001E-3</v>
      </c>
      <c r="AI77" s="72">
        <v>1.4E-3</v>
      </c>
      <c r="AJ77" s="72">
        <v>1.3810000000000001E-3</v>
      </c>
      <c r="AK77" s="72">
        <v>1.4159999999999999E-3</v>
      </c>
      <c r="AL77" s="72">
        <v>1.4549999999999999E-3</v>
      </c>
      <c r="AM77" s="72">
        <v>1.5950000000000001E-3</v>
      </c>
    </row>
    <row r="78" spans="1:39" ht="12.75" customHeight="1">
      <c r="A78" s="72">
        <v>-9.4399999999999996E-4</v>
      </c>
      <c r="B78" s="72">
        <v>-7.6199999999999998E-4</v>
      </c>
      <c r="C78" s="72">
        <v>-5.9900000000000003E-4</v>
      </c>
      <c r="D78" s="72">
        <v>-5.2999999999999998E-4</v>
      </c>
      <c r="E78" s="72">
        <v>-5.9199999999999997E-4</v>
      </c>
      <c r="F78" s="72">
        <v>-5.3600000000000002E-4</v>
      </c>
      <c r="G78" s="72">
        <v>-5.53E-4</v>
      </c>
      <c r="H78" s="72">
        <v>-6.3199999999999997E-4</v>
      </c>
      <c r="I78" s="72">
        <v>-6.4800000000000003E-4</v>
      </c>
      <c r="J78" s="72">
        <v>-6.9300000000000004E-4</v>
      </c>
      <c r="K78" s="72">
        <v>-6.8800000000000003E-4</v>
      </c>
      <c r="L78" s="72">
        <v>-6.9300000000000004E-4</v>
      </c>
      <c r="M78" s="72">
        <v>-7.5500000000000003E-4</v>
      </c>
      <c r="N78" s="72">
        <v>-7.8299999999999995E-4</v>
      </c>
      <c r="O78" s="72">
        <v>-7.4899999999999999E-4</v>
      </c>
      <c r="P78" s="72">
        <v>-7.5100000000000004E-4</v>
      </c>
      <c r="Q78" s="72">
        <v>-8.4599999999999996E-4</v>
      </c>
      <c r="R78" s="72">
        <v>-8.6799999999999996E-4</v>
      </c>
      <c r="S78" s="72">
        <v>-7.8799999999999996E-4</v>
      </c>
      <c r="T78" s="72">
        <v>-7.4799999999999997E-4</v>
      </c>
      <c r="U78" s="72">
        <v>-6.3199999999999997E-4</v>
      </c>
      <c r="V78" s="72">
        <v>-4.55E-4</v>
      </c>
      <c r="W78" s="72">
        <v>-2.8800000000000001E-4</v>
      </c>
      <c r="X78" s="72">
        <v>-1.6799999999999999E-4</v>
      </c>
      <c r="Y78" s="72">
        <v>0</v>
      </c>
      <c r="Z78" s="72">
        <v>1.2300000000000001E-4</v>
      </c>
      <c r="AA78" s="72">
        <v>2.8200000000000002E-4</v>
      </c>
      <c r="AB78" s="72">
        <v>4.5300000000000001E-4</v>
      </c>
      <c r="AC78" s="72">
        <v>5.9999999999999995E-4</v>
      </c>
      <c r="AD78" s="72">
        <v>7.18E-4</v>
      </c>
      <c r="AE78" s="72">
        <v>8.9099999999999997E-4</v>
      </c>
      <c r="AF78" s="72">
        <v>9.7599999999999998E-4</v>
      </c>
      <c r="AG78" s="72">
        <v>1.134E-3</v>
      </c>
      <c r="AH78" s="72">
        <v>1.286E-3</v>
      </c>
      <c r="AI78" s="72">
        <v>1.3849999999999999E-3</v>
      </c>
      <c r="AJ78" s="72">
        <v>1.4469999999999999E-3</v>
      </c>
      <c r="AK78" s="72">
        <v>1.454E-3</v>
      </c>
      <c r="AL78" s="72">
        <v>1.5280000000000001E-3</v>
      </c>
      <c r="AM78" s="72">
        <v>1.6100000000000001E-3</v>
      </c>
    </row>
    <row r="79" spans="1:39" ht="12.75" customHeight="1">
      <c r="A79" s="72">
        <v>-1.24E-3</v>
      </c>
      <c r="B79" s="72">
        <v>-7.9199999999999995E-4</v>
      </c>
      <c r="C79" s="72">
        <v>-5.5199999999999997E-4</v>
      </c>
      <c r="D79" s="72">
        <v>-3.59E-4</v>
      </c>
      <c r="E79" s="72">
        <v>-3.01E-4</v>
      </c>
      <c r="F79" s="72">
        <v>-3.8400000000000001E-4</v>
      </c>
      <c r="G79" s="72">
        <v>-3.9300000000000001E-4</v>
      </c>
      <c r="H79" s="72">
        <v>-5.1099999999999995E-4</v>
      </c>
      <c r="I79" s="72">
        <v>-5.1800000000000001E-4</v>
      </c>
      <c r="J79" s="72">
        <v>-6.1300000000000005E-4</v>
      </c>
      <c r="K79" s="72">
        <v>-7.6800000000000002E-4</v>
      </c>
      <c r="L79" s="72">
        <v>-8.5999999999999998E-4</v>
      </c>
      <c r="M79" s="72">
        <v>-9.7199999999999999E-4</v>
      </c>
      <c r="N79" s="72">
        <v>-8.7799999999999998E-4</v>
      </c>
      <c r="O79" s="72">
        <v>-8.7900000000000001E-4</v>
      </c>
      <c r="P79" s="72">
        <v>-8.9999999999999998E-4</v>
      </c>
      <c r="Q79" s="72">
        <v>-9.4700000000000003E-4</v>
      </c>
      <c r="R79" s="72">
        <v>-8.4999999999999995E-4</v>
      </c>
      <c r="S79" s="72">
        <v>-7.2599999999999997E-4</v>
      </c>
      <c r="T79" s="72">
        <v>-7.0200000000000004E-4</v>
      </c>
      <c r="U79" s="72">
        <v>-5.1500000000000005E-4</v>
      </c>
      <c r="V79" s="72">
        <v>-4.1100000000000002E-4</v>
      </c>
      <c r="W79" s="72">
        <v>-2.8800000000000001E-4</v>
      </c>
      <c r="X79" s="72">
        <v>-2.1100000000000001E-4</v>
      </c>
      <c r="Y79" s="72">
        <v>0</v>
      </c>
      <c r="Z79" s="72">
        <v>2.6800000000000001E-4</v>
      </c>
      <c r="AA79" s="72">
        <v>3.6499999999999998E-4</v>
      </c>
      <c r="AB79" s="72">
        <v>4.9399999999999997E-4</v>
      </c>
      <c r="AC79" s="72">
        <v>7.4700000000000005E-4</v>
      </c>
      <c r="AD79" s="72">
        <v>9.5E-4</v>
      </c>
      <c r="AE79" s="72">
        <v>8.8400000000000002E-4</v>
      </c>
      <c r="AF79" s="72">
        <v>1.0820000000000001E-3</v>
      </c>
      <c r="AG79" s="72">
        <v>1.2520000000000001E-3</v>
      </c>
      <c r="AH79" s="72">
        <v>1.4300000000000001E-3</v>
      </c>
      <c r="AI79" s="72">
        <v>1.539E-3</v>
      </c>
      <c r="AJ79" s="72">
        <v>1.578E-3</v>
      </c>
      <c r="AK79" s="72">
        <v>1.5250000000000001E-3</v>
      </c>
      <c r="AL79" s="72">
        <v>1.6900000000000001E-3</v>
      </c>
      <c r="AM79" s="72">
        <v>1.7129999999999999E-3</v>
      </c>
    </row>
    <row r="80" spans="1:39" ht="12.75" customHeight="1">
      <c r="A80" s="72">
        <v>-3.9399999999999998E-4</v>
      </c>
      <c r="B80" s="72">
        <v>-2.3900000000000001E-4</v>
      </c>
      <c r="C80" s="72">
        <v>-1.3100000000000001E-4</v>
      </c>
      <c r="D80" s="72">
        <v>-5.8999999999999998E-5</v>
      </c>
      <c r="E80" s="72">
        <v>-1.3200000000000001E-4</v>
      </c>
      <c r="F80" s="72">
        <v>-2.05E-4</v>
      </c>
      <c r="G80" s="72">
        <v>-2.9799999999999998E-4</v>
      </c>
      <c r="H80" s="72">
        <v>-4.9600000000000002E-4</v>
      </c>
      <c r="I80" s="72">
        <v>-6.6699999999999995E-4</v>
      </c>
      <c r="J80" s="72">
        <v>-7.8399999999999997E-4</v>
      </c>
      <c r="K80" s="72">
        <v>-7.2300000000000001E-4</v>
      </c>
      <c r="L80" s="72">
        <v>-7.6499999999999995E-4</v>
      </c>
      <c r="M80" s="72">
        <v>-8.6399999999999997E-4</v>
      </c>
      <c r="N80" s="72">
        <v>-9.3099999999999997E-4</v>
      </c>
      <c r="O80" s="72">
        <v>-9.6900000000000003E-4</v>
      </c>
      <c r="P80" s="72">
        <v>-9.4499999999999998E-4</v>
      </c>
      <c r="Q80" s="72">
        <v>-9.1100000000000003E-4</v>
      </c>
      <c r="R80" s="72">
        <v>-9.2299999999999999E-4</v>
      </c>
      <c r="S80" s="72">
        <v>-8.2899999999999998E-4</v>
      </c>
      <c r="T80" s="72">
        <v>-7.2999999999999996E-4</v>
      </c>
      <c r="U80" s="72">
        <v>-5.8500000000000002E-4</v>
      </c>
      <c r="V80" s="72">
        <v>-3.6999999999999999E-4</v>
      </c>
      <c r="W80" s="72">
        <v>-9.1000000000000003E-5</v>
      </c>
      <c r="X80" s="72">
        <v>-7.3999999999999996E-5</v>
      </c>
      <c r="Y80" s="72">
        <v>0</v>
      </c>
      <c r="Z80" s="72">
        <v>2.0900000000000001E-4</v>
      </c>
      <c r="AA80" s="72">
        <v>3.4499999999999998E-4</v>
      </c>
      <c r="AB80" s="72">
        <v>4.8899999999999996E-4</v>
      </c>
      <c r="AC80" s="72">
        <v>6.9300000000000004E-4</v>
      </c>
      <c r="AD80" s="72">
        <v>8.5999999999999998E-4</v>
      </c>
      <c r="AE80" s="72">
        <v>1.003E-3</v>
      </c>
      <c r="AF80" s="72">
        <v>1.1119999999999999E-3</v>
      </c>
      <c r="AG80" s="72">
        <v>1.3010000000000001E-3</v>
      </c>
      <c r="AH80" s="72">
        <v>1.4170000000000001E-3</v>
      </c>
      <c r="AI80" s="72">
        <v>1.5150000000000001E-3</v>
      </c>
      <c r="AJ80" s="72">
        <v>1.5770000000000001E-3</v>
      </c>
      <c r="AK80" s="72">
        <v>1.555E-3</v>
      </c>
      <c r="AL80" s="72">
        <v>1.65E-3</v>
      </c>
      <c r="AM80" s="72">
        <v>1.7600000000000001E-3</v>
      </c>
    </row>
    <row r="81" spans="1:39" ht="12.75" customHeight="1">
      <c r="A81" s="72">
        <v>-1.2999999999999999E-3</v>
      </c>
      <c r="B81" s="72">
        <v>-9.8700000000000003E-4</v>
      </c>
      <c r="C81" s="72">
        <v>-7.5900000000000002E-4</v>
      </c>
      <c r="D81" s="72">
        <v>-6.5600000000000001E-4</v>
      </c>
      <c r="E81" s="72">
        <v>-6.4899999999999995E-4</v>
      </c>
      <c r="F81" s="72">
        <v>-5.8200000000000005E-4</v>
      </c>
      <c r="G81" s="72">
        <v>-5.71E-4</v>
      </c>
      <c r="H81" s="72">
        <v>-6.1799999999999995E-4</v>
      </c>
      <c r="I81" s="72">
        <v>-6.3299999999999999E-4</v>
      </c>
      <c r="J81" s="72">
        <v>-6.7599999999999995E-4</v>
      </c>
      <c r="K81" s="72">
        <v>-6.8499999999999995E-4</v>
      </c>
      <c r="L81" s="72">
        <v>-7.0600000000000003E-4</v>
      </c>
      <c r="M81" s="72">
        <v>-7.7399999999999995E-4</v>
      </c>
      <c r="N81" s="72">
        <v>-7.6800000000000002E-4</v>
      </c>
      <c r="O81" s="72">
        <v>-7.7999999999999999E-4</v>
      </c>
      <c r="P81" s="72">
        <v>-7.1199999999999996E-4</v>
      </c>
      <c r="Q81" s="72">
        <v>-8.4800000000000001E-4</v>
      </c>
      <c r="R81" s="72">
        <v>-9.0600000000000001E-4</v>
      </c>
      <c r="S81" s="72">
        <v>-8.1099999999999998E-4</v>
      </c>
      <c r="T81" s="72">
        <v>-7.8799999999999996E-4</v>
      </c>
      <c r="U81" s="72">
        <v>-6.3100000000000005E-4</v>
      </c>
      <c r="V81" s="72">
        <v>-5.1099999999999995E-4</v>
      </c>
      <c r="W81" s="72">
        <v>-3.3100000000000002E-4</v>
      </c>
      <c r="X81" s="72">
        <v>-1.8200000000000001E-4</v>
      </c>
      <c r="Y81" s="72">
        <v>0</v>
      </c>
      <c r="Z81" s="72">
        <v>1.4799999999999999E-4</v>
      </c>
      <c r="AA81" s="72">
        <v>3.0400000000000002E-4</v>
      </c>
      <c r="AB81" s="72">
        <v>5.0799999999999999E-4</v>
      </c>
      <c r="AC81" s="72">
        <v>6.7599999999999995E-4</v>
      </c>
      <c r="AD81" s="72">
        <v>8.2700000000000004E-4</v>
      </c>
      <c r="AE81" s="72">
        <v>9.9200000000000004E-4</v>
      </c>
      <c r="AF81" s="72">
        <v>1.0139999999999999E-3</v>
      </c>
      <c r="AG81" s="72">
        <v>1.137E-3</v>
      </c>
      <c r="AH81" s="72">
        <v>1.405E-3</v>
      </c>
      <c r="AI81" s="72">
        <v>1.4790000000000001E-3</v>
      </c>
      <c r="AJ81" s="72">
        <v>1.5920000000000001E-3</v>
      </c>
      <c r="AK81" s="72">
        <v>1.609E-3</v>
      </c>
      <c r="AL81" s="72">
        <v>1.6410000000000001E-3</v>
      </c>
      <c r="AM81" s="72">
        <v>1.7390000000000001E-3</v>
      </c>
    </row>
    <row r="82" spans="1:39" ht="12.75" customHeight="1">
      <c r="A82" s="72">
        <v>-1.8680000000000001E-3</v>
      </c>
      <c r="B82" s="72">
        <v>-1.3270000000000001E-3</v>
      </c>
      <c r="C82" s="72">
        <v>-1.062E-3</v>
      </c>
      <c r="D82" s="72">
        <v>-7.9100000000000004E-4</v>
      </c>
      <c r="E82" s="72">
        <v>-7.6599999999999997E-4</v>
      </c>
      <c r="F82" s="72">
        <v>-8.0400000000000003E-4</v>
      </c>
      <c r="G82" s="72">
        <v>-9.2299999999999999E-4</v>
      </c>
      <c r="H82" s="72">
        <v>-9.7199999999999999E-4</v>
      </c>
      <c r="I82" s="72">
        <v>-1.018E-3</v>
      </c>
      <c r="J82" s="72">
        <v>-1.0939999999999999E-3</v>
      </c>
      <c r="K82" s="72">
        <v>-1.2210000000000001E-3</v>
      </c>
      <c r="L82" s="72">
        <v>-1.389E-3</v>
      </c>
      <c r="M82" s="72">
        <v>-1.469E-3</v>
      </c>
      <c r="N82" s="72">
        <v>-1.302E-3</v>
      </c>
      <c r="O82" s="72">
        <v>-1.354E-3</v>
      </c>
      <c r="P82" s="72">
        <v>-1.3979999999999999E-3</v>
      </c>
      <c r="Q82" s="72">
        <v>-1.3359999999999999E-3</v>
      </c>
      <c r="R82" s="72">
        <v>-1.2409999999999999E-3</v>
      </c>
      <c r="S82" s="72">
        <v>-1.0809999999999999E-3</v>
      </c>
      <c r="T82" s="72">
        <v>-9.6599999999999995E-4</v>
      </c>
      <c r="U82" s="72">
        <v>-7.4200000000000004E-4</v>
      </c>
      <c r="V82" s="72">
        <v>-5.5199999999999997E-4</v>
      </c>
      <c r="W82" s="72">
        <v>-3.3E-4</v>
      </c>
      <c r="X82" s="72">
        <v>-2.5300000000000002E-4</v>
      </c>
      <c r="Y82" s="72">
        <v>0</v>
      </c>
      <c r="Z82" s="72">
        <v>2.5799999999999998E-4</v>
      </c>
      <c r="AA82" s="72">
        <v>3.8400000000000001E-4</v>
      </c>
      <c r="AB82" s="72">
        <v>5.6899999999999995E-4</v>
      </c>
      <c r="AC82" s="72">
        <v>7.7399999999999995E-4</v>
      </c>
      <c r="AD82" s="72">
        <v>9.77E-4</v>
      </c>
      <c r="AE82" s="72">
        <v>9.6100000000000005E-4</v>
      </c>
      <c r="AF82" s="72">
        <v>1.137E-3</v>
      </c>
      <c r="AG82" s="72">
        <v>1.305E-3</v>
      </c>
      <c r="AH82" s="72">
        <v>1.4159999999999999E-3</v>
      </c>
      <c r="AI82" s="72">
        <v>1.469E-3</v>
      </c>
      <c r="AJ82" s="72">
        <v>1.4480000000000001E-3</v>
      </c>
      <c r="AK82" s="72">
        <v>1.4419999999999999E-3</v>
      </c>
      <c r="AL82" s="72">
        <v>1.575E-3</v>
      </c>
      <c r="AM82" s="72">
        <v>1.6360000000000001E-3</v>
      </c>
    </row>
    <row r="83" spans="1:39" ht="12.75" customHeight="1">
      <c r="A83" s="72">
        <v>-2.8410000000000002E-3</v>
      </c>
      <c r="B83" s="72">
        <v>-2.676E-3</v>
      </c>
      <c r="C83" s="72">
        <v>-2.3530000000000001E-3</v>
      </c>
      <c r="D83" s="72">
        <v>-2.1749999999999999E-3</v>
      </c>
      <c r="E83" s="72">
        <v>-2.0379999999999999E-3</v>
      </c>
      <c r="F83" s="72">
        <v>-2.0349999999999999E-3</v>
      </c>
      <c r="G83" s="72">
        <v>-2.0200000000000001E-3</v>
      </c>
      <c r="H83" s="72">
        <v>-2.1329999999999999E-3</v>
      </c>
      <c r="I83" s="72">
        <v>-2.3019999999999998E-3</v>
      </c>
      <c r="J83" s="72">
        <v>-2.2629999999999998E-3</v>
      </c>
      <c r="K83" s="72">
        <v>-1.7730000000000001E-3</v>
      </c>
      <c r="L83" s="72">
        <v>-1.637E-3</v>
      </c>
      <c r="M83" s="72">
        <v>-1.737E-3</v>
      </c>
      <c r="N83" s="72">
        <v>-1.794E-3</v>
      </c>
      <c r="O83" s="72">
        <v>-1.616E-3</v>
      </c>
      <c r="P83" s="72">
        <v>-1.6459999999999999E-3</v>
      </c>
      <c r="Q83" s="72">
        <v>-1.7880000000000001E-3</v>
      </c>
      <c r="R83" s="72">
        <v>-1.7730000000000001E-3</v>
      </c>
      <c r="S83" s="72">
        <v>-1.637E-3</v>
      </c>
      <c r="T83" s="72">
        <v>-1.219E-3</v>
      </c>
      <c r="U83" s="72">
        <v>-1.0009999999999999E-3</v>
      </c>
      <c r="V83" s="72">
        <v>-6.3500000000000004E-4</v>
      </c>
      <c r="W83" s="72">
        <v>-2.5599999999999999E-4</v>
      </c>
      <c r="X83" s="72">
        <v>-5.8999999999999998E-5</v>
      </c>
      <c r="Y83" s="72">
        <v>0</v>
      </c>
      <c r="Z83" s="72">
        <v>2.4000000000000001E-4</v>
      </c>
      <c r="AA83" s="72">
        <v>5.6800000000000004E-4</v>
      </c>
      <c r="AB83" s="72">
        <v>7.0899999999999999E-4</v>
      </c>
      <c r="AC83" s="72">
        <v>8.7200000000000005E-4</v>
      </c>
      <c r="AD83" s="72">
        <v>1.085E-3</v>
      </c>
      <c r="AE83" s="72">
        <v>1.3010000000000001E-3</v>
      </c>
      <c r="AF83" s="72">
        <v>1.279E-3</v>
      </c>
      <c r="AG83" s="72">
        <v>1.485E-3</v>
      </c>
      <c r="AH83" s="72">
        <v>1.6249999999999999E-3</v>
      </c>
      <c r="AI83" s="72">
        <v>1.72E-3</v>
      </c>
      <c r="AJ83" s="72">
        <v>1.8259999999999999E-3</v>
      </c>
      <c r="AK83" s="72">
        <v>1.766E-3</v>
      </c>
      <c r="AL83" s="72">
        <v>1.65E-3</v>
      </c>
      <c r="AM83" s="72">
        <v>1.8270000000000001E-3</v>
      </c>
    </row>
    <row r="84" spans="1:39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</row>
    <row r="85" spans="1:39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</row>
    <row r="86" spans="1:39" ht="12.7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</row>
    <row r="87" spans="1:39" ht="12.7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</row>
    <row r="88" spans="1:39" ht="12.7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</row>
    <row r="89" spans="1:39" ht="12.7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</row>
    <row r="90" spans="1:39" ht="12.7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</row>
    <row r="91" spans="1:39" ht="12.7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</row>
    <row r="92" spans="1:39" ht="12.7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</row>
    <row r="93" spans="1:39" ht="12.7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</row>
    <row r="94" spans="1:39" ht="12.7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</row>
    <row r="95" spans="1:39" ht="12.7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</row>
    <row r="96" spans="1:39" ht="12.7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</row>
    <row r="97" spans="1:39" ht="12.7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</row>
    <row r="98" spans="1:39" ht="12.7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</row>
    <row r="99" spans="1:39" ht="12.7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</row>
    <row r="100" spans="1:39" ht="12.7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</row>
    <row r="101" spans="1:39" ht="12.7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</row>
    <row r="102" spans="1:39" ht="12.7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</row>
    <row r="103" spans="1:39" ht="12.7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</row>
    <row r="104" spans="1:39" ht="12.7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</row>
    <row r="105" spans="1:39" ht="12.7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</row>
    <row r="106" spans="1:39" ht="12.7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</row>
    <row r="107" spans="1:39" ht="12.7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</row>
    <row r="108" spans="1:39" ht="12.7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</row>
    <row r="109" spans="1:39" ht="12.7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</row>
    <row r="110" spans="1:39" ht="12.7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</row>
    <row r="111" spans="1:39" ht="12.7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</row>
    <row r="112" spans="1:39" ht="12.7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</row>
    <row r="113" spans="1:39" ht="12.7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</row>
    <row r="114" spans="1:39" ht="12.7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</row>
    <row r="115" spans="1:39" ht="12.7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</row>
    <row r="116" spans="1:39" ht="12.7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</row>
    <row r="117" spans="1:39" ht="12.7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</row>
    <row r="118" spans="1:39" ht="12.7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</row>
    <row r="119" spans="1:39" ht="12.7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</row>
    <row r="120" spans="1:39" ht="12.7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</row>
    <row r="121" spans="1:39" ht="12.7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</row>
    <row r="122" spans="1:39" ht="12.7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</row>
    <row r="123" spans="1:39" ht="12.7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</row>
    <row r="124" spans="1:39" ht="12.7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</row>
    <row r="125" spans="1:39" ht="12.7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</row>
    <row r="126" spans="1:39" ht="12.7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</row>
    <row r="127" spans="1:39" ht="12.7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</row>
    <row r="128" spans="1:39" ht="12.7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</row>
    <row r="129" spans="1:39" ht="12.7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</row>
    <row r="130" spans="1:39" ht="12.7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</row>
    <row r="131" spans="1:39" ht="12.7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</row>
    <row r="132" spans="1:39" ht="12.7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</row>
    <row r="133" spans="1:39" ht="12.7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</row>
    <row r="134" spans="1:39" ht="12.7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</row>
    <row r="135" spans="1:39" ht="12.7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</row>
    <row r="136" spans="1:39" ht="12.7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</row>
    <row r="137" spans="1:39" ht="12.7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</row>
    <row r="138" spans="1:39" ht="12.7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</row>
    <row r="139" spans="1:39" ht="12.7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</row>
    <row r="140" spans="1:39" ht="12.7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</row>
    <row r="141" spans="1:39" ht="12.7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</row>
    <row r="142" spans="1:39" ht="12.7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</row>
    <row r="143" spans="1:39" ht="12.7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</row>
    <row r="144" spans="1:39" ht="12.7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</row>
    <row r="145" spans="1:39" ht="12.7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</row>
    <row r="146" spans="1:39" ht="12.7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</row>
    <row r="147" spans="1:39" ht="12.7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</row>
    <row r="148" spans="1:39" ht="12.7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</row>
    <row r="149" spans="1:39" ht="12.7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</row>
    <row r="150" spans="1:39" ht="12.7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</row>
    <row r="151" spans="1:39" ht="12.7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</row>
    <row r="152" spans="1:39" ht="12.7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</row>
    <row r="153" spans="1:39" ht="12.7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</row>
    <row r="154" spans="1:39" ht="12.7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</row>
    <row r="155" spans="1:39" ht="12.7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</row>
    <row r="156" spans="1:39" ht="12.7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</row>
    <row r="157" spans="1:39" ht="12.7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</row>
    <row r="158" spans="1:39" ht="12.7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</row>
    <row r="159" spans="1:39" ht="12.7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</row>
    <row r="160" spans="1:39" ht="12.7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</row>
    <row r="161" spans="1:39" ht="12.7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</row>
    <row r="162" spans="1:39" ht="12.7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</row>
    <row r="163" spans="1:39" ht="12.7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</row>
    <row r="164" spans="1:39" ht="12.7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</row>
    <row r="165" spans="1:39" ht="12.7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</row>
    <row r="166" spans="1:39" ht="12.7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</row>
    <row r="167" spans="1:39" ht="12.7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</row>
    <row r="168" spans="1:39" ht="12.7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</row>
    <row r="169" spans="1:39" ht="12.7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</row>
    <row r="170" spans="1:39" ht="12.7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</row>
    <row r="171" spans="1:39" ht="12.7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</row>
    <row r="172" spans="1:39" ht="12.7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</row>
    <row r="173" spans="1:39" ht="12.7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</row>
    <row r="174" spans="1:39" ht="12.7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</row>
    <row r="175" spans="1:39" ht="12.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</row>
    <row r="176" spans="1:39" ht="12.7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</row>
    <row r="177" spans="1:39" ht="12.7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</row>
    <row r="178" spans="1:39" ht="12.7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</row>
    <row r="179" spans="1:39" ht="12.7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</row>
    <row r="180" spans="1:39" ht="12.7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</row>
    <row r="181" spans="1:39" ht="12.7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</row>
    <row r="182" spans="1:39" ht="12.7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</row>
    <row r="183" spans="1:39" ht="12.7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</row>
    <row r="184" spans="1:39" ht="12.7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</row>
    <row r="185" spans="1:39" ht="12.7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</row>
    <row r="186" spans="1:39" ht="12.7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</row>
    <row r="187" spans="1:39" ht="12.7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</row>
    <row r="188" spans="1:39" ht="12.7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</row>
    <row r="189" spans="1:39" ht="12.7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</row>
    <row r="190" spans="1:39" ht="12.7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</row>
    <row r="191" spans="1:39" ht="12.7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</row>
    <row r="192" spans="1:39" ht="12.7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</row>
    <row r="193" spans="1:39" ht="12.7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</row>
    <row r="194" spans="1:39" ht="12.7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</row>
    <row r="195" spans="1:39" ht="12.7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</row>
    <row r="196" spans="1:39" ht="12.7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</row>
    <row r="197" spans="1:39" ht="12.7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</row>
    <row r="198" spans="1:39" ht="12.7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</row>
    <row r="199" spans="1:39" ht="12.7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</row>
    <row r="200" spans="1:39" ht="12.7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</row>
    <row r="201" spans="1:39" ht="12.7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</row>
    <row r="202" spans="1:39" ht="12.7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</row>
    <row r="203" spans="1:39" ht="12.7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</row>
    <row r="204" spans="1:39" ht="12.7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</row>
    <row r="205" spans="1:39" ht="12.7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</row>
    <row r="206" spans="1:39" ht="12.7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</row>
    <row r="207" spans="1:39" ht="12.7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</row>
    <row r="208" spans="1:39" ht="12.7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</row>
    <row r="209" spans="1:39" ht="12.7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</row>
    <row r="210" spans="1:39" ht="12.7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</row>
    <row r="211" spans="1:39" ht="12.7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</row>
    <row r="212" spans="1:39" ht="12.7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</row>
    <row r="213" spans="1:39" ht="12.7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</row>
    <row r="214" spans="1:39" ht="12.7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</row>
    <row r="215" spans="1:39" ht="12.7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</row>
    <row r="216" spans="1:39" ht="12.7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</row>
    <row r="217" spans="1:39" ht="12.7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</row>
    <row r="218" spans="1:39" ht="12.7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</row>
    <row r="219" spans="1:39" ht="12.7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</row>
    <row r="220" spans="1:39" ht="12.7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</row>
    <row r="221" spans="1:39" ht="12.7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</row>
    <row r="222" spans="1:39" ht="12.7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</row>
    <row r="223" spans="1:39" ht="12.7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</row>
    <row r="224" spans="1:39" ht="12.7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</row>
    <row r="225" spans="1:39" ht="12.7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</row>
    <row r="226" spans="1:39" ht="12.7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</row>
    <row r="227" spans="1:39" ht="12.7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</row>
    <row r="228" spans="1:39" ht="12.7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</row>
    <row r="229" spans="1:39" ht="12.7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</row>
    <row r="230" spans="1:39" ht="12.75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</row>
    <row r="231" spans="1:39" ht="12.7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</row>
    <row r="232" spans="1:39" ht="12.75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</row>
    <row r="233" spans="1:39" ht="12.75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</row>
    <row r="234" spans="1:39" ht="12.75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</row>
    <row r="235" spans="1:39" ht="12.7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</row>
    <row r="236" spans="1:39" ht="12.7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</row>
    <row r="237" spans="1:39" ht="12.75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</row>
    <row r="238" spans="1:39" ht="12.75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</row>
    <row r="239" spans="1:39" ht="12.75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</row>
    <row r="240" spans="1:39" ht="12.75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</row>
    <row r="241" spans="1:39" ht="12.75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</row>
    <row r="242" spans="1:39" ht="12.7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</row>
    <row r="243" spans="1:39" ht="12.7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</row>
    <row r="244" spans="1:39" ht="12.7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</row>
    <row r="245" spans="1:39" ht="12.7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</row>
    <row r="246" spans="1:39" ht="12.7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</row>
    <row r="247" spans="1:39" ht="12.7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</row>
    <row r="248" spans="1:39" ht="12.7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</row>
    <row r="249" spans="1:39" ht="12.7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</row>
    <row r="250" spans="1:39" ht="12.7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</row>
    <row r="251" spans="1:39" ht="12.7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</row>
    <row r="252" spans="1:39" ht="12.75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</row>
    <row r="253" spans="1:39" ht="12.75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</row>
    <row r="254" spans="1:39" ht="12.75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</row>
    <row r="255" spans="1:39" ht="12.7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</row>
    <row r="256" spans="1:39" ht="12.75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</row>
    <row r="257" spans="1:39" ht="12.75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</row>
    <row r="258" spans="1:39" ht="12.75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</row>
    <row r="259" spans="1:39" ht="12.75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</row>
    <row r="260" spans="1:39" ht="12.75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</row>
    <row r="261" spans="1:39" ht="12.7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</row>
    <row r="262" spans="1:39" ht="12.75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</row>
    <row r="263" spans="1:39" ht="12.75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</row>
    <row r="264" spans="1:39" ht="12.75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</row>
    <row r="265" spans="1:39" ht="12.7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</row>
    <row r="266" spans="1:39" ht="12.75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</row>
    <row r="267" spans="1:39" ht="12.75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</row>
    <row r="268" spans="1:39" ht="12.75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</row>
    <row r="269" spans="1:39" ht="12.75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</row>
    <row r="270" spans="1:39" ht="12.75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</row>
    <row r="271" spans="1:39" ht="12.75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</row>
    <row r="272" spans="1:39" ht="12.75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</row>
    <row r="273" spans="1:39" ht="12.75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</row>
    <row r="274" spans="1:39" ht="12.75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</row>
    <row r="275" spans="1:39" ht="12.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</row>
    <row r="276" spans="1:39" ht="12.75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</row>
    <row r="277" spans="1:39" ht="12.75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</row>
    <row r="278" spans="1:39" ht="12.75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</row>
    <row r="279" spans="1:39" ht="12.75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</row>
    <row r="280" spans="1:39" ht="12.75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</row>
    <row r="281" spans="1:39" ht="12.75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</row>
    <row r="282" spans="1:39" ht="12.75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</row>
    <row r="283" spans="1:39" ht="12.75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</row>
    <row r="284" spans="1:39" ht="12.75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</row>
    <row r="285" spans="1:39" ht="12.7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</row>
    <row r="286" spans="1:39" ht="12.75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</row>
    <row r="287" spans="1:39" ht="12.75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</row>
    <row r="288" spans="1:39" ht="12.75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</row>
    <row r="289" spans="1:39" ht="12.75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</row>
    <row r="290" spans="1:39" ht="12.75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</row>
    <row r="291" spans="1:39" ht="12.75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</row>
    <row r="292" spans="1:39" ht="12.75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</row>
    <row r="293" spans="1:39" ht="12.75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</row>
    <row r="294" spans="1:39" ht="12.75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</row>
    <row r="295" spans="1:39" ht="12.7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</row>
    <row r="296" spans="1:39" ht="12.75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</row>
    <row r="297" spans="1:39" ht="12.75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</row>
    <row r="298" spans="1:39" ht="12.75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</row>
    <row r="299" spans="1:39" ht="12.75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</row>
    <row r="300" spans="1:39" ht="12.75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</row>
    <row r="301" spans="1:39" ht="12.75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</row>
    <row r="302" spans="1:39" ht="12.75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</row>
    <row r="303" spans="1:39" ht="12.75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</row>
    <row r="304" spans="1:39" ht="12.75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</row>
    <row r="305" spans="1:39" ht="12.7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</row>
    <row r="306" spans="1:39" ht="12.75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</row>
    <row r="307" spans="1:39" ht="12.75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</row>
    <row r="308" spans="1:39" ht="12.75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</row>
    <row r="309" spans="1:39" ht="12.75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</row>
    <row r="310" spans="1:39" ht="12.75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</row>
    <row r="311" spans="1:39" ht="12.75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</row>
    <row r="312" spans="1:39" ht="12.75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</row>
    <row r="313" spans="1:39" ht="12.75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</row>
    <row r="314" spans="1:39" ht="12.75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</row>
    <row r="315" spans="1:39" ht="12.7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</row>
    <row r="316" spans="1:39" ht="12.75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</row>
    <row r="317" spans="1:39" ht="12.75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</row>
    <row r="318" spans="1:39" ht="12.75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</row>
    <row r="319" spans="1:39" ht="12.75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</row>
    <row r="320" spans="1:39" ht="12.75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</row>
    <row r="321" spans="1:39" ht="12.75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</row>
    <row r="322" spans="1:39" ht="12.75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</row>
    <row r="323" spans="1:39" ht="12.75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</row>
    <row r="324" spans="1:39" ht="12.75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</row>
    <row r="325" spans="1:39" ht="12.7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</row>
    <row r="326" spans="1:39" ht="12.75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</row>
    <row r="327" spans="1:39" ht="12.7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</row>
    <row r="328" spans="1:39" ht="12.75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</row>
    <row r="329" spans="1:39" ht="12.75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</row>
    <row r="330" spans="1:39" ht="12.75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</row>
    <row r="331" spans="1:39" ht="12.7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</row>
    <row r="332" spans="1:39" ht="12.75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</row>
    <row r="333" spans="1:39" ht="12.75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</row>
    <row r="334" spans="1:39" ht="12.75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</row>
    <row r="335" spans="1:39" ht="12.7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</row>
    <row r="336" spans="1:39" ht="12.7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</row>
    <row r="337" spans="1:39" ht="12.75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</row>
    <row r="338" spans="1:39" ht="12.75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</row>
    <row r="339" spans="1:39" ht="12.75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</row>
    <row r="340" spans="1:39" ht="12.75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</row>
    <row r="341" spans="1:39" ht="12.75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</row>
    <row r="342" spans="1:39" ht="12.75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</row>
    <row r="343" spans="1:39" ht="12.75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</row>
    <row r="344" spans="1:39" ht="12.75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</row>
    <row r="345" spans="1:39" ht="12.7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</row>
    <row r="346" spans="1:39" ht="12.75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</row>
    <row r="347" spans="1:39" ht="12.7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</row>
    <row r="348" spans="1:39" ht="12.75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</row>
    <row r="349" spans="1:39" ht="12.75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</row>
    <row r="350" spans="1:39" ht="12.75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</row>
    <row r="351" spans="1:39" ht="12.7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</row>
    <row r="352" spans="1:39" ht="12.75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</row>
    <row r="353" spans="1:39" ht="12.75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</row>
    <row r="354" spans="1:39" ht="12.75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</row>
    <row r="355" spans="1:39" ht="12.7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</row>
    <row r="356" spans="1:39" ht="12.7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</row>
    <row r="357" spans="1:39" ht="12.75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</row>
    <row r="358" spans="1:39" ht="12.75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</row>
    <row r="359" spans="1:39" ht="12.75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</row>
    <row r="360" spans="1:39" ht="12.75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</row>
    <row r="361" spans="1:39" ht="12.75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</row>
    <row r="362" spans="1:39" ht="12.75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</row>
    <row r="363" spans="1:39" ht="12.75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</row>
    <row r="364" spans="1:39" ht="12.75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</row>
    <row r="365" spans="1:39" ht="12.7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</row>
    <row r="366" spans="1:39" ht="12.75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</row>
    <row r="367" spans="1:39" ht="12.75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</row>
    <row r="368" spans="1:39" ht="12.75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</row>
    <row r="369" spans="1:39" ht="12.75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</row>
    <row r="370" spans="1:39" ht="12.75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</row>
    <row r="371" spans="1:39" ht="12.75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</row>
    <row r="372" spans="1:39" ht="12.75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</row>
    <row r="373" spans="1:39" ht="12.75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</row>
    <row r="374" spans="1:39" ht="12.75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</row>
    <row r="375" spans="1:39" ht="12.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</row>
    <row r="376" spans="1:39" ht="12.75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</row>
    <row r="377" spans="1:39" ht="12.75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</row>
    <row r="378" spans="1:39" ht="12.75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</row>
    <row r="379" spans="1:39" ht="12.75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</row>
    <row r="380" spans="1:39" ht="12.75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</row>
    <row r="381" spans="1:39" ht="12.75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</row>
    <row r="382" spans="1:39" ht="12.7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</row>
    <row r="383" spans="1:39" ht="12.7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</row>
    <row r="384" spans="1:39" ht="12.75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</row>
    <row r="385" spans="1:39" ht="12.7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</row>
    <row r="386" spans="1:39" ht="12.75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</row>
    <row r="387" spans="1:39" ht="12.75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</row>
    <row r="388" spans="1:39" ht="12.75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</row>
    <row r="389" spans="1:39" ht="12.75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</row>
    <row r="390" spans="1:39" ht="12.75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</row>
    <row r="391" spans="1:39" ht="12.75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</row>
    <row r="392" spans="1:39" ht="12.75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</row>
    <row r="393" spans="1:39" ht="12.75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</row>
    <row r="394" spans="1:39" ht="12.75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</row>
    <row r="395" spans="1:39" ht="12.7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</row>
    <row r="396" spans="1:39" ht="12.75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</row>
    <row r="397" spans="1:39" ht="12.75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</row>
    <row r="398" spans="1:39" ht="12.75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</row>
    <row r="399" spans="1:39" ht="12.75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</row>
    <row r="400" spans="1:39" ht="12.75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</row>
    <row r="401" spans="1:39" ht="12.75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</row>
    <row r="402" spans="1:39" ht="12.75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</row>
    <row r="403" spans="1:39" ht="12.75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</row>
    <row r="404" spans="1:39" ht="12.7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</row>
    <row r="405" spans="1:39" ht="12.7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</row>
    <row r="406" spans="1:39" ht="12.75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</row>
    <row r="407" spans="1:39" ht="12.75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</row>
    <row r="408" spans="1:39" ht="12.75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</row>
    <row r="409" spans="1:39" ht="12.75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</row>
    <row r="410" spans="1:39" ht="12.75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</row>
    <row r="411" spans="1:39" ht="12.75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</row>
    <row r="412" spans="1:39" ht="12.75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</row>
    <row r="413" spans="1:39" ht="12.75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</row>
    <row r="414" spans="1:39" ht="12.75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</row>
    <row r="415" spans="1:39" ht="12.7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</row>
    <row r="416" spans="1:39" ht="12.75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</row>
    <row r="417" spans="1:39" ht="12.75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</row>
    <row r="418" spans="1:39" ht="12.75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</row>
    <row r="419" spans="1:39" ht="12.75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</row>
    <row r="420" spans="1:39" ht="12.75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</row>
    <row r="421" spans="1:39" ht="12.75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</row>
    <row r="422" spans="1:39" ht="12.75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</row>
    <row r="423" spans="1:39" ht="12.75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</row>
    <row r="424" spans="1:39" ht="12.75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</row>
    <row r="425" spans="1:39" ht="12.7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</row>
    <row r="426" spans="1:39" ht="12.75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</row>
    <row r="427" spans="1:39" ht="12.75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</row>
    <row r="428" spans="1:39" ht="12.75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</row>
    <row r="429" spans="1:39" ht="12.75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</row>
    <row r="430" spans="1:39" ht="12.75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</row>
    <row r="431" spans="1:39" ht="12.75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</row>
    <row r="432" spans="1:39" ht="12.75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</row>
    <row r="433" spans="1:39" ht="12.75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</row>
    <row r="434" spans="1:39" ht="12.75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</row>
    <row r="435" spans="1:39" ht="12.7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</row>
    <row r="436" spans="1:39" ht="12.75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</row>
    <row r="437" spans="1:39" ht="12.75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</row>
    <row r="438" spans="1:39" ht="12.75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</row>
    <row r="439" spans="1:39" ht="12.75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</row>
    <row r="440" spans="1:39" ht="12.75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</row>
    <row r="441" spans="1:39" ht="12.75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</row>
    <row r="442" spans="1:39" ht="12.75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</row>
    <row r="443" spans="1:39" ht="12.75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</row>
    <row r="444" spans="1:39" ht="12.75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</row>
    <row r="445" spans="1:39" ht="12.7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</row>
    <row r="446" spans="1:39" ht="12.75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</row>
    <row r="447" spans="1:39" ht="12.75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</row>
    <row r="448" spans="1:39" ht="12.75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</row>
    <row r="449" spans="1:39" ht="12.75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</row>
    <row r="450" spans="1:39" ht="12.75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</row>
    <row r="451" spans="1:39" ht="12.75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</row>
    <row r="452" spans="1:39" ht="12.75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</row>
    <row r="453" spans="1:39" ht="12.75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</row>
    <row r="454" spans="1:39" ht="12.75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</row>
    <row r="455" spans="1:39" ht="12.7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</row>
    <row r="456" spans="1:39" ht="12.75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</row>
    <row r="457" spans="1:39" ht="12.75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</row>
    <row r="458" spans="1:39" ht="12.75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</row>
    <row r="459" spans="1:39" ht="12.75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</row>
    <row r="460" spans="1:39" ht="12.75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</row>
    <row r="461" spans="1:39" ht="12.75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</row>
    <row r="462" spans="1:39" ht="12.75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</row>
    <row r="463" spans="1:39" ht="12.75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</row>
    <row r="464" spans="1:39" ht="12.75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</row>
    <row r="465" spans="1:39" ht="12.7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</row>
    <row r="466" spans="1:39" ht="12.75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</row>
    <row r="467" spans="1:39" ht="12.75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</row>
    <row r="468" spans="1:39" ht="12.75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</row>
    <row r="469" spans="1:39" ht="12.75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</row>
    <row r="470" spans="1:39" ht="12.75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</row>
    <row r="471" spans="1:39" ht="12.75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</row>
    <row r="472" spans="1:39" ht="12.75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</row>
    <row r="473" spans="1:39" ht="12.75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</row>
    <row r="474" spans="1:39" ht="12.75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</row>
    <row r="475" spans="1:39" ht="12.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</row>
    <row r="476" spans="1:39" ht="12.75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</row>
    <row r="477" spans="1:39" ht="12.75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</row>
    <row r="478" spans="1:39" ht="12.75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</row>
    <row r="479" spans="1:39" ht="12.75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</row>
    <row r="480" spans="1:39" ht="12.75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</row>
    <row r="481" spans="1:39" ht="12.75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</row>
    <row r="482" spans="1:39" ht="12.75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</row>
    <row r="483" spans="1:39" ht="12.75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</row>
    <row r="484" spans="1:39" ht="12.75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</row>
    <row r="485" spans="1:39" ht="12.7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</row>
    <row r="486" spans="1:39" ht="12.75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</row>
    <row r="487" spans="1:39" ht="12.75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</row>
    <row r="488" spans="1:39" ht="12.75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</row>
    <row r="489" spans="1:39" ht="12.75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</row>
    <row r="490" spans="1:39" ht="12.75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</row>
    <row r="491" spans="1:39" ht="12.75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</row>
    <row r="492" spans="1:39" ht="12.75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</row>
    <row r="493" spans="1:39" ht="12.75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</row>
    <row r="494" spans="1:39" ht="12.75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</row>
    <row r="495" spans="1:39" ht="12.7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</row>
    <row r="496" spans="1:39" ht="12.75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</row>
    <row r="497" spans="1:39" ht="12.75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</row>
    <row r="498" spans="1:39" ht="12.75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</row>
    <row r="499" spans="1:39" ht="12.75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</row>
    <row r="500" spans="1:39" ht="12.75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</row>
    <row r="501" spans="1:39" ht="12.75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</row>
    <row r="502" spans="1:39" ht="12.75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</row>
    <row r="503" spans="1:39" ht="12.75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</row>
    <row r="504" spans="1:39" ht="12.75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</row>
    <row r="505" spans="1:39" ht="12.7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</row>
    <row r="506" spans="1:39" ht="12.75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</row>
    <row r="507" spans="1:39" ht="12.75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</row>
    <row r="508" spans="1:39" ht="12.75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</row>
    <row r="509" spans="1:39" ht="12.75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</row>
    <row r="510" spans="1:39" ht="12.75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</row>
    <row r="511" spans="1:39" ht="12.75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</row>
    <row r="512" spans="1:39" ht="12.75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</row>
    <row r="513" spans="1:39" ht="12.75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</row>
    <row r="514" spans="1:39" ht="12.75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</row>
    <row r="515" spans="1:39" ht="12.7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</row>
    <row r="516" spans="1:39" ht="12.75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</row>
    <row r="517" spans="1:39" ht="12.75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</row>
    <row r="518" spans="1:39" ht="12.75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</row>
    <row r="519" spans="1:39" ht="12.75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</row>
    <row r="520" spans="1:39" ht="12.75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</row>
    <row r="521" spans="1:39" ht="12.75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</row>
    <row r="522" spans="1:39" ht="12.75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</row>
    <row r="523" spans="1:39" ht="12.75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</row>
    <row r="524" spans="1:39" ht="12.75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</row>
    <row r="525" spans="1:39" ht="12.7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</row>
    <row r="526" spans="1:39" ht="12.75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</row>
    <row r="527" spans="1:39" ht="12.75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</row>
    <row r="528" spans="1:39" ht="12.75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</row>
    <row r="529" spans="1:39" ht="12.75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</row>
    <row r="530" spans="1:39" ht="12.75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</row>
    <row r="531" spans="1:39" ht="12.75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</row>
    <row r="532" spans="1:39" ht="12.75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</row>
    <row r="533" spans="1:39" ht="12.75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</row>
    <row r="534" spans="1:39" ht="12.75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</row>
    <row r="535" spans="1:39" ht="12.7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</row>
    <row r="536" spans="1:39" ht="12.75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</row>
    <row r="537" spans="1:39" ht="12.75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</row>
    <row r="538" spans="1:39" ht="12.75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</row>
    <row r="539" spans="1:39" ht="12.75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</row>
    <row r="540" spans="1:39" ht="12.75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</row>
    <row r="541" spans="1:39" ht="12.75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</row>
    <row r="542" spans="1:39" ht="12.75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</row>
    <row r="543" spans="1:39" ht="12.75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</row>
    <row r="544" spans="1:39" ht="12.75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</row>
    <row r="545" spans="1:39" ht="12.7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</row>
    <row r="546" spans="1:39" ht="12.75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</row>
    <row r="547" spans="1:39" ht="12.75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</row>
    <row r="548" spans="1:39" ht="12.75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</row>
    <row r="549" spans="1:39" ht="12.75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</row>
    <row r="550" spans="1:39" ht="12.75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</row>
    <row r="551" spans="1:39" ht="12.75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</row>
    <row r="552" spans="1:39" ht="12.75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</row>
    <row r="553" spans="1:39" ht="12.75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</row>
    <row r="554" spans="1:39" ht="12.75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</row>
    <row r="555" spans="1:39" ht="12.7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</row>
    <row r="556" spans="1:39" ht="12.75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</row>
    <row r="557" spans="1:39" ht="12.75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</row>
    <row r="558" spans="1:39" ht="12.75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</row>
    <row r="559" spans="1:39" ht="12.75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</row>
    <row r="560" spans="1:39" ht="12.75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</row>
    <row r="561" spans="1:39" ht="12.75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</row>
    <row r="562" spans="1:39" ht="12.75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</row>
    <row r="563" spans="1:39" ht="12.75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</row>
    <row r="564" spans="1:39" ht="12.75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</row>
    <row r="565" spans="1:39" ht="12.7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</row>
    <row r="566" spans="1:39" ht="12.75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</row>
    <row r="567" spans="1:39" ht="12.75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</row>
    <row r="568" spans="1:39" ht="12.75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</row>
    <row r="569" spans="1:39" ht="12.75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</row>
    <row r="570" spans="1:39" ht="12.75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</row>
    <row r="571" spans="1:39" ht="12.75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</row>
    <row r="572" spans="1:39" ht="12.75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</row>
    <row r="573" spans="1:39" ht="12.75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</row>
    <row r="574" spans="1:39" ht="12.75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</row>
    <row r="575" spans="1:39" ht="12.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</row>
    <row r="576" spans="1:39" ht="12.75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</row>
    <row r="577" spans="1:39" ht="12.75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</row>
    <row r="578" spans="1:39" ht="12.75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</row>
    <row r="579" spans="1:39" ht="12.75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</row>
    <row r="580" spans="1:39" ht="12.75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</row>
    <row r="581" spans="1:39" ht="12.75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</row>
    <row r="582" spans="1:39" ht="12.75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</row>
    <row r="583" spans="1:39" ht="12.75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</row>
    <row r="584" spans="1:39" ht="12.75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</row>
    <row r="585" spans="1:39" ht="12.7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</row>
    <row r="586" spans="1:39" ht="12.75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</row>
    <row r="587" spans="1:39" ht="12.75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</row>
    <row r="588" spans="1:39" ht="12.75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</row>
    <row r="589" spans="1:39" ht="12.75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</row>
    <row r="590" spans="1:39" ht="12.75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</row>
    <row r="591" spans="1:39" ht="12.75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</row>
    <row r="592" spans="1:39" ht="12.75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</row>
    <row r="593" spans="1:39" ht="12.75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</row>
    <row r="594" spans="1:39" ht="12.75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</row>
    <row r="595" spans="1:39" ht="12.7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</row>
    <row r="596" spans="1:39" ht="12.75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</row>
    <row r="597" spans="1:39" ht="12.75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</row>
    <row r="598" spans="1:39" ht="12.75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</row>
    <row r="599" spans="1:39" ht="12.75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</row>
    <row r="600" spans="1:39" ht="12.75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</row>
    <row r="601" spans="1:39" ht="12.75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</row>
    <row r="602" spans="1:39" ht="12.75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</row>
    <row r="603" spans="1:39" ht="12.75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</row>
    <row r="604" spans="1:39" ht="12.75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</row>
    <row r="605" spans="1:39" ht="12.7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</row>
    <row r="606" spans="1:39" ht="12.75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</row>
    <row r="607" spans="1:39" ht="12.75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</row>
    <row r="608" spans="1:39" ht="12.75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</row>
    <row r="609" spans="1:39" ht="12.75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</row>
    <row r="610" spans="1:39" ht="12.75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</row>
    <row r="611" spans="1:39" ht="12.75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</row>
    <row r="612" spans="1:39" ht="12.75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</row>
    <row r="613" spans="1:39" ht="12.75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</row>
    <row r="614" spans="1:39" ht="12.75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</row>
    <row r="615" spans="1:39" ht="12.7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</row>
    <row r="616" spans="1:39" ht="12.75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</row>
    <row r="617" spans="1:39" ht="12.75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</row>
    <row r="618" spans="1:39" ht="12.75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</row>
    <row r="619" spans="1:39" ht="12.75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</row>
    <row r="620" spans="1:39" ht="12.75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</row>
    <row r="621" spans="1:39" ht="12.75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</row>
    <row r="622" spans="1:39" ht="12.75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</row>
    <row r="623" spans="1:39" ht="12.75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</row>
    <row r="624" spans="1:39" ht="12.75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</row>
    <row r="625" spans="1:39" ht="12.7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</row>
    <row r="626" spans="1:39" ht="12.75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</row>
    <row r="627" spans="1:39" ht="12.75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</row>
    <row r="628" spans="1:39" ht="12.75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</row>
    <row r="629" spans="1:39" ht="12.75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</row>
    <row r="630" spans="1:39" ht="12.75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</row>
    <row r="631" spans="1:39" ht="12.75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</row>
    <row r="632" spans="1:39" ht="12.75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</row>
    <row r="633" spans="1:39" ht="12.75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</row>
    <row r="634" spans="1:39" ht="12.75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</row>
    <row r="635" spans="1:39" ht="12.7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</row>
    <row r="636" spans="1:39" ht="12.75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</row>
    <row r="637" spans="1:39" ht="12.75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</row>
    <row r="638" spans="1:39" ht="12.75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</row>
    <row r="639" spans="1:39" ht="12.75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</row>
    <row r="640" spans="1:39" ht="12.75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</row>
    <row r="641" spans="1:39" ht="12.75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</row>
    <row r="642" spans="1:39" ht="12.75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</row>
    <row r="643" spans="1:39" ht="12.75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</row>
    <row r="644" spans="1:39" ht="12.75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</row>
    <row r="645" spans="1:39" ht="12.7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</row>
    <row r="646" spans="1:39" ht="12.75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</row>
    <row r="647" spans="1:39" ht="12.75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</row>
    <row r="648" spans="1:39" ht="12.75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</row>
    <row r="649" spans="1:39" ht="12.75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</row>
    <row r="650" spans="1:39" ht="12.75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</row>
    <row r="651" spans="1:39" ht="12.75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</row>
    <row r="652" spans="1:39" ht="12.75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</row>
    <row r="653" spans="1:39" ht="12.75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</row>
    <row r="654" spans="1:39" ht="12.75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</row>
    <row r="655" spans="1:39" ht="12.7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</row>
    <row r="656" spans="1:39" ht="12.75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</row>
    <row r="657" spans="1:39" ht="12.75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</row>
    <row r="658" spans="1:39" ht="12.75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</row>
    <row r="659" spans="1:39" ht="12.75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</row>
    <row r="660" spans="1:39" ht="12.75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</row>
    <row r="661" spans="1:39" ht="12.75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</row>
    <row r="662" spans="1:39" ht="12.75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</row>
    <row r="663" spans="1:39" ht="12.75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</row>
    <row r="664" spans="1:39" ht="12.75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</row>
    <row r="665" spans="1:39" ht="12.7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</row>
    <row r="666" spans="1:39" ht="12.75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</row>
    <row r="667" spans="1:39" ht="12.75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</row>
    <row r="668" spans="1:39" ht="12.75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</row>
    <row r="669" spans="1:39" ht="12.75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</row>
    <row r="670" spans="1:39" ht="12.75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</row>
    <row r="671" spans="1:39" ht="12.75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</row>
    <row r="672" spans="1:39" ht="12.75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</row>
    <row r="673" spans="1:39" ht="12.75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</row>
    <row r="674" spans="1:39" ht="12.75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</row>
    <row r="675" spans="1:39" ht="12.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</row>
    <row r="676" spans="1:39" ht="12.75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</row>
    <row r="677" spans="1:39" ht="12.75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</row>
    <row r="678" spans="1:39" ht="12.75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</row>
    <row r="679" spans="1:39" ht="12.75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</row>
    <row r="680" spans="1:39" ht="12.75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</row>
    <row r="681" spans="1:39" ht="12.75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</row>
    <row r="682" spans="1:39" ht="12.75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</row>
    <row r="683" spans="1:39" ht="12.75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</row>
    <row r="684" spans="1:39" ht="12.75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</row>
    <row r="685" spans="1:39" ht="12.7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</row>
    <row r="686" spans="1:39" ht="12.75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</row>
    <row r="687" spans="1:39" ht="12.75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</row>
    <row r="688" spans="1:39" ht="12.75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</row>
    <row r="689" spans="1:39" ht="12.75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</row>
    <row r="690" spans="1:39" ht="12.75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</row>
    <row r="691" spans="1:39" ht="12.75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</row>
    <row r="692" spans="1:39" ht="12.75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</row>
    <row r="693" spans="1:39" ht="12.75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</row>
    <row r="694" spans="1:39" ht="12.75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</row>
    <row r="695" spans="1:39" ht="12.7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</row>
    <row r="696" spans="1:39" ht="12.75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</row>
    <row r="697" spans="1:39" ht="12.75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</row>
    <row r="698" spans="1:39" ht="12.75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</row>
    <row r="699" spans="1:39" ht="12.75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</row>
    <row r="700" spans="1:39" ht="12.75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</row>
    <row r="701" spans="1:39" ht="12.75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</row>
    <row r="702" spans="1:39" ht="12.75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</row>
    <row r="703" spans="1:39" ht="12.75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</row>
    <row r="704" spans="1:39" ht="12.75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</row>
    <row r="705" spans="1:39" ht="12.7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</row>
    <row r="706" spans="1:39" ht="12.75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</row>
    <row r="707" spans="1:39" ht="12.75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</row>
    <row r="708" spans="1:39" ht="12.75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</row>
    <row r="709" spans="1:39" ht="12.75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</row>
    <row r="710" spans="1:39" ht="12.75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</row>
    <row r="711" spans="1:39" ht="12.75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</row>
    <row r="712" spans="1:39" ht="12.75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</row>
    <row r="713" spans="1:39" ht="12.75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</row>
    <row r="714" spans="1:39" ht="12.75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</row>
    <row r="715" spans="1:39" ht="12.7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</row>
    <row r="716" spans="1:39" ht="12.75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</row>
    <row r="717" spans="1:39" ht="12.75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</row>
    <row r="718" spans="1:39" ht="12.75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</row>
    <row r="719" spans="1:39" ht="12.75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</row>
    <row r="720" spans="1:39" ht="12.75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</row>
    <row r="721" spans="1:39" ht="12.75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</row>
    <row r="722" spans="1:39" ht="12.75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</row>
    <row r="723" spans="1:39" ht="12.75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</row>
    <row r="724" spans="1:39" ht="12.75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</row>
    <row r="725" spans="1:39" ht="12.7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</row>
    <row r="726" spans="1:39" ht="12.75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</row>
    <row r="727" spans="1:39" ht="12.75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</row>
    <row r="728" spans="1:39" ht="12.75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</row>
    <row r="729" spans="1:39" ht="12.75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</row>
    <row r="730" spans="1:39" ht="12.75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</row>
    <row r="731" spans="1:39" ht="12.75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</row>
    <row r="732" spans="1:39" ht="12.75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</row>
    <row r="733" spans="1:39" ht="12.75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</row>
    <row r="734" spans="1:39" ht="12.75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</row>
    <row r="735" spans="1:39" ht="12.7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</row>
    <row r="736" spans="1:39" ht="12.75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</row>
    <row r="737" spans="1:39" ht="12.75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</row>
    <row r="738" spans="1:39" ht="12.75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</row>
    <row r="739" spans="1:39" ht="12.75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</row>
    <row r="740" spans="1:39" ht="12.75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</row>
    <row r="741" spans="1:39" ht="12.75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</row>
    <row r="742" spans="1:39" ht="12.75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</row>
    <row r="743" spans="1:39" ht="12.75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</row>
    <row r="744" spans="1:39" ht="12.75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</row>
    <row r="745" spans="1:39" ht="12.7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</row>
    <row r="746" spans="1:39" ht="12.75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</row>
    <row r="747" spans="1:39" ht="12.75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</row>
    <row r="748" spans="1:39" ht="12.75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</row>
    <row r="749" spans="1:39" ht="12.75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</row>
    <row r="750" spans="1:39" ht="12.75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</row>
    <row r="751" spans="1:39" ht="12.75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</row>
    <row r="752" spans="1:39" ht="12.75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</row>
    <row r="753" spans="1:39" ht="12.75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</row>
    <row r="754" spans="1:39" ht="12.75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</row>
    <row r="755" spans="1:39" ht="12.7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</row>
    <row r="756" spans="1:39" ht="12.75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</row>
    <row r="757" spans="1:39" ht="12.75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</row>
    <row r="758" spans="1:39" ht="12.75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</row>
    <row r="759" spans="1:39" ht="12.75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</row>
    <row r="760" spans="1:39" ht="12.75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</row>
    <row r="761" spans="1:39" ht="12.75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</row>
    <row r="762" spans="1:39" ht="12.75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</row>
    <row r="763" spans="1:39" ht="12.75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</row>
    <row r="764" spans="1:39" ht="12.75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</row>
    <row r="765" spans="1:39" ht="12.7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</row>
    <row r="766" spans="1:39" ht="12.75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</row>
    <row r="767" spans="1:39" ht="12.75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</row>
    <row r="768" spans="1:39" ht="12.75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</row>
    <row r="769" spans="1:39" ht="12.75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</row>
    <row r="770" spans="1:39" ht="12.75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</row>
    <row r="771" spans="1:39" ht="12.75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</row>
    <row r="772" spans="1:39" ht="12.75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</row>
    <row r="773" spans="1:39" ht="12.75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</row>
    <row r="774" spans="1:39" ht="12.75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</row>
    <row r="775" spans="1:39" ht="12.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</row>
    <row r="776" spans="1:39" ht="12.75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</row>
    <row r="777" spans="1:39" ht="12.75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</row>
    <row r="778" spans="1:39" ht="12.75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</row>
    <row r="779" spans="1:39" ht="12.75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</row>
    <row r="780" spans="1:39" ht="12.75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</row>
    <row r="781" spans="1:39" ht="12.75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</row>
    <row r="782" spans="1:39" ht="12.75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</row>
    <row r="783" spans="1:39" ht="12.75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</row>
    <row r="784" spans="1:39" ht="12.75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</row>
    <row r="785" spans="1:39" ht="12.7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</row>
    <row r="786" spans="1:39" ht="12.75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</row>
    <row r="787" spans="1:39" ht="12.75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</row>
    <row r="788" spans="1:39" ht="12.75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</row>
    <row r="789" spans="1:39" ht="12.75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</row>
    <row r="790" spans="1:39" ht="12.75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</row>
    <row r="791" spans="1:39" ht="12.75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</row>
    <row r="792" spans="1:39" ht="12.75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</row>
    <row r="793" spans="1:39" ht="12.75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</row>
    <row r="794" spans="1:39" ht="12.75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</row>
    <row r="795" spans="1:39" ht="12.7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</row>
    <row r="796" spans="1:39" ht="12.75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</row>
    <row r="797" spans="1:39" ht="12.75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</row>
    <row r="798" spans="1:39" ht="12.75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</row>
    <row r="799" spans="1:39" ht="12.75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</row>
    <row r="800" spans="1:39" ht="12.75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</row>
    <row r="801" spans="1:39" ht="12.75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</row>
    <row r="802" spans="1:39" ht="12.75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</row>
    <row r="803" spans="1:39" ht="12.75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</row>
    <row r="804" spans="1:39" ht="12.75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</row>
    <row r="805" spans="1:39" ht="12.7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</row>
    <row r="806" spans="1:39" ht="12.75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</row>
    <row r="807" spans="1:39" ht="12.75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</row>
    <row r="808" spans="1:39" ht="12.75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</row>
    <row r="809" spans="1:39" ht="12.75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</row>
    <row r="810" spans="1:39" ht="12.75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</row>
    <row r="811" spans="1:39" ht="12.75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</row>
    <row r="812" spans="1:39" ht="12.75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</row>
    <row r="813" spans="1:39" ht="12.75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</row>
    <row r="814" spans="1:39" ht="12.75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</row>
    <row r="815" spans="1:39" ht="12.7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</row>
    <row r="816" spans="1:39" ht="12.75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</row>
    <row r="817" spans="1:39" ht="12.75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</row>
    <row r="818" spans="1:39" ht="12.75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</row>
    <row r="819" spans="1:39" ht="12.75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</row>
    <row r="820" spans="1:39" ht="12.75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</row>
    <row r="821" spans="1:39" ht="12.75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</row>
    <row r="822" spans="1:39" ht="12.75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</row>
    <row r="823" spans="1:39" ht="12.75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</row>
    <row r="824" spans="1:39" ht="12.75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</row>
    <row r="825" spans="1:39" ht="12.7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</row>
    <row r="826" spans="1:39" ht="12.75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</row>
    <row r="827" spans="1:39" ht="12.75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</row>
    <row r="828" spans="1:39" ht="12.75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</row>
    <row r="829" spans="1:39" ht="12.75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</row>
    <row r="830" spans="1:39" ht="12.75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</row>
    <row r="831" spans="1:39" ht="12.75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</row>
    <row r="832" spans="1:39" ht="12.75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</row>
    <row r="833" spans="1:39" ht="12.75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</row>
    <row r="834" spans="1:39" ht="12.75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</row>
    <row r="835" spans="1:39" ht="12.7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</row>
    <row r="836" spans="1:39" ht="12.75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</row>
    <row r="837" spans="1:39" ht="12.75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</row>
    <row r="838" spans="1:39" ht="12.75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</row>
    <row r="839" spans="1:39" ht="12.75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</row>
    <row r="840" spans="1:39" ht="12.75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</row>
    <row r="841" spans="1:39" ht="12.75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</row>
    <row r="842" spans="1:39" ht="12.75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</row>
    <row r="843" spans="1:39" ht="12.75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</row>
    <row r="844" spans="1:39" ht="12.75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</row>
    <row r="845" spans="1:39" ht="12.7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</row>
    <row r="846" spans="1:39" ht="12.75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</row>
    <row r="847" spans="1:39" ht="12.75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</row>
    <row r="848" spans="1:39" ht="12.75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</row>
    <row r="849" spans="1:39" ht="12.75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</row>
    <row r="850" spans="1:39" ht="12.75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</row>
    <row r="851" spans="1:39" ht="12.75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</row>
    <row r="852" spans="1:39" ht="12.75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</row>
    <row r="853" spans="1:39" ht="12.75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</row>
    <row r="854" spans="1:39" ht="12.75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</row>
    <row r="855" spans="1:39" ht="12.7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</row>
    <row r="856" spans="1:39" ht="12.75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</row>
    <row r="857" spans="1:39" ht="12.75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</row>
    <row r="858" spans="1:39" ht="12.75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</row>
    <row r="859" spans="1:39" ht="12.75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</row>
    <row r="860" spans="1:39" ht="12.75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</row>
    <row r="861" spans="1:39" ht="12.75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</row>
    <row r="862" spans="1:39" ht="12.75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</row>
    <row r="863" spans="1:39" ht="12.75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</row>
    <row r="864" spans="1:39" ht="12.75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</row>
    <row r="865" spans="1:39" ht="12.7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</row>
    <row r="866" spans="1:39" ht="12.75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</row>
    <row r="867" spans="1:39" ht="12.75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</row>
    <row r="868" spans="1:39" ht="12.75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</row>
    <row r="869" spans="1:39" ht="12.75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</row>
    <row r="870" spans="1:39" ht="12.75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</row>
    <row r="871" spans="1:39" ht="12.75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</row>
    <row r="872" spans="1:39" ht="12.75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</row>
    <row r="873" spans="1:39" ht="12.75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</row>
    <row r="874" spans="1:39" ht="12.75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</row>
    <row r="875" spans="1:39" ht="12.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</row>
    <row r="876" spans="1:39" ht="12.75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</row>
    <row r="877" spans="1:39" ht="12.75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</row>
    <row r="878" spans="1:39" ht="12.75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</row>
    <row r="879" spans="1:39" ht="12.75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</row>
    <row r="880" spans="1:39" ht="12.75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</row>
    <row r="881" spans="1:39" ht="12.75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</row>
    <row r="882" spans="1:39" ht="12.75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</row>
    <row r="883" spans="1:39" ht="12.75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</row>
    <row r="884" spans="1:39" ht="12.75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</row>
    <row r="885" spans="1:39" ht="12.7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</row>
    <row r="886" spans="1:39" ht="12.75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</row>
    <row r="887" spans="1:39" ht="12.75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</row>
    <row r="888" spans="1:39" ht="12.75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</row>
    <row r="889" spans="1:39" ht="12.75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</row>
    <row r="890" spans="1:39" ht="12.75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</row>
    <row r="891" spans="1:39" ht="12.75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</row>
    <row r="892" spans="1:39" ht="12.75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</row>
    <row r="893" spans="1:39" ht="12.75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</row>
    <row r="894" spans="1:39" ht="12.75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</row>
    <row r="895" spans="1:39" ht="12.7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</row>
    <row r="896" spans="1:39" ht="12.75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</row>
    <row r="897" spans="1:39" ht="12.75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</row>
    <row r="898" spans="1:39" ht="12.75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</row>
    <row r="899" spans="1:39" ht="12.75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</row>
    <row r="900" spans="1:39" ht="12.75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</row>
    <row r="901" spans="1:39" ht="12.75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</row>
    <row r="902" spans="1:39" ht="12.75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</row>
    <row r="903" spans="1:39" ht="12.75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</row>
    <row r="904" spans="1:39" ht="12.75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</row>
    <row r="905" spans="1:39" ht="12.7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</row>
    <row r="906" spans="1:39" ht="12.75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</row>
    <row r="907" spans="1:39" ht="12.75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</row>
    <row r="908" spans="1:39" ht="12.75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</row>
    <row r="909" spans="1:39" ht="12.75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</row>
    <row r="910" spans="1:39" ht="12.75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</row>
    <row r="911" spans="1:39" ht="12.75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</row>
    <row r="912" spans="1:39" ht="12.75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</row>
    <row r="913" spans="1:39" ht="12.75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</row>
    <row r="914" spans="1:39" ht="12.75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</row>
    <row r="915" spans="1:39" ht="12.7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</row>
    <row r="916" spans="1:39" ht="12.75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</row>
    <row r="917" spans="1:39" ht="12.75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</row>
    <row r="918" spans="1:39" ht="12.75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</row>
    <row r="919" spans="1:39" ht="12.75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</row>
    <row r="920" spans="1:39" ht="12.75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</row>
    <row r="921" spans="1:39" ht="12.75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</row>
    <row r="922" spans="1:39" ht="12.75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</row>
    <row r="923" spans="1:39" ht="12.75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</row>
    <row r="924" spans="1:39" ht="12.75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</row>
    <row r="925" spans="1:39" ht="12.7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</row>
    <row r="926" spans="1:39" ht="12.75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</row>
    <row r="927" spans="1:39" ht="12.75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</row>
    <row r="928" spans="1:39" ht="12.75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</row>
    <row r="929" spans="1:39" ht="12.75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</row>
    <row r="930" spans="1:39" ht="12.75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</row>
    <row r="931" spans="1:39" ht="12.75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</row>
    <row r="932" spans="1:39" ht="12.75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</row>
    <row r="933" spans="1:39" ht="12.75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</row>
    <row r="934" spans="1:39" ht="12.75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</row>
    <row r="935" spans="1:39" ht="12.7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</row>
    <row r="936" spans="1:39" ht="12.75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</row>
    <row r="937" spans="1:39" ht="12.75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</row>
    <row r="938" spans="1:39" ht="12.75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</row>
    <row r="939" spans="1:39" ht="12.75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</row>
    <row r="940" spans="1:39" ht="12.75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</row>
    <row r="941" spans="1:39" ht="12.75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</row>
    <row r="942" spans="1:39" ht="12.75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</row>
    <row r="943" spans="1:39" ht="12.75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</row>
    <row r="944" spans="1:39" ht="12.75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</row>
    <row r="945" spans="1:39" ht="12.7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</row>
    <row r="946" spans="1:39" ht="12.75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</row>
    <row r="947" spans="1:39" ht="12.75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</row>
    <row r="948" spans="1:39" ht="12.75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</row>
    <row r="949" spans="1:39" ht="12.75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</row>
    <row r="950" spans="1:39" ht="12.75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</row>
    <row r="951" spans="1:39" ht="12.75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</row>
    <row r="952" spans="1:39" ht="12.75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</row>
    <row r="953" spans="1:39" ht="12.75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</row>
    <row r="954" spans="1:39" ht="12.75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</row>
    <row r="955" spans="1:39" ht="12.7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</row>
    <row r="956" spans="1:39" ht="12.75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</row>
    <row r="957" spans="1:39" ht="12.75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</row>
    <row r="958" spans="1:39" ht="12.75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</row>
    <row r="959" spans="1:39" ht="12.75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</row>
    <row r="960" spans="1:39" ht="12.75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</row>
    <row r="961" spans="1:39" ht="12.75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</row>
    <row r="962" spans="1:39" ht="12.75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</row>
    <row r="963" spans="1:39" ht="12.75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</row>
    <row r="964" spans="1:39" ht="12.75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</row>
    <row r="965" spans="1:39" ht="12.7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</row>
    <row r="966" spans="1:39" ht="12.75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</row>
    <row r="967" spans="1:39" ht="12.75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</row>
    <row r="968" spans="1:39" ht="12.75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</row>
    <row r="969" spans="1:39" ht="12.75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</row>
    <row r="970" spans="1:39" ht="12.75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</row>
    <row r="971" spans="1:39" ht="12.75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</row>
    <row r="972" spans="1:39" ht="12.75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</row>
    <row r="973" spans="1:39" ht="12.75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</row>
    <row r="974" spans="1:39" ht="12.75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</row>
    <row r="975" spans="1:39" ht="12.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</row>
    <row r="976" spans="1:39" ht="12.75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</row>
    <row r="977" spans="1:39" ht="12.75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</row>
    <row r="978" spans="1:39" ht="12.75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</row>
    <row r="979" spans="1:39" ht="12.75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</row>
    <row r="980" spans="1:39" ht="12.75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</row>
    <row r="981" spans="1:39" ht="12.75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</row>
    <row r="982" spans="1:39" ht="12.75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</row>
    <row r="983" spans="1:39" ht="12.75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</row>
    <row r="984" spans="1:39" ht="12.75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</row>
    <row r="985" spans="1:39" ht="12.7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</row>
    <row r="986" spans="1:39" ht="12.75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</row>
    <row r="987" spans="1:39" ht="12.75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</row>
    <row r="988" spans="1:39" ht="12.75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</row>
    <row r="989" spans="1:39" ht="12.75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</row>
    <row r="990" spans="1:39" ht="12.75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</row>
    <row r="991" spans="1:39" ht="12.75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</row>
    <row r="992" spans="1:39" ht="12.75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</row>
    <row r="993" spans="1:39" ht="12.75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</row>
    <row r="994" spans="1:39" ht="12.75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</row>
    <row r="995" spans="1:39" ht="12.7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</row>
    <row r="996" spans="1:39" ht="12.75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</row>
    <row r="997" spans="1:39" ht="12.75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</row>
    <row r="998" spans="1:39" ht="12.75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</row>
    <row r="999" spans="1:39" ht="12.75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</row>
    <row r="1000" spans="1:39" ht="12.75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7.28515625" defaultRowHeight="15" customHeight="1"/>
  <cols>
    <col min="1" max="24" width="10.28515625" customWidth="1"/>
    <col min="25" max="26" width="9.5703125" customWidth="1"/>
    <col min="27" max="37" width="10.28515625" customWidth="1"/>
    <col min="38" max="39" width="9.140625" customWidth="1"/>
  </cols>
  <sheetData>
    <row r="1" spans="1:39" ht="12.75" customHeight="1">
      <c r="A1" s="72">
        <v>-3.7462000000000002E-2</v>
      </c>
      <c r="B1" s="72">
        <v>-3.5132999999999998E-2</v>
      </c>
      <c r="C1" s="72">
        <v>-3.2420999999999998E-2</v>
      </c>
      <c r="D1" s="72">
        <v>-3.0932999999999999E-2</v>
      </c>
      <c r="E1" s="72">
        <v>-2.8221E-2</v>
      </c>
      <c r="F1" s="72">
        <v>-2.5898999999999998E-2</v>
      </c>
      <c r="G1" s="72">
        <v>-2.3567000000000001E-2</v>
      </c>
      <c r="H1" s="72">
        <v>-2.1270000000000001E-2</v>
      </c>
      <c r="I1" s="72">
        <v>-2.0098999999999999E-2</v>
      </c>
      <c r="J1" s="72">
        <v>-1.7243000000000001E-2</v>
      </c>
      <c r="K1" s="72">
        <v>-1.4425E-2</v>
      </c>
      <c r="L1" s="72">
        <v>-1.1978000000000001E-2</v>
      </c>
      <c r="M1" s="72">
        <v>-9.9419999999999994E-3</v>
      </c>
      <c r="N1" s="72">
        <v>-8.2260000000000007E-3</v>
      </c>
      <c r="O1" s="72">
        <v>-6.9909999999999998E-3</v>
      </c>
      <c r="P1" s="72">
        <v>-6.2709999999999997E-3</v>
      </c>
      <c r="Q1" s="72">
        <v>-6.1390000000000004E-3</v>
      </c>
      <c r="R1" s="72">
        <v>-6.2649999999999997E-3</v>
      </c>
      <c r="S1" s="72">
        <v>-3.64E-3</v>
      </c>
      <c r="T1" s="72">
        <v>-2.97E-3</v>
      </c>
      <c r="U1" s="72">
        <v>-2.8410000000000002E-3</v>
      </c>
      <c r="V1" s="72">
        <v>-1.544E-3</v>
      </c>
      <c r="W1" s="72">
        <v>-1.1540000000000001E-3</v>
      </c>
      <c r="X1" s="72">
        <v>-2.7399999999999999E-4</v>
      </c>
      <c r="Y1" s="72">
        <v>0</v>
      </c>
      <c r="Z1" s="72">
        <v>-3.2699999999999998E-4</v>
      </c>
      <c r="AA1" s="72">
        <v>-6.7199999999999996E-4</v>
      </c>
      <c r="AB1" s="72">
        <v>-4.4700000000000002E-4</v>
      </c>
      <c r="AC1" s="72">
        <v>-1.108E-3</v>
      </c>
      <c r="AD1" s="72">
        <v>-3.5300000000000002E-4</v>
      </c>
      <c r="AE1" s="72">
        <v>4.8700000000000002E-4</v>
      </c>
      <c r="AF1" s="72">
        <v>7.6000000000000004E-5</v>
      </c>
      <c r="AG1" s="72">
        <v>5.7799999999999995E-4</v>
      </c>
      <c r="AH1" s="72">
        <v>1.735E-3</v>
      </c>
      <c r="AI1" s="72">
        <v>1.635E-3</v>
      </c>
      <c r="AJ1" s="72">
        <v>2.4299999999999999E-3</v>
      </c>
      <c r="AK1" s="72">
        <v>2.4139999999999999E-3</v>
      </c>
      <c r="AL1" s="72">
        <v>-4.8799999999999999E-4</v>
      </c>
      <c r="AM1" s="72">
        <v>-1.4499999999999999E-3</v>
      </c>
    </row>
    <row r="2" spans="1:39" ht="12.75" customHeight="1">
      <c r="A2" s="72">
        <v>-3.6052000000000001E-2</v>
      </c>
      <c r="B2" s="72">
        <v>-3.4055000000000002E-2</v>
      </c>
      <c r="C2" s="72">
        <v>-3.1768999999999999E-2</v>
      </c>
      <c r="D2" s="72">
        <v>-3.0044000000000001E-2</v>
      </c>
      <c r="E2" s="72">
        <v>-2.7643000000000001E-2</v>
      </c>
      <c r="F2" s="72">
        <v>-2.5124E-2</v>
      </c>
      <c r="G2" s="72">
        <v>-2.3331000000000001E-2</v>
      </c>
      <c r="H2" s="72">
        <v>-2.1523E-2</v>
      </c>
      <c r="I2" s="72">
        <v>-2.0660999999999999E-2</v>
      </c>
      <c r="J2" s="72">
        <v>-1.856E-2</v>
      </c>
      <c r="K2" s="72">
        <v>-1.5299E-2</v>
      </c>
      <c r="L2" s="72">
        <v>-1.3468000000000001E-2</v>
      </c>
      <c r="M2" s="72">
        <v>-1.1455999999999999E-2</v>
      </c>
      <c r="N2" s="72">
        <v>-9.8919999999999998E-3</v>
      </c>
      <c r="O2" s="72">
        <v>-8.8039999999999993E-3</v>
      </c>
      <c r="P2" s="72">
        <v>-8.2529999999999999E-3</v>
      </c>
      <c r="Q2" s="72">
        <v>-7.6109999999999997E-3</v>
      </c>
      <c r="R2" s="72">
        <v>-7.4770000000000001E-3</v>
      </c>
      <c r="S2" s="72">
        <v>-5.0679999999999996E-3</v>
      </c>
      <c r="T2" s="72">
        <v>-3.656E-3</v>
      </c>
      <c r="U2" s="72">
        <v>-2.9380000000000001E-3</v>
      </c>
      <c r="V2" s="72">
        <v>-1.786E-3</v>
      </c>
      <c r="W2" s="72">
        <v>-1.1249999999999999E-3</v>
      </c>
      <c r="X2" s="72">
        <v>-4.46E-4</v>
      </c>
      <c r="Y2" s="72">
        <v>0</v>
      </c>
      <c r="Z2" s="72">
        <v>-9.0000000000000006E-5</v>
      </c>
      <c r="AA2" s="72">
        <v>-2.5799999999999998E-4</v>
      </c>
      <c r="AB2" s="72">
        <v>-6.02E-4</v>
      </c>
      <c r="AC2" s="72">
        <v>-6.6200000000000005E-4</v>
      </c>
      <c r="AD2" s="72">
        <v>8.7000000000000001E-5</v>
      </c>
      <c r="AE2" s="72">
        <v>2.7900000000000001E-4</v>
      </c>
      <c r="AF2" s="72">
        <v>3.2899999999999997E-4</v>
      </c>
      <c r="AG2" s="72">
        <v>5.5699999999999999E-4</v>
      </c>
      <c r="AH2" s="72">
        <v>1.758E-3</v>
      </c>
      <c r="AI2" s="72">
        <v>1.9380000000000001E-3</v>
      </c>
      <c r="AJ2" s="72">
        <v>2.0869999999999999E-3</v>
      </c>
      <c r="AK2" s="72">
        <v>1.9680000000000001E-3</v>
      </c>
      <c r="AL2" s="72">
        <v>-7.5699999999999997E-4</v>
      </c>
      <c r="AM2" s="72">
        <v>-1.519E-3</v>
      </c>
    </row>
    <row r="3" spans="1:39" ht="12.75" customHeight="1">
      <c r="A3" s="72">
        <v>-3.3577000000000003E-2</v>
      </c>
      <c r="B3" s="72">
        <v>-3.1850999999999997E-2</v>
      </c>
      <c r="C3" s="72">
        <v>-2.964E-2</v>
      </c>
      <c r="D3" s="72">
        <v>-2.7798E-2</v>
      </c>
      <c r="E3" s="72">
        <v>-2.5666999999999999E-2</v>
      </c>
      <c r="F3" s="72">
        <v>-2.3271E-2</v>
      </c>
      <c r="G3" s="72">
        <v>-2.1090000000000001E-2</v>
      </c>
      <c r="H3" s="72">
        <v>-1.9546000000000001E-2</v>
      </c>
      <c r="I3" s="72">
        <v>-1.8636E-2</v>
      </c>
      <c r="J3" s="72">
        <v>-1.6390999999999999E-2</v>
      </c>
      <c r="K3" s="72">
        <v>-1.3634E-2</v>
      </c>
      <c r="L3" s="72">
        <v>-1.1667E-2</v>
      </c>
      <c r="M3" s="72">
        <v>-9.6970000000000008E-3</v>
      </c>
      <c r="N3" s="72">
        <v>-8.4080000000000005E-3</v>
      </c>
      <c r="O3" s="72">
        <v>-7.3070000000000001E-3</v>
      </c>
      <c r="P3" s="72">
        <v>-6.8380000000000003E-3</v>
      </c>
      <c r="Q3" s="72">
        <v>-6.5560000000000002E-3</v>
      </c>
      <c r="R3" s="72">
        <v>-6.2740000000000001E-3</v>
      </c>
      <c r="S3" s="72">
        <v>-4.1110000000000001E-3</v>
      </c>
      <c r="T3" s="72">
        <v>-3.199E-3</v>
      </c>
      <c r="U3" s="72">
        <v>-2.5630000000000002E-3</v>
      </c>
      <c r="V3" s="72">
        <v>-1.3420000000000001E-3</v>
      </c>
      <c r="W3" s="72">
        <v>-1.0280000000000001E-3</v>
      </c>
      <c r="X3" s="72">
        <v>-1.46E-4</v>
      </c>
      <c r="Y3" s="72">
        <v>0</v>
      </c>
      <c r="Z3" s="72">
        <v>-3.5300000000000002E-4</v>
      </c>
      <c r="AA3" s="72">
        <v>-5.5000000000000003E-4</v>
      </c>
      <c r="AB3" s="72">
        <v>-8.9499999999999996E-4</v>
      </c>
      <c r="AC3" s="72">
        <v>-1.054E-3</v>
      </c>
      <c r="AD3" s="72">
        <v>-7.0100000000000002E-4</v>
      </c>
      <c r="AE3" s="72">
        <v>-7.4999999999999993E-5</v>
      </c>
      <c r="AF3" s="72">
        <v>-3.9800000000000002E-4</v>
      </c>
      <c r="AG3" s="72">
        <v>-1.26E-4</v>
      </c>
      <c r="AH3" s="72">
        <v>9.5699999999999995E-4</v>
      </c>
      <c r="AI3" s="72">
        <v>4.46E-4</v>
      </c>
      <c r="AJ3" s="72">
        <v>6.1499999999999999E-4</v>
      </c>
      <c r="AK3" s="72">
        <v>3.8000000000000002E-4</v>
      </c>
      <c r="AL3" s="72">
        <v>-2.4009999999999999E-3</v>
      </c>
      <c r="AM3" s="72">
        <v>-3.6110000000000001E-3</v>
      </c>
    </row>
    <row r="4" spans="1:39" ht="12.75" customHeight="1">
      <c r="A4" s="72">
        <v>-2.844E-2</v>
      </c>
      <c r="B4" s="72">
        <v>-2.6620000000000001E-2</v>
      </c>
      <c r="C4" s="72">
        <v>-2.4587999999999999E-2</v>
      </c>
      <c r="D4" s="72">
        <v>-2.3018E-2</v>
      </c>
      <c r="E4" s="72">
        <v>-2.0826999999999998E-2</v>
      </c>
      <c r="F4" s="72">
        <v>-1.8800999999999998E-2</v>
      </c>
      <c r="G4" s="72">
        <v>-1.7028000000000001E-2</v>
      </c>
      <c r="H4" s="72">
        <v>-1.5578E-2</v>
      </c>
      <c r="I4" s="72">
        <v>-1.4987E-2</v>
      </c>
      <c r="J4" s="72">
        <v>-1.3030999999999999E-2</v>
      </c>
      <c r="K4" s="72">
        <v>-1.0739E-2</v>
      </c>
      <c r="L4" s="72">
        <v>-9.0819999999999998E-3</v>
      </c>
      <c r="M4" s="72">
        <v>-7.4110000000000001E-3</v>
      </c>
      <c r="N4" s="72">
        <v>-6.378E-3</v>
      </c>
      <c r="O4" s="72">
        <v>-5.6160000000000003E-3</v>
      </c>
      <c r="P4" s="72">
        <v>-5.3140000000000001E-3</v>
      </c>
      <c r="Q4" s="72">
        <v>-5.1650000000000003E-3</v>
      </c>
      <c r="R4" s="72">
        <v>-4.8589999999999996E-3</v>
      </c>
      <c r="S4" s="72">
        <v>-3.127E-3</v>
      </c>
      <c r="T4" s="72">
        <v>-2.166E-3</v>
      </c>
      <c r="U4" s="72">
        <v>-1.8990000000000001E-3</v>
      </c>
      <c r="V4" s="72">
        <v>-1.047E-3</v>
      </c>
      <c r="W4" s="72">
        <v>-6.7900000000000002E-4</v>
      </c>
      <c r="X4" s="72">
        <v>-9.8999999999999994E-5</v>
      </c>
      <c r="Y4" s="72">
        <v>0</v>
      </c>
      <c r="Z4" s="72">
        <v>-4.5300000000000001E-4</v>
      </c>
      <c r="AA4" s="72">
        <v>-1.0120000000000001E-3</v>
      </c>
      <c r="AB4" s="72">
        <v>-1.3270000000000001E-3</v>
      </c>
      <c r="AC4" s="72">
        <v>-1.73E-3</v>
      </c>
      <c r="AD4" s="72">
        <v>-1.495E-3</v>
      </c>
      <c r="AE4" s="72">
        <v>-1.3079999999999999E-3</v>
      </c>
      <c r="AF4" s="72">
        <v>-1.7600000000000001E-3</v>
      </c>
      <c r="AG4" s="72">
        <v>-1.524E-3</v>
      </c>
      <c r="AH4" s="72">
        <v>-8.2100000000000001E-4</v>
      </c>
      <c r="AI4" s="72">
        <v>-1.3439999999999999E-3</v>
      </c>
      <c r="AJ4" s="72">
        <v>-1.498E-3</v>
      </c>
      <c r="AK4" s="72">
        <v>-2.392E-3</v>
      </c>
      <c r="AL4" s="72">
        <v>-4.9579999999999997E-3</v>
      </c>
      <c r="AM4" s="72">
        <v>-6.2129999999999998E-3</v>
      </c>
    </row>
    <row r="5" spans="1:39" ht="12.75" customHeight="1">
      <c r="A5" s="72">
        <v>-2.2744E-2</v>
      </c>
      <c r="B5" s="72">
        <v>-2.1312999999999999E-2</v>
      </c>
      <c r="C5" s="72">
        <v>-1.9597E-2</v>
      </c>
      <c r="D5" s="72">
        <v>-1.8152000000000001E-2</v>
      </c>
      <c r="E5" s="72">
        <v>-1.6365000000000001E-2</v>
      </c>
      <c r="F5" s="72">
        <v>-1.4619E-2</v>
      </c>
      <c r="G5" s="72">
        <v>-1.3042E-2</v>
      </c>
      <c r="H5" s="72">
        <v>-1.2179000000000001E-2</v>
      </c>
      <c r="I5" s="72">
        <v>-1.174E-2</v>
      </c>
      <c r="J5" s="72">
        <v>-1.0101000000000001E-2</v>
      </c>
      <c r="K5" s="72">
        <v>-7.953E-3</v>
      </c>
      <c r="L5" s="72">
        <v>-6.365E-3</v>
      </c>
      <c r="M5" s="72">
        <v>-5.2300000000000003E-3</v>
      </c>
      <c r="N5" s="72">
        <v>-4.3049999999999998E-3</v>
      </c>
      <c r="O5" s="72">
        <v>-3.7399999999999998E-3</v>
      </c>
      <c r="P5" s="72">
        <v>-3.702E-3</v>
      </c>
      <c r="Q5" s="72">
        <v>-3.437E-3</v>
      </c>
      <c r="R5" s="72">
        <v>-3.3140000000000001E-3</v>
      </c>
      <c r="S5" s="72">
        <v>-1.797E-3</v>
      </c>
      <c r="T5" s="72">
        <v>-1.1850000000000001E-3</v>
      </c>
      <c r="U5" s="72">
        <v>-9.2400000000000002E-4</v>
      </c>
      <c r="V5" s="72">
        <v>-3.8099999999999999E-4</v>
      </c>
      <c r="W5" s="72">
        <v>-1.7100000000000001E-4</v>
      </c>
      <c r="X5" s="72">
        <v>1.7200000000000001E-4</v>
      </c>
      <c r="Y5" s="72">
        <v>0</v>
      </c>
      <c r="Z5" s="72">
        <v>-5.9100000000000005E-4</v>
      </c>
      <c r="AA5" s="72">
        <v>-1.1900000000000001E-3</v>
      </c>
      <c r="AB5" s="72">
        <v>-1.7309999999999999E-3</v>
      </c>
      <c r="AC5" s="72">
        <v>-2.0179999999999998E-3</v>
      </c>
      <c r="AD5" s="72">
        <v>-2.0760000000000002E-3</v>
      </c>
      <c r="AE5" s="72">
        <v>-1.846E-3</v>
      </c>
      <c r="AF5" s="72">
        <v>-2.3990000000000001E-3</v>
      </c>
      <c r="AG5" s="72">
        <v>-2.3630000000000001E-3</v>
      </c>
      <c r="AH5" s="72">
        <v>-2.016E-3</v>
      </c>
      <c r="AI5" s="72">
        <v>-2.336E-3</v>
      </c>
      <c r="AJ5" s="72">
        <v>-2.9970000000000001E-3</v>
      </c>
      <c r="AK5" s="72">
        <v>-3.862E-3</v>
      </c>
      <c r="AL5" s="72">
        <v>-6.5139999999999998E-3</v>
      </c>
      <c r="AM5" s="72">
        <v>-7.8079999999999998E-3</v>
      </c>
    </row>
    <row r="6" spans="1:39" ht="12.75" customHeight="1">
      <c r="A6" s="72">
        <v>-1.8880000000000001E-2</v>
      </c>
      <c r="B6" s="72">
        <v>-1.7500999999999999E-2</v>
      </c>
      <c r="C6" s="72">
        <v>-1.5848000000000001E-2</v>
      </c>
      <c r="D6" s="72">
        <v>-1.465E-2</v>
      </c>
      <c r="E6" s="72">
        <v>-1.3006E-2</v>
      </c>
      <c r="F6" s="72">
        <v>-1.1390000000000001E-2</v>
      </c>
      <c r="G6" s="72">
        <v>-1.0070000000000001E-2</v>
      </c>
      <c r="H6" s="72">
        <v>-9.3699999999999999E-3</v>
      </c>
      <c r="I6" s="72">
        <v>-8.8409999999999999E-3</v>
      </c>
      <c r="J6" s="72">
        <v>-7.3150000000000003E-3</v>
      </c>
      <c r="K6" s="72">
        <v>-5.5989999999999998E-3</v>
      </c>
      <c r="L6" s="72">
        <v>-4.1989999999999996E-3</v>
      </c>
      <c r="M6" s="72">
        <v>-3.2039999999999998E-3</v>
      </c>
      <c r="N6" s="72">
        <v>-2.5149999999999999E-3</v>
      </c>
      <c r="O6" s="72">
        <v>-2.0370000000000002E-3</v>
      </c>
      <c r="P6" s="72">
        <v>-2.1059999999999998E-3</v>
      </c>
      <c r="Q6" s="72">
        <v>-1.892E-3</v>
      </c>
      <c r="R6" s="72">
        <v>-1.8910000000000001E-3</v>
      </c>
      <c r="S6" s="72">
        <v>-6.9399999999999996E-4</v>
      </c>
      <c r="T6" s="72">
        <v>-1.83E-4</v>
      </c>
      <c r="U6" s="72">
        <v>-1.25E-4</v>
      </c>
      <c r="V6" s="72">
        <v>1.83E-4</v>
      </c>
      <c r="W6" s="72">
        <v>2.4699999999999999E-4</v>
      </c>
      <c r="X6" s="72">
        <v>2.7799999999999998E-4</v>
      </c>
      <c r="Y6" s="72">
        <v>0</v>
      </c>
      <c r="Z6" s="72">
        <v>-6.8499999999999995E-4</v>
      </c>
      <c r="AA6" s="72">
        <v>-1.5809999999999999E-3</v>
      </c>
      <c r="AB6" s="72">
        <v>-2.0140000000000002E-3</v>
      </c>
      <c r="AC6" s="72">
        <v>-2.5720000000000001E-3</v>
      </c>
      <c r="AD6" s="72">
        <v>-2.7179999999999999E-3</v>
      </c>
      <c r="AE6" s="72">
        <v>-2.601E-3</v>
      </c>
      <c r="AF6" s="72">
        <v>-3.307E-3</v>
      </c>
      <c r="AG6" s="72">
        <v>-3.2330000000000002E-3</v>
      </c>
      <c r="AH6" s="72">
        <v>-3.0839999999999999E-3</v>
      </c>
      <c r="AI6" s="72">
        <v>-3.803E-3</v>
      </c>
      <c r="AJ6" s="72">
        <v>-4.2050000000000004E-3</v>
      </c>
      <c r="AK6" s="72">
        <v>-5.3600000000000002E-3</v>
      </c>
      <c r="AL6" s="72">
        <v>-7.9459999999999999E-3</v>
      </c>
      <c r="AM6" s="72">
        <v>-9.2180000000000005E-3</v>
      </c>
    </row>
    <row r="7" spans="1:39" ht="12.75" customHeight="1">
      <c r="A7" s="72">
        <v>-1.541E-2</v>
      </c>
      <c r="B7" s="72">
        <v>-1.4156999999999999E-2</v>
      </c>
      <c r="C7" s="72">
        <v>-1.2647E-2</v>
      </c>
      <c r="D7" s="72">
        <v>-1.1473000000000001E-2</v>
      </c>
      <c r="E7" s="72">
        <v>-1.0005999999999999E-2</v>
      </c>
      <c r="F7" s="72">
        <v>-8.6630000000000006E-3</v>
      </c>
      <c r="G7" s="72">
        <v>-7.5339999999999999E-3</v>
      </c>
      <c r="H7" s="72">
        <v>-6.9249999999999997E-3</v>
      </c>
      <c r="I7" s="72">
        <v>-6.5849999999999997E-3</v>
      </c>
      <c r="J7" s="72">
        <v>-5.3119999999999999E-3</v>
      </c>
      <c r="K7" s="72">
        <v>-3.6900000000000001E-3</v>
      </c>
      <c r="L7" s="72">
        <v>-2.6410000000000001E-3</v>
      </c>
      <c r="M7" s="72">
        <v>-1.7719999999999999E-3</v>
      </c>
      <c r="N7" s="72">
        <v>-1.1280000000000001E-3</v>
      </c>
      <c r="O7" s="72">
        <v>-7.8100000000000001E-4</v>
      </c>
      <c r="P7" s="72">
        <v>-1.0480000000000001E-3</v>
      </c>
      <c r="Q7" s="72">
        <v>-9.9099999999999991E-4</v>
      </c>
      <c r="R7" s="72">
        <v>-9.77E-4</v>
      </c>
      <c r="S7" s="72">
        <v>5.7000000000000003E-5</v>
      </c>
      <c r="T7" s="72">
        <v>3.9800000000000002E-4</v>
      </c>
      <c r="U7" s="72">
        <v>4.2999999999999999E-4</v>
      </c>
      <c r="V7" s="72">
        <v>5.5599999999999996E-4</v>
      </c>
      <c r="W7" s="72">
        <v>5.2099999999999998E-4</v>
      </c>
      <c r="X7" s="72">
        <v>3.7199999999999999E-4</v>
      </c>
      <c r="Y7" s="72">
        <v>0</v>
      </c>
      <c r="Z7" s="72">
        <v>-8.5400000000000005E-4</v>
      </c>
      <c r="AA7" s="72">
        <v>-1.717E-3</v>
      </c>
      <c r="AB7" s="72">
        <v>-2.4940000000000001E-3</v>
      </c>
      <c r="AC7" s="72">
        <v>-2.8519999999999999E-3</v>
      </c>
      <c r="AD7" s="72">
        <v>-3.0990000000000002E-3</v>
      </c>
      <c r="AE7" s="72">
        <v>-3.1749999999999999E-3</v>
      </c>
      <c r="AF7" s="72">
        <v>-3.6930000000000001E-3</v>
      </c>
      <c r="AG7" s="72">
        <v>-3.7859999999999999E-3</v>
      </c>
      <c r="AH7" s="72">
        <v>-3.7030000000000001E-3</v>
      </c>
      <c r="AI7" s="72">
        <v>-4.1539999999999997E-3</v>
      </c>
      <c r="AJ7" s="72">
        <v>-4.9490000000000003E-3</v>
      </c>
      <c r="AK7" s="72">
        <v>-5.9509999999999997E-3</v>
      </c>
      <c r="AL7" s="72">
        <v>-8.4799999999999997E-3</v>
      </c>
      <c r="AM7" s="72">
        <v>-9.8180000000000003E-3</v>
      </c>
    </row>
    <row r="8" spans="1:39" ht="12.75" customHeight="1">
      <c r="A8" s="72">
        <v>-1.2751999999999999E-2</v>
      </c>
      <c r="B8" s="72">
        <v>-1.1762E-2</v>
      </c>
      <c r="C8" s="72">
        <v>-1.0468999999999999E-2</v>
      </c>
      <c r="D8" s="72">
        <v>-9.4979999999999995E-3</v>
      </c>
      <c r="E8" s="72">
        <v>-8.2279999999999992E-3</v>
      </c>
      <c r="F8" s="72">
        <v>-7.0070000000000002E-3</v>
      </c>
      <c r="G8" s="72">
        <v>-6.0980000000000001E-3</v>
      </c>
      <c r="H8" s="72">
        <v>-5.5199999999999997E-3</v>
      </c>
      <c r="I8" s="72">
        <v>-5.2969999999999996E-3</v>
      </c>
      <c r="J8" s="72">
        <v>-4.0879999999999996E-3</v>
      </c>
      <c r="K8" s="72">
        <v>-2.6120000000000002E-3</v>
      </c>
      <c r="L8" s="72">
        <v>-1.684E-3</v>
      </c>
      <c r="M8" s="72">
        <v>-7.8899999999999999E-4</v>
      </c>
      <c r="N8" s="72">
        <v>-3.2200000000000002E-4</v>
      </c>
      <c r="O8" s="72">
        <v>-5.8999999999999998E-5</v>
      </c>
      <c r="P8" s="72">
        <v>-1.05E-4</v>
      </c>
      <c r="Q8" s="72">
        <v>-1.76E-4</v>
      </c>
      <c r="R8" s="72">
        <v>-1.74E-4</v>
      </c>
      <c r="S8" s="72">
        <v>6.4700000000000001E-4</v>
      </c>
      <c r="T8" s="72">
        <v>8.52E-4</v>
      </c>
      <c r="U8" s="72">
        <v>7.3700000000000002E-4</v>
      </c>
      <c r="V8" s="72">
        <v>7.8700000000000005E-4</v>
      </c>
      <c r="W8" s="72">
        <v>6.02E-4</v>
      </c>
      <c r="X8" s="72">
        <v>3.9800000000000002E-4</v>
      </c>
      <c r="Y8" s="72">
        <v>0</v>
      </c>
      <c r="Z8" s="72">
        <v>-9.9200000000000004E-4</v>
      </c>
      <c r="AA8" s="72">
        <v>-1.9810000000000001E-3</v>
      </c>
      <c r="AB8" s="72">
        <v>-2.5600000000000002E-3</v>
      </c>
      <c r="AC8" s="72">
        <v>-3.0769999999999999E-3</v>
      </c>
      <c r="AD8" s="72">
        <v>-3.4350000000000001E-3</v>
      </c>
      <c r="AE8" s="72">
        <v>-3.4450000000000001E-3</v>
      </c>
      <c r="AF8" s="72">
        <v>-3.96E-3</v>
      </c>
      <c r="AG8" s="72">
        <v>-4.0299999999999997E-3</v>
      </c>
      <c r="AH8" s="72">
        <v>-3.9610000000000001E-3</v>
      </c>
      <c r="AI8" s="72">
        <v>-4.4200000000000003E-3</v>
      </c>
      <c r="AJ8" s="72">
        <v>-5.11E-3</v>
      </c>
      <c r="AK8" s="72">
        <v>-6.1669999999999997E-3</v>
      </c>
      <c r="AL8" s="72">
        <v>-8.4799999999999997E-3</v>
      </c>
      <c r="AM8" s="72">
        <v>-9.8399999999999998E-3</v>
      </c>
    </row>
    <row r="9" spans="1:39" ht="12.75" customHeight="1">
      <c r="A9" s="72">
        <v>-1.1493E-2</v>
      </c>
      <c r="B9" s="72">
        <v>-1.0529E-2</v>
      </c>
      <c r="C9" s="72">
        <v>-9.2569999999999996E-3</v>
      </c>
      <c r="D9" s="72">
        <v>-8.3700000000000007E-3</v>
      </c>
      <c r="E9" s="72">
        <v>-7.1500000000000001E-3</v>
      </c>
      <c r="F9" s="72">
        <v>-5.9899999999999997E-3</v>
      </c>
      <c r="G9" s="72">
        <v>-5.1289999999999999E-3</v>
      </c>
      <c r="H9" s="72">
        <v>-4.6039999999999996E-3</v>
      </c>
      <c r="I9" s="72">
        <v>-4.3509999999999998E-3</v>
      </c>
      <c r="J9" s="72">
        <v>-3.1449999999999998E-3</v>
      </c>
      <c r="K9" s="72">
        <v>-1.933E-3</v>
      </c>
      <c r="L9" s="72">
        <v>-9.5699999999999995E-4</v>
      </c>
      <c r="M9" s="72">
        <v>-2.1499999999999999E-4</v>
      </c>
      <c r="N9" s="72">
        <v>2.9E-4</v>
      </c>
      <c r="O9" s="72">
        <v>4.8700000000000002E-4</v>
      </c>
      <c r="P9" s="72">
        <v>3.88E-4</v>
      </c>
      <c r="Q9" s="72">
        <v>3.6699999999999998E-4</v>
      </c>
      <c r="R9" s="72">
        <v>3.9100000000000002E-4</v>
      </c>
      <c r="S9" s="72">
        <v>9.7799999999999992E-4</v>
      </c>
      <c r="T9" s="72">
        <v>1.2099999999999999E-3</v>
      </c>
      <c r="U9" s="72">
        <v>1.008E-3</v>
      </c>
      <c r="V9" s="72">
        <v>9.4499999999999998E-4</v>
      </c>
      <c r="W9" s="72">
        <v>7.6199999999999998E-4</v>
      </c>
      <c r="X9" s="72">
        <v>4.9799999999999996E-4</v>
      </c>
      <c r="Y9" s="72">
        <v>0</v>
      </c>
      <c r="Z9" s="72">
        <v>-1.0219999999999999E-3</v>
      </c>
      <c r="AA9" s="72">
        <v>-2.0630000000000002E-3</v>
      </c>
      <c r="AB9" s="72">
        <v>-2.6440000000000001E-3</v>
      </c>
      <c r="AC9" s="72">
        <v>-3.14E-3</v>
      </c>
      <c r="AD9" s="72">
        <v>-3.4229999999999998E-3</v>
      </c>
      <c r="AE9" s="72">
        <v>-3.6259999999999999E-3</v>
      </c>
      <c r="AF9" s="72">
        <v>-3.986E-3</v>
      </c>
      <c r="AG9" s="72">
        <v>-4.1149999999999997E-3</v>
      </c>
      <c r="AH9" s="72">
        <v>-3.9649999999999998E-3</v>
      </c>
      <c r="AI9" s="72">
        <v>-4.3639999999999998E-3</v>
      </c>
      <c r="AJ9" s="72">
        <v>-4.96E-3</v>
      </c>
      <c r="AK9" s="72">
        <v>-5.8580000000000004E-3</v>
      </c>
      <c r="AL9" s="72">
        <v>-8.1180000000000002E-3</v>
      </c>
      <c r="AM9" s="72">
        <v>-9.306E-3</v>
      </c>
    </row>
    <row r="10" spans="1:39" ht="12.75" customHeight="1">
      <c r="A10" s="72">
        <v>-1.0059E-2</v>
      </c>
      <c r="B10" s="72">
        <v>-9.1610000000000007E-3</v>
      </c>
      <c r="C10" s="72">
        <v>-8.0759999999999998E-3</v>
      </c>
      <c r="D10" s="72">
        <v>-7.2290000000000002E-3</v>
      </c>
      <c r="E10" s="72">
        <v>-6.1609999999999998E-3</v>
      </c>
      <c r="F10" s="72">
        <v>-5.1260000000000003E-3</v>
      </c>
      <c r="G10" s="72">
        <v>-4.3689999999999996E-3</v>
      </c>
      <c r="H10" s="72">
        <v>-3.8909999999999999E-3</v>
      </c>
      <c r="I10" s="72">
        <v>-3.6410000000000001E-3</v>
      </c>
      <c r="J10" s="72">
        <v>-2.6129999999999999E-3</v>
      </c>
      <c r="K10" s="72">
        <v>-1.4300000000000001E-3</v>
      </c>
      <c r="L10" s="72">
        <v>-5.3600000000000002E-4</v>
      </c>
      <c r="M10" s="72">
        <v>1.16E-4</v>
      </c>
      <c r="N10" s="72">
        <v>6.7000000000000002E-4</v>
      </c>
      <c r="O10" s="72">
        <v>8.25E-4</v>
      </c>
      <c r="P10" s="72">
        <v>7.8600000000000002E-4</v>
      </c>
      <c r="Q10" s="72">
        <v>7.9100000000000004E-4</v>
      </c>
      <c r="R10" s="72">
        <v>7.7999999999999999E-4</v>
      </c>
      <c r="S10" s="72">
        <v>1.3420000000000001E-3</v>
      </c>
      <c r="T10" s="72">
        <v>1.531E-3</v>
      </c>
      <c r="U10" s="72">
        <v>1.2719999999999999E-3</v>
      </c>
      <c r="V10" s="72">
        <v>1.165E-3</v>
      </c>
      <c r="W10" s="72">
        <v>9.2800000000000001E-4</v>
      </c>
      <c r="X10" s="72">
        <v>5.5599999999999996E-4</v>
      </c>
      <c r="Y10" s="72">
        <v>0</v>
      </c>
      <c r="Z10" s="72">
        <v>-1.0169999999999999E-3</v>
      </c>
      <c r="AA10" s="72">
        <v>-2.0179999999999998E-3</v>
      </c>
      <c r="AB10" s="72">
        <v>-2.699E-3</v>
      </c>
      <c r="AC10" s="72">
        <v>-3.241E-3</v>
      </c>
      <c r="AD10" s="72">
        <v>-3.3349999999999999E-3</v>
      </c>
      <c r="AE10" s="72">
        <v>-3.5690000000000001E-3</v>
      </c>
      <c r="AF10" s="72">
        <v>-3.9500000000000004E-3</v>
      </c>
      <c r="AG10" s="72">
        <v>-4.0419999999999996E-3</v>
      </c>
      <c r="AH10" s="72">
        <v>-3.8E-3</v>
      </c>
      <c r="AI10" s="72">
        <v>-4.2170000000000003E-3</v>
      </c>
      <c r="AJ10" s="72">
        <v>-4.7650000000000001E-3</v>
      </c>
      <c r="AK10" s="72">
        <v>-5.6699999999999997E-3</v>
      </c>
      <c r="AL10" s="72">
        <v>-7.5719999999999997E-3</v>
      </c>
      <c r="AM10" s="72">
        <v>-8.7180000000000001E-3</v>
      </c>
    </row>
    <row r="11" spans="1:39" ht="12.75" customHeight="1">
      <c r="A11" s="72">
        <v>-9.0779999999999993E-3</v>
      </c>
      <c r="B11" s="72">
        <v>-8.3269999999999993E-3</v>
      </c>
      <c r="C11" s="72">
        <v>-7.3239999999999998E-3</v>
      </c>
      <c r="D11" s="72">
        <v>-6.5189999999999996E-3</v>
      </c>
      <c r="E11" s="72">
        <v>-5.5120000000000004E-3</v>
      </c>
      <c r="F11" s="72">
        <v>-4.516E-3</v>
      </c>
      <c r="G11" s="72">
        <v>-3.8890000000000001E-3</v>
      </c>
      <c r="H11" s="72">
        <v>-3.4290000000000002E-3</v>
      </c>
      <c r="I11" s="72">
        <v>-3.1619999999999999E-3</v>
      </c>
      <c r="J11" s="72">
        <v>-2.1700000000000001E-3</v>
      </c>
      <c r="K11" s="72">
        <v>-1.0610000000000001E-3</v>
      </c>
      <c r="L11" s="72">
        <v>-1.47E-4</v>
      </c>
      <c r="M11" s="72">
        <v>4.35E-4</v>
      </c>
      <c r="N11" s="72">
        <v>9.1500000000000001E-4</v>
      </c>
      <c r="O11" s="72">
        <v>1.0579999999999999E-3</v>
      </c>
      <c r="P11" s="72">
        <v>1.124E-3</v>
      </c>
      <c r="Q11" s="72">
        <v>1.1310000000000001E-3</v>
      </c>
      <c r="R11" s="72">
        <v>1.101E-3</v>
      </c>
      <c r="S11" s="72">
        <v>1.5100000000000001E-3</v>
      </c>
      <c r="T11" s="72">
        <v>1.701E-3</v>
      </c>
      <c r="U11" s="72">
        <v>1.33E-3</v>
      </c>
      <c r="V11" s="72">
        <v>1.24E-3</v>
      </c>
      <c r="W11" s="72">
        <v>9.0300000000000005E-4</v>
      </c>
      <c r="X11" s="72">
        <v>5.5699999999999999E-4</v>
      </c>
      <c r="Y11" s="72">
        <v>0</v>
      </c>
      <c r="Z11" s="72">
        <v>-1.024E-3</v>
      </c>
      <c r="AA11" s="72">
        <v>-2.0709999999999999E-3</v>
      </c>
      <c r="AB11" s="72">
        <v>-2.7980000000000001E-3</v>
      </c>
      <c r="AC11" s="72">
        <v>-3.1770000000000001E-3</v>
      </c>
      <c r="AD11" s="72">
        <v>-3.46E-3</v>
      </c>
      <c r="AE11" s="72">
        <v>-3.5599999999999998E-3</v>
      </c>
      <c r="AF11" s="72">
        <v>-4.0390000000000001E-3</v>
      </c>
      <c r="AG11" s="72">
        <v>-3.9139999999999999E-3</v>
      </c>
      <c r="AH11" s="72">
        <v>-3.823E-3</v>
      </c>
      <c r="AI11" s="72">
        <v>-4.1099999999999999E-3</v>
      </c>
      <c r="AJ11" s="72">
        <v>-4.6290000000000003E-3</v>
      </c>
      <c r="AK11" s="72">
        <v>-5.3039999999999997E-3</v>
      </c>
      <c r="AL11" s="72">
        <v>-7.038E-3</v>
      </c>
      <c r="AM11" s="72">
        <v>-8.0649999999999993E-3</v>
      </c>
    </row>
    <row r="12" spans="1:39" ht="12.75" customHeight="1">
      <c r="A12" s="72">
        <v>-8.6269999999999993E-3</v>
      </c>
      <c r="B12" s="72">
        <v>-7.8469999999999998E-3</v>
      </c>
      <c r="C12" s="72">
        <v>-6.8919999999999997E-3</v>
      </c>
      <c r="D12" s="72">
        <v>-6.1890000000000001E-3</v>
      </c>
      <c r="E12" s="72">
        <v>-5.2909999999999997E-3</v>
      </c>
      <c r="F12" s="72">
        <v>-4.3449999999999999E-3</v>
      </c>
      <c r="G12" s="72">
        <v>-3.6670000000000001E-3</v>
      </c>
      <c r="H12" s="72">
        <v>-3.2420000000000001E-3</v>
      </c>
      <c r="I12" s="72">
        <v>-2.8540000000000002E-3</v>
      </c>
      <c r="J12" s="72">
        <v>-1.916E-3</v>
      </c>
      <c r="K12" s="72">
        <v>-9.6900000000000003E-4</v>
      </c>
      <c r="L12" s="72">
        <v>-9.3999999999999994E-5</v>
      </c>
      <c r="M12" s="72">
        <v>4.8299999999999998E-4</v>
      </c>
      <c r="N12" s="72">
        <v>9.7400000000000004E-4</v>
      </c>
      <c r="O12" s="72">
        <v>1.1609999999999999E-3</v>
      </c>
      <c r="P12" s="72">
        <v>1.2019999999999999E-3</v>
      </c>
      <c r="Q12" s="72">
        <v>1.284E-3</v>
      </c>
      <c r="R12" s="72">
        <v>1.3129999999999999E-3</v>
      </c>
      <c r="S12" s="72">
        <v>1.7290000000000001E-3</v>
      </c>
      <c r="T12" s="72">
        <v>1.7030000000000001E-3</v>
      </c>
      <c r="U12" s="72">
        <v>1.392E-3</v>
      </c>
      <c r="V12" s="72">
        <v>1.2979999999999999E-3</v>
      </c>
      <c r="W12" s="72">
        <v>9.3700000000000001E-4</v>
      </c>
      <c r="X12" s="72">
        <v>5.5400000000000002E-4</v>
      </c>
      <c r="Y12" s="72">
        <v>0</v>
      </c>
      <c r="Z12" s="72">
        <v>-9.1699999999999995E-4</v>
      </c>
      <c r="AA12" s="72">
        <v>-2E-3</v>
      </c>
      <c r="AB12" s="72">
        <v>-2.7529999999999998E-3</v>
      </c>
      <c r="AC12" s="72">
        <v>-3.2039999999999998E-3</v>
      </c>
      <c r="AD12" s="72">
        <v>-3.3700000000000002E-3</v>
      </c>
      <c r="AE12" s="72">
        <v>-3.5360000000000001E-3</v>
      </c>
      <c r="AF12" s="72">
        <v>-3.9449999999999997E-3</v>
      </c>
      <c r="AG12" s="72">
        <v>-3.8110000000000002E-3</v>
      </c>
      <c r="AH12" s="72">
        <v>-3.5379999999999999E-3</v>
      </c>
      <c r="AI12" s="72">
        <v>-3.8609999999999998E-3</v>
      </c>
      <c r="AJ12" s="72">
        <v>-4.1770000000000002E-3</v>
      </c>
      <c r="AK12" s="72">
        <v>-4.8859999999999997E-3</v>
      </c>
      <c r="AL12" s="72">
        <v>-6.4609999999999997E-3</v>
      </c>
      <c r="AM12" s="72">
        <v>-7.3039999999999997E-3</v>
      </c>
    </row>
    <row r="13" spans="1:39" ht="12.75" customHeight="1">
      <c r="A13" s="72">
        <v>-7.8659999999999997E-3</v>
      </c>
      <c r="B13" s="72">
        <v>-7.1989999999999997E-3</v>
      </c>
      <c r="C13" s="72">
        <v>-6.3790000000000001E-3</v>
      </c>
      <c r="D13" s="72">
        <v>-5.7250000000000001E-3</v>
      </c>
      <c r="E13" s="72">
        <v>-4.8570000000000002E-3</v>
      </c>
      <c r="F13" s="72">
        <v>-4.0169999999999997E-3</v>
      </c>
      <c r="G13" s="72">
        <v>-3.437E-3</v>
      </c>
      <c r="H13" s="72">
        <v>-3.0040000000000002E-3</v>
      </c>
      <c r="I13" s="72">
        <v>-2.699E-3</v>
      </c>
      <c r="J13" s="72">
        <v>-1.7589999999999999E-3</v>
      </c>
      <c r="K13" s="72">
        <v>-8.0999999999999996E-4</v>
      </c>
      <c r="L13" s="72">
        <v>-3.6000000000000001E-5</v>
      </c>
      <c r="M13" s="72">
        <v>5.3200000000000003E-4</v>
      </c>
      <c r="N13" s="72">
        <v>1.011E-3</v>
      </c>
      <c r="O13" s="72">
        <v>1.237E-3</v>
      </c>
      <c r="P13" s="72">
        <v>1.291E-3</v>
      </c>
      <c r="Q13" s="72">
        <v>1.389E-3</v>
      </c>
      <c r="R13" s="72">
        <v>1.4959999999999999E-3</v>
      </c>
      <c r="S13" s="72">
        <v>1.7750000000000001E-3</v>
      </c>
      <c r="T13" s="72">
        <v>1.848E-3</v>
      </c>
      <c r="U13" s="72">
        <v>1.524E-3</v>
      </c>
      <c r="V13" s="72">
        <v>1.3569999999999999E-3</v>
      </c>
      <c r="W13" s="72">
        <v>1.08E-3</v>
      </c>
      <c r="X13" s="72">
        <v>7.0200000000000004E-4</v>
      </c>
      <c r="Y13" s="72">
        <v>0</v>
      </c>
      <c r="Z13" s="72">
        <v>-8.5599999999999999E-4</v>
      </c>
      <c r="AA13" s="72">
        <v>-1.869E-3</v>
      </c>
      <c r="AB13" s="72">
        <v>-2.5530000000000001E-3</v>
      </c>
      <c r="AC13" s="72">
        <v>-2.9329999999999998E-3</v>
      </c>
      <c r="AD13" s="72">
        <v>-3.1110000000000001E-3</v>
      </c>
      <c r="AE13" s="72">
        <v>-3.3149999999999998E-3</v>
      </c>
      <c r="AF13" s="72">
        <v>-3.5769999999999999E-3</v>
      </c>
      <c r="AG13" s="72">
        <v>-3.571E-3</v>
      </c>
      <c r="AH13" s="72">
        <v>-3.2560000000000002E-3</v>
      </c>
      <c r="AI13" s="72">
        <v>-3.5079999999999998E-3</v>
      </c>
      <c r="AJ13" s="72">
        <v>-3.8549999999999999E-3</v>
      </c>
      <c r="AK13" s="72">
        <v>-4.3540000000000002E-3</v>
      </c>
      <c r="AL13" s="72">
        <v>-5.7530000000000003E-3</v>
      </c>
      <c r="AM13" s="72">
        <v>-6.5799999999999999E-3</v>
      </c>
    </row>
    <row r="14" spans="1:39" ht="12.75" customHeight="1">
      <c r="A14" s="72">
        <v>-7.9260000000000008E-3</v>
      </c>
      <c r="B14" s="72">
        <v>-7.2880000000000002E-3</v>
      </c>
      <c r="C14" s="72">
        <v>-6.5030000000000001E-3</v>
      </c>
      <c r="D14" s="72">
        <v>-5.8770000000000003E-3</v>
      </c>
      <c r="E14" s="72">
        <v>-5.0590000000000001E-3</v>
      </c>
      <c r="F14" s="72">
        <v>-4.2509999999999996E-3</v>
      </c>
      <c r="G14" s="72">
        <v>-3.5969999999999999E-3</v>
      </c>
      <c r="H14" s="72">
        <v>-3.1819999999999999E-3</v>
      </c>
      <c r="I14" s="72">
        <v>-2.8249999999999998E-3</v>
      </c>
      <c r="J14" s="72">
        <v>-1.91E-3</v>
      </c>
      <c r="K14" s="72">
        <v>-9.4300000000000004E-4</v>
      </c>
      <c r="L14" s="72">
        <v>-1.2799999999999999E-4</v>
      </c>
      <c r="M14" s="72">
        <v>4.7199999999999998E-4</v>
      </c>
      <c r="N14" s="72">
        <v>8.7900000000000001E-4</v>
      </c>
      <c r="O14" s="72">
        <v>1.122E-3</v>
      </c>
      <c r="P14" s="72">
        <v>1.2509999999999999E-3</v>
      </c>
      <c r="Q14" s="72">
        <v>1.3370000000000001E-3</v>
      </c>
      <c r="R14" s="72">
        <v>1.4610000000000001E-3</v>
      </c>
      <c r="S14" s="72">
        <v>1.7359999999999999E-3</v>
      </c>
      <c r="T14" s="72">
        <v>1.745E-3</v>
      </c>
      <c r="U14" s="72">
        <v>1.4220000000000001E-3</v>
      </c>
      <c r="V14" s="72">
        <v>1.258E-3</v>
      </c>
      <c r="W14" s="72">
        <v>9.77E-4</v>
      </c>
      <c r="X14" s="72">
        <v>5.3799999999999996E-4</v>
      </c>
      <c r="Y14" s="72">
        <v>0</v>
      </c>
      <c r="Z14" s="72">
        <v>-9.2900000000000003E-4</v>
      </c>
      <c r="AA14" s="72">
        <v>-1.9070000000000001E-3</v>
      </c>
      <c r="AB14" s="72">
        <v>-2.5929999999999998E-3</v>
      </c>
      <c r="AC14" s="72">
        <v>-3.0010000000000002E-3</v>
      </c>
      <c r="AD14" s="72">
        <v>-3.1900000000000001E-3</v>
      </c>
      <c r="AE14" s="72">
        <v>-3.2940000000000001E-3</v>
      </c>
      <c r="AF14" s="72">
        <v>-3.5260000000000001E-3</v>
      </c>
      <c r="AG14" s="72">
        <v>-3.441E-3</v>
      </c>
      <c r="AH14" s="72">
        <v>-3.2299999999999998E-3</v>
      </c>
      <c r="AI14" s="72">
        <v>-3.3730000000000001E-3</v>
      </c>
      <c r="AJ14" s="72">
        <v>-3.5860000000000002E-3</v>
      </c>
      <c r="AK14" s="72">
        <v>-4.0860000000000002E-3</v>
      </c>
      <c r="AL14" s="72">
        <v>-5.359E-3</v>
      </c>
      <c r="AM14" s="72">
        <v>-6.0819999999999997E-3</v>
      </c>
    </row>
    <row r="15" spans="1:39" ht="12.75" customHeight="1">
      <c r="A15" s="72">
        <v>-7.7060000000000002E-3</v>
      </c>
      <c r="B15" s="72">
        <v>-7.0540000000000004E-3</v>
      </c>
      <c r="C15" s="72">
        <v>-6.2859999999999999E-3</v>
      </c>
      <c r="D15" s="72">
        <v>-5.6800000000000002E-3</v>
      </c>
      <c r="E15" s="72">
        <v>-4.8939999999999999E-3</v>
      </c>
      <c r="F15" s="72">
        <v>-4.1840000000000002E-3</v>
      </c>
      <c r="G15" s="72">
        <v>-3.6110000000000001E-3</v>
      </c>
      <c r="H15" s="72">
        <v>-3.163E-3</v>
      </c>
      <c r="I15" s="72">
        <v>-2.7880000000000001E-3</v>
      </c>
      <c r="J15" s="72">
        <v>-1.9009999999999999E-3</v>
      </c>
      <c r="K15" s="72">
        <v>-1.088E-3</v>
      </c>
      <c r="L15" s="72">
        <v>-3.2899999999999997E-4</v>
      </c>
      <c r="M15" s="72">
        <v>2.61E-4</v>
      </c>
      <c r="N15" s="72">
        <v>7.45E-4</v>
      </c>
      <c r="O15" s="72">
        <v>1.0349999999999999E-3</v>
      </c>
      <c r="P15" s="72">
        <v>1.1620000000000001E-3</v>
      </c>
      <c r="Q15" s="72">
        <v>1.3669999999999999E-3</v>
      </c>
      <c r="R15" s="72">
        <v>1.457E-3</v>
      </c>
      <c r="S15" s="72">
        <v>1.7570000000000001E-3</v>
      </c>
      <c r="T15" s="72">
        <v>1.727E-3</v>
      </c>
      <c r="U15" s="72">
        <v>1.4319999999999999E-3</v>
      </c>
      <c r="V15" s="72">
        <v>1.238E-3</v>
      </c>
      <c r="W15" s="72">
        <v>9.3000000000000005E-4</v>
      </c>
      <c r="X15" s="72">
        <v>5.6400000000000005E-4</v>
      </c>
      <c r="Y15" s="72">
        <v>0</v>
      </c>
      <c r="Z15" s="72">
        <v>-8.7900000000000001E-4</v>
      </c>
      <c r="AA15" s="72">
        <v>-1.8309999999999999E-3</v>
      </c>
      <c r="AB15" s="72">
        <v>-2.4350000000000001E-3</v>
      </c>
      <c r="AC15" s="72">
        <v>-2.849E-3</v>
      </c>
      <c r="AD15" s="72">
        <v>-3.068E-3</v>
      </c>
      <c r="AE15" s="72">
        <v>-3.271E-3</v>
      </c>
      <c r="AF15" s="72">
        <v>-3.4580000000000001E-3</v>
      </c>
      <c r="AG15" s="72">
        <v>-3.3800000000000002E-3</v>
      </c>
      <c r="AH15" s="72">
        <v>-3.1120000000000002E-3</v>
      </c>
      <c r="AI15" s="72">
        <v>-3.1610000000000002E-3</v>
      </c>
      <c r="AJ15" s="72">
        <v>-3.4150000000000001E-3</v>
      </c>
      <c r="AK15" s="72">
        <v>-3.823E-3</v>
      </c>
      <c r="AL15" s="72">
        <v>-4.8859999999999997E-3</v>
      </c>
      <c r="AM15" s="72">
        <v>-5.5519999999999996E-3</v>
      </c>
    </row>
    <row r="16" spans="1:39" ht="12.75" customHeight="1">
      <c r="A16" s="72">
        <v>-7.4400000000000004E-3</v>
      </c>
      <c r="B16" s="72">
        <v>-6.8999999999999999E-3</v>
      </c>
      <c r="C16" s="72">
        <v>-6.1859999999999997E-3</v>
      </c>
      <c r="D16" s="72">
        <v>-5.6379999999999998E-3</v>
      </c>
      <c r="E16" s="72">
        <v>-4.9100000000000003E-3</v>
      </c>
      <c r="F16" s="72">
        <v>-4.2319999999999997E-3</v>
      </c>
      <c r="G16" s="72">
        <v>-3.6480000000000002E-3</v>
      </c>
      <c r="H16" s="72">
        <v>-3.2360000000000002E-3</v>
      </c>
      <c r="I16" s="72">
        <v>-2.8809999999999999E-3</v>
      </c>
      <c r="J16" s="72">
        <v>-2.0200000000000001E-3</v>
      </c>
      <c r="K16" s="72">
        <v>-1.15E-3</v>
      </c>
      <c r="L16" s="72">
        <v>-4.17E-4</v>
      </c>
      <c r="M16" s="72">
        <v>1.9699999999999999E-4</v>
      </c>
      <c r="N16" s="72">
        <v>5.9199999999999997E-4</v>
      </c>
      <c r="O16" s="72">
        <v>9.5399999999999999E-4</v>
      </c>
      <c r="P16" s="72">
        <v>1.0679999999999999E-3</v>
      </c>
      <c r="Q16" s="72">
        <v>1.248E-3</v>
      </c>
      <c r="R16" s="72">
        <v>1.3979999999999999E-3</v>
      </c>
      <c r="S16" s="72">
        <v>1.65E-3</v>
      </c>
      <c r="T16" s="72">
        <v>1.686E-3</v>
      </c>
      <c r="U16" s="72">
        <v>1.3680000000000001E-3</v>
      </c>
      <c r="V16" s="72">
        <v>1.183E-3</v>
      </c>
      <c r="W16" s="72">
        <v>8.8599999999999996E-4</v>
      </c>
      <c r="X16" s="72">
        <v>5.6300000000000002E-4</v>
      </c>
      <c r="Y16" s="72">
        <v>0</v>
      </c>
      <c r="Z16" s="72">
        <v>-8.8699999999999998E-4</v>
      </c>
      <c r="AA16" s="72">
        <v>-1.8029999999999999E-3</v>
      </c>
      <c r="AB16" s="72">
        <v>-2.48E-3</v>
      </c>
      <c r="AC16" s="72">
        <v>-2.8349999999999998E-3</v>
      </c>
      <c r="AD16" s="72">
        <v>-3.045E-3</v>
      </c>
      <c r="AE16" s="72">
        <v>-3.1589999999999999E-3</v>
      </c>
      <c r="AF16" s="72">
        <v>-3.46E-3</v>
      </c>
      <c r="AG16" s="72">
        <v>-3.3080000000000002E-3</v>
      </c>
      <c r="AH16" s="72">
        <v>-3.0140000000000002E-3</v>
      </c>
      <c r="AI16" s="72">
        <v>-2.996E-3</v>
      </c>
      <c r="AJ16" s="72">
        <v>-3.2439999999999999E-3</v>
      </c>
      <c r="AK16" s="72">
        <v>-3.6110000000000001E-3</v>
      </c>
      <c r="AL16" s="72">
        <v>-4.5560000000000002E-3</v>
      </c>
      <c r="AM16" s="72">
        <v>-5.1570000000000001E-3</v>
      </c>
    </row>
    <row r="17" spans="1:39" ht="12.75" customHeight="1">
      <c r="A17" s="72">
        <v>-7.2639999999999996E-3</v>
      </c>
      <c r="B17" s="72">
        <v>-6.7130000000000002E-3</v>
      </c>
      <c r="C17" s="72">
        <v>-6.0610000000000004E-3</v>
      </c>
      <c r="D17" s="72">
        <v>-5.4900000000000001E-3</v>
      </c>
      <c r="E17" s="72">
        <v>-4.7959999999999999E-3</v>
      </c>
      <c r="F17" s="72">
        <v>-4.1349999999999998E-3</v>
      </c>
      <c r="G17" s="72">
        <v>-3.5869999999999999E-3</v>
      </c>
      <c r="H17" s="72">
        <v>-3.1129999999999999E-3</v>
      </c>
      <c r="I17" s="72">
        <v>-2.7330000000000002E-3</v>
      </c>
      <c r="J17" s="72">
        <v>-1.879E-3</v>
      </c>
      <c r="K17" s="72">
        <v>-1.06E-3</v>
      </c>
      <c r="L17" s="72">
        <v>-3.0800000000000001E-4</v>
      </c>
      <c r="M17" s="72">
        <v>2.5900000000000001E-4</v>
      </c>
      <c r="N17" s="72">
        <v>6.8300000000000001E-4</v>
      </c>
      <c r="O17" s="72">
        <v>9.9500000000000001E-4</v>
      </c>
      <c r="P17" s="72">
        <v>1.1789999999999999E-3</v>
      </c>
      <c r="Q17" s="72">
        <v>1.3569999999999999E-3</v>
      </c>
      <c r="R17" s="72">
        <v>1.477E-3</v>
      </c>
      <c r="S17" s="72">
        <v>1.6900000000000001E-3</v>
      </c>
      <c r="T17" s="72">
        <v>1.7290000000000001E-3</v>
      </c>
      <c r="U17" s="72">
        <v>1.3960000000000001E-3</v>
      </c>
      <c r="V17" s="72">
        <v>1.1950000000000001E-3</v>
      </c>
      <c r="W17" s="72">
        <v>8.5599999999999999E-4</v>
      </c>
      <c r="X17" s="72">
        <v>5.2400000000000005E-4</v>
      </c>
      <c r="Y17" s="72">
        <v>0</v>
      </c>
      <c r="Z17" s="72">
        <v>-9.3999999999999997E-4</v>
      </c>
      <c r="AA17" s="72">
        <v>-1.83E-3</v>
      </c>
      <c r="AB17" s="72">
        <v>-2.4290000000000002E-3</v>
      </c>
      <c r="AC17" s="72">
        <v>-2.843E-3</v>
      </c>
      <c r="AD17" s="72">
        <v>-3.042E-3</v>
      </c>
      <c r="AE17" s="72">
        <v>-3.2450000000000001E-3</v>
      </c>
      <c r="AF17" s="72">
        <v>-3.5000000000000001E-3</v>
      </c>
      <c r="AG17" s="72">
        <v>-3.3279999999999998E-3</v>
      </c>
      <c r="AH17" s="72">
        <v>-3.0539999999999999E-3</v>
      </c>
      <c r="AI17" s="72">
        <v>-3.0569999999999998E-3</v>
      </c>
      <c r="AJ17" s="72">
        <v>-3.2070000000000002E-3</v>
      </c>
      <c r="AK17" s="72">
        <v>-3.5339999999999998E-3</v>
      </c>
      <c r="AL17" s="72">
        <v>-4.3829999999999997E-3</v>
      </c>
      <c r="AM17" s="72">
        <v>-4.8859999999999997E-3</v>
      </c>
    </row>
    <row r="18" spans="1:39" ht="12.75" customHeight="1">
      <c r="A18" s="72">
        <v>-6.6290000000000003E-3</v>
      </c>
      <c r="B18" s="72">
        <v>-6.1510000000000002E-3</v>
      </c>
      <c r="C18" s="72">
        <v>-5.5729999999999998E-3</v>
      </c>
      <c r="D18" s="72">
        <v>-5.0540000000000003E-3</v>
      </c>
      <c r="E18" s="72">
        <v>-4.4209999999999996E-3</v>
      </c>
      <c r="F18" s="72">
        <v>-3.81E-3</v>
      </c>
      <c r="G18" s="72">
        <v>-3.3010000000000001E-3</v>
      </c>
      <c r="H18" s="72">
        <v>-2.9060000000000002E-3</v>
      </c>
      <c r="I18" s="72">
        <v>-2.5270000000000002E-3</v>
      </c>
      <c r="J18" s="72">
        <v>-1.7489999999999999E-3</v>
      </c>
      <c r="K18" s="72">
        <v>-1.0039999999999999E-3</v>
      </c>
      <c r="L18" s="72">
        <v>-3.19E-4</v>
      </c>
      <c r="M18" s="72">
        <v>2.5399999999999999E-4</v>
      </c>
      <c r="N18" s="72">
        <v>6.8400000000000004E-4</v>
      </c>
      <c r="O18" s="72">
        <v>9.9099999999999991E-4</v>
      </c>
      <c r="P18" s="72">
        <v>1.175E-3</v>
      </c>
      <c r="Q18" s="72">
        <v>1.415E-3</v>
      </c>
      <c r="R18" s="72">
        <v>1.537E-3</v>
      </c>
      <c r="S18" s="72">
        <v>1.75E-3</v>
      </c>
      <c r="T18" s="72">
        <v>1.73E-3</v>
      </c>
      <c r="U18" s="72">
        <v>1.4289999999999999E-3</v>
      </c>
      <c r="V18" s="72">
        <v>1.2210000000000001E-3</v>
      </c>
      <c r="W18" s="72">
        <v>8.9899999999999995E-4</v>
      </c>
      <c r="X18" s="72">
        <v>5.4900000000000001E-4</v>
      </c>
      <c r="Y18" s="72">
        <v>0</v>
      </c>
      <c r="Z18" s="72">
        <v>-8.34E-4</v>
      </c>
      <c r="AA18" s="72">
        <v>-1.7819999999999999E-3</v>
      </c>
      <c r="AB18" s="72">
        <v>-2.3370000000000001E-3</v>
      </c>
      <c r="AC18" s="72">
        <v>-2.8289999999999999E-3</v>
      </c>
      <c r="AD18" s="72">
        <v>-3.0249999999999999E-3</v>
      </c>
      <c r="AE18" s="72">
        <v>-3.2230000000000002E-3</v>
      </c>
      <c r="AF18" s="72">
        <v>-3.444E-3</v>
      </c>
      <c r="AG18" s="72">
        <v>-3.32E-3</v>
      </c>
      <c r="AH18" s="72">
        <v>-3.039E-3</v>
      </c>
      <c r="AI18" s="72">
        <v>-3.0569999999999998E-3</v>
      </c>
      <c r="AJ18" s="72">
        <v>-3.1700000000000001E-3</v>
      </c>
      <c r="AK18" s="72">
        <v>-3.4169999999999999E-3</v>
      </c>
      <c r="AL18" s="72">
        <v>-4.1749999999999999E-3</v>
      </c>
      <c r="AM18" s="72">
        <v>-4.627E-3</v>
      </c>
    </row>
    <row r="19" spans="1:39" ht="12.75" customHeight="1">
      <c r="A19" s="72">
        <v>-6.1069999999999996E-3</v>
      </c>
      <c r="B19" s="72">
        <v>-5.7210000000000004E-3</v>
      </c>
      <c r="C19" s="72">
        <v>-5.2119999999999996E-3</v>
      </c>
      <c r="D19" s="72">
        <v>-4.7340000000000004E-3</v>
      </c>
      <c r="E19" s="72">
        <v>-4.1209999999999997E-3</v>
      </c>
      <c r="F19" s="72">
        <v>-3.5729999999999998E-3</v>
      </c>
      <c r="G19" s="72">
        <v>-3.1129999999999999E-3</v>
      </c>
      <c r="H19" s="72">
        <v>-2.7330000000000002E-3</v>
      </c>
      <c r="I19" s="72">
        <v>-2.3509999999999998E-3</v>
      </c>
      <c r="J19" s="72">
        <v>-1.57E-3</v>
      </c>
      <c r="K19" s="72">
        <v>-8.3500000000000002E-4</v>
      </c>
      <c r="L19" s="72">
        <v>-1.36E-4</v>
      </c>
      <c r="M19" s="72">
        <v>4.6900000000000002E-4</v>
      </c>
      <c r="N19" s="72">
        <v>8.34E-4</v>
      </c>
      <c r="O19" s="72">
        <v>1.1659999999999999E-3</v>
      </c>
      <c r="P19" s="72">
        <v>1.3550000000000001E-3</v>
      </c>
      <c r="Q19" s="72">
        <v>1.5709999999999999E-3</v>
      </c>
      <c r="R19" s="72">
        <v>1.7060000000000001E-3</v>
      </c>
      <c r="S19" s="72">
        <v>1.884E-3</v>
      </c>
      <c r="T19" s="72">
        <v>1.8630000000000001E-3</v>
      </c>
      <c r="U19" s="72">
        <v>1.5169999999999999E-3</v>
      </c>
      <c r="V19" s="72">
        <v>1.2979999999999999E-3</v>
      </c>
      <c r="W19" s="72">
        <v>9.8799999999999995E-4</v>
      </c>
      <c r="X19" s="72">
        <v>6.0700000000000001E-4</v>
      </c>
      <c r="Y19" s="72">
        <v>0</v>
      </c>
      <c r="Z19" s="72">
        <v>-7.9500000000000003E-4</v>
      </c>
      <c r="AA19" s="72">
        <v>-1.722E-3</v>
      </c>
      <c r="AB19" s="72">
        <v>-2.3500000000000001E-3</v>
      </c>
      <c r="AC19" s="72">
        <v>-2.7959999999999999E-3</v>
      </c>
      <c r="AD19" s="72">
        <v>-3.0790000000000001E-3</v>
      </c>
      <c r="AE19" s="72">
        <v>-3.258E-3</v>
      </c>
      <c r="AF19" s="72">
        <v>-3.4749999999999998E-3</v>
      </c>
      <c r="AG19" s="72">
        <v>-3.3570000000000002E-3</v>
      </c>
      <c r="AH19" s="72">
        <v>-3.1099999999999999E-3</v>
      </c>
      <c r="AI19" s="72">
        <v>-3.075E-3</v>
      </c>
      <c r="AJ19" s="72">
        <v>-3.1580000000000002E-3</v>
      </c>
      <c r="AK19" s="72">
        <v>-3.4399999999999999E-3</v>
      </c>
      <c r="AL19" s="72">
        <v>-4.032E-3</v>
      </c>
      <c r="AM19" s="72">
        <v>-4.4609999999999997E-3</v>
      </c>
    </row>
    <row r="20" spans="1:39" ht="12.75" customHeight="1">
      <c r="A20" s="72">
        <v>-6.1700000000000001E-3</v>
      </c>
      <c r="B20" s="72">
        <v>-5.7409999999999996E-3</v>
      </c>
      <c r="C20" s="72">
        <v>-5.1939999999999998E-3</v>
      </c>
      <c r="D20" s="72">
        <v>-4.7270000000000003E-3</v>
      </c>
      <c r="E20" s="72">
        <v>-4.143E-3</v>
      </c>
      <c r="F20" s="72">
        <v>-3.5980000000000001E-3</v>
      </c>
      <c r="G20" s="72">
        <v>-3.1099999999999999E-3</v>
      </c>
      <c r="H20" s="72">
        <v>-2.7169999999999998E-3</v>
      </c>
      <c r="I20" s="72">
        <v>-2.2899999999999999E-3</v>
      </c>
      <c r="J20" s="72">
        <v>-1.5839999999999999E-3</v>
      </c>
      <c r="K20" s="72">
        <v>-8.25E-4</v>
      </c>
      <c r="L20" s="72">
        <v>-1.4799999999999999E-4</v>
      </c>
      <c r="M20" s="72">
        <v>3.7100000000000002E-4</v>
      </c>
      <c r="N20" s="72">
        <v>8.03E-4</v>
      </c>
      <c r="O20" s="72">
        <v>1.129E-3</v>
      </c>
      <c r="P20" s="72">
        <v>1.341E-3</v>
      </c>
      <c r="Q20" s="72">
        <v>1.6000000000000001E-3</v>
      </c>
      <c r="R20" s="72">
        <v>1.75E-3</v>
      </c>
      <c r="S20" s="72">
        <v>1.882E-3</v>
      </c>
      <c r="T20" s="72">
        <v>1.8220000000000001E-3</v>
      </c>
      <c r="U20" s="72">
        <v>1.516E-3</v>
      </c>
      <c r="V20" s="72">
        <v>1.279E-3</v>
      </c>
      <c r="W20" s="72">
        <v>9.6400000000000001E-4</v>
      </c>
      <c r="X20" s="72">
        <v>5.6599999999999999E-4</v>
      </c>
      <c r="Y20" s="72">
        <v>0</v>
      </c>
      <c r="Z20" s="72">
        <v>-7.9799999999999999E-4</v>
      </c>
      <c r="AA20" s="72">
        <v>-1.7279999999999999E-3</v>
      </c>
      <c r="AB20" s="72">
        <v>-2.3119999999999998E-3</v>
      </c>
      <c r="AC20" s="72">
        <v>-2.8040000000000001E-3</v>
      </c>
      <c r="AD20" s="72">
        <v>-3.0469999999999998E-3</v>
      </c>
      <c r="AE20" s="72">
        <v>-3.2859999999999999E-3</v>
      </c>
      <c r="AF20" s="72">
        <v>-3.532E-3</v>
      </c>
      <c r="AG20" s="72">
        <v>-3.3969999999999998E-3</v>
      </c>
      <c r="AH20" s="72">
        <v>-3.1510000000000002E-3</v>
      </c>
      <c r="AI20" s="72">
        <v>-3.0990000000000002E-3</v>
      </c>
      <c r="AJ20" s="72">
        <v>-3.1640000000000001E-3</v>
      </c>
      <c r="AK20" s="72">
        <v>-3.3579999999999999E-3</v>
      </c>
      <c r="AL20" s="72">
        <v>-3.882E-3</v>
      </c>
      <c r="AM20" s="72">
        <v>-4.2709999999999996E-3</v>
      </c>
    </row>
    <row r="21" spans="1:39" ht="12.75" customHeight="1">
      <c r="A21" s="72">
        <v>-5.9080000000000001E-3</v>
      </c>
      <c r="B21" s="72">
        <v>-5.522E-3</v>
      </c>
      <c r="C21" s="72">
        <v>-5.0699999999999999E-3</v>
      </c>
      <c r="D21" s="72">
        <v>-4.6389999999999999E-3</v>
      </c>
      <c r="E21" s="72">
        <v>-4.1110000000000001E-3</v>
      </c>
      <c r="F21" s="72">
        <v>-3.5980000000000001E-3</v>
      </c>
      <c r="G21" s="72">
        <v>-3.1570000000000001E-3</v>
      </c>
      <c r="H21" s="72">
        <v>-2.7859999999999998E-3</v>
      </c>
      <c r="I21" s="72">
        <v>-2.3779999999999999E-3</v>
      </c>
      <c r="J21" s="72">
        <v>-1.6659999999999999E-3</v>
      </c>
      <c r="K21" s="72">
        <v>-9.5799999999999998E-4</v>
      </c>
      <c r="L21" s="72">
        <v>-3.1100000000000002E-4</v>
      </c>
      <c r="M21" s="72">
        <v>2.3000000000000001E-4</v>
      </c>
      <c r="N21" s="72">
        <v>6.3400000000000001E-4</v>
      </c>
      <c r="O21" s="72">
        <v>1.026E-3</v>
      </c>
      <c r="P21" s="72">
        <v>1.214E-3</v>
      </c>
      <c r="Q21" s="72">
        <v>1.487E-3</v>
      </c>
      <c r="R21" s="72">
        <v>1.6540000000000001E-3</v>
      </c>
      <c r="S21" s="72">
        <v>1.804E-3</v>
      </c>
      <c r="T21" s="72">
        <v>1.7700000000000001E-3</v>
      </c>
      <c r="U21" s="72">
        <v>1.472E-3</v>
      </c>
      <c r="V21" s="72">
        <v>1.225E-3</v>
      </c>
      <c r="W21" s="72">
        <v>9.4700000000000003E-4</v>
      </c>
      <c r="X21" s="72">
        <v>5.5800000000000001E-4</v>
      </c>
      <c r="Y21" s="72">
        <v>0</v>
      </c>
      <c r="Z21" s="72">
        <v>-7.7899999999999996E-4</v>
      </c>
      <c r="AA21" s="72">
        <v>-1.701E-3</v>
      </c>
      <c r="AB21" s="72">
        <v>-2.3219999999999998E-3</v>
      </c>
      <c r="AC21" s="72">
        <v>-2.7799999999999999E-3</v>
      </c>
      <c r="AD21" s="72">
        <v>-3.0660000000000001E-3</v>
      </c>
      <c r="AE21" s="72">
        <v>-3.287E-3</v>
      </c>
      <c r="AF21" s="72">
        <v>-3.5360000000000001E-3</v>
      </c>
      <c r="AG21" s="72">
        <v>-3.398E-3</v>
      </c>
      <c r="AH21" s="72">
        <v>-3.173E-3</v>
      </c>
      <c r="AI21" s="72">
        <v>-3.0820000000000001E-3</v>
      </c>
      <c r="AJ21" s="72">
        <v>-3.1800000000000001E-3</v>
      </c>
      <c r="AK21" s="72">
        <v>-3.3349999999999999E-3</v>
      </c>
      <c r="AL21" s="72">
        <v>-3.7940000000000001E-3</v>
      </c>
      <c r="AM21" s="72">
        <v>-4.1130000000000003E-3</v>
      </c>
    </row>
    <row r="22" spans="1:39" ht="12.75" customHeight="1">
      <c r="A22" s="72">
        <v>-6.0790000000000002E-3</v>
      </c>
      <c r="B22" s="72">
        <v>-5.7149999999999996E-3</v>
      </c>
      <c r="C22" s="72">
        <v>-5.2500000000000003E-3</v>
      </c>
      <c r="D22" s="72">
        <v>-4.8349999999999999E-3</v>
      </c>
      <c r="E22" s="72">
        <v>-4.3E-3</v>
      </c>
      <c r="F22" s="72">
        <v>-3.751E-3</v>
      </c>
      <c r="G22" s="72">
        <v>-3.3089999999999999E-3</v>
      </c>
      <c r="H22" s="72">
        <v>-2.9090000000000001E-3</v>
      </c>
      <c r="I22" s="72">
        <v>-2.4510000000000001E-3</v>
      </c>
      <c r="J22" s="72">
        <v>-1.755E-3</v>
      </c>
      <c r="K22" s="72">
        <v>-1.0009999999999999E-3</v>
      </c>
      <c r="L22" s="72">
        <v>-3.3300000000000002E-4</v>
      </c>
      <c r="M22" s="72">
        <v>2.2900000000000001E-4</v>
      </c>
      <c r="N22" s="72">
        <v>6.3199999999999997E-4</v>
      </c>
      <c r="O22" s="72">
        <v>9.8900000000000008E-4</v>
      </c>
      <c r="P22" s="72">
        <v>1.266E-3</v>
      </c>
      <c r="Q22" s="72">
        <v>1.4580000000000001E-3</v>
      </c>
      <c r="R22" s="72">
        <v>1.647E-3</v>
      </c>
      <c r="S22" s="72">
        <v>1.769E-3</v>
      </c>
      <c r="T22" s="72">
        <v>1.74E-3</v>
      </c>
      <c r="U22" s="72">
        <v>1.4400000000000001E-3</v>
      </c>
      <c r="V22" s="72">
        <v>1.206E-3</v>
      </c>
      <c r="W22" s="72">
        <v>9.0200000000000002E-4</v>
      </c>
      <c r="X22" s="72">
        <v>5.8E-4</v>
      </c>
      <c r="Y22" s="72">
        <v>0</v>
      </c>
      <c r="Z22" s="72">
        <v>-8.0199999999999998E-4</v>
      </c>
      <c r="AA22" s="72">
        <v>-1.671E-3</v>
      </c>
      <c r="AB22" s="72">
        <v>-2.2980000000000001E-3</v>
      </c>
      <c r="AC22" s="72">
        <v>-2.7799999999999999E-3</v>
      </c>
      <c r="AD22" s="72">
        <v>-2.9970000000000001E-3</v>
      </c>
      <c r="AE22" s="72">
        <v>-3.2820000000000002E-3</v>
      </c>
      <c r="AF22" s="72">
        <v>-3.519E-3</v>
      </c>
      <c r="AG22" s="72">
        <v>-3.3960000000000001E-3</v>
      </c>
      <c r="AH22" s="72">
        <v>-3.2169999999999998E-3</v>
      </c>
      <c r="AI22" s="72">
        <v>-3.1150000000000001E-3</v>
      </c>
      <c r="AJ22" s="72">
        <v>-3.143E-3</v>
      </c>
      <c r="AK22" s="72">
        <v>-3.2699999999999999E-3</v>
      </c>
      <c r="AL22" s="72">
        <v>-3.65E-3</v>
      </c>
      <c r="AM22" s="72">
        <v>-3.9810000000000002E-3</v>
      </c>
    </row>
    <row r="23" spans="1:39" ht="12.75" customHeight="1">
      <c r="A23" s="72">
        <v>-6.3879999999999996E-3</v>
      </c>
      <c r="B23" s="72">
        <v>-5.9789999999999999E-3</v>
      </c>
      <c r="C23" s="72">
        <v>-5.4749999999999998E-3</v>
      </c>
      <c r="D23" s="72">
        <v>-5.0340000000000003E-3</v>
      </c>
      <c r="E23" s="72">
        <v>-4.5310000000000003E-3</v>
      </c>
      <c r="F23" s="72">
        <v>-3.9690000000000003E-3</v>
      </c>
      <c r="G23" s="72">
        <v>-3.506E-3</v>
      </c>
      <c r="H23" s="72">
        <v>-3.1180000000000001E-3</v>
      </c>
      <c r="I23" s="72">
        <v>-2.6440000000000001E-3</v>
      </c>
      <c r="J23" s="72">
        <v>-1.9530000000000001E-3</v>
      </c>
      <c r="K23" s="72">
        <v>-1.2509999999999999E-3</v>
      </c>
      <c r="L23" s="72">
        <v>-6.0400000000000004E-4</v>
      </c>
      <c r="M23" s="72">
        <v>-2.4000000000000001E-5</v>
      </c>
      <c r="N23" s="72">
        <v>3.86E-4</v>
      </c>
      <c r="O23" s="72">
        <v>7.2999999999999996E-4</v>
      </c>
      <c r="P23" s="72">
        <v>1.036E-3</v>
      </c>
      <c r="Q23" s="72">
        <v>1.3090000000000001E-3</v>
      </c>
      <c r="R23" s="72">
        <v>1.498E-3</v>
      </c>
      <c r="S23" s="72">
        <v>1.652E-3</v>
      </c>
      <c r="T23" s="72">
        <v>1.614E-3</v>
      </c>
      <c r="U23" s="72">
        <v>1.361E-3</v>
      </c>
      <c r="V23" s="72">
        <v>1.134E-3</v>
      </c>
      <c r="W23" s="72">
        <v>8.7600000000000004E-4</v>
      </c>
      <c r="X23" s="72">
        <v>5.4600000000000004E-4</v>
      </c>
      <c r="Y23" s="72">
        <v>0</v>
      </c>
      <c r="Z23" s="72">
        <v>-7.5799999999999999E-4</v>
      </c>
      <c r="AA23" s="72">
        <v>-1.622E-3</v>
      </c>
      <c r="AB23" s="72">
        <v>-2.245E-3</v>
      </c>
      <c r="AC23" s="72">
        <v>-2.689E-3</v>
      </c>
      <c r="AD23" s="72">
        <v>-2.9459999999999998E-3</v>
      </c>
      <c r="AE23" s="72">
        <v>-3.2820000000000002E-3</v>
      </c>
      <c r="AF23" s="72">
        <v>-3.483E-3</v>
      </c>
      <c r="AG23" s="72">
        <v>-3.356E-3</v>
      </c>
      <c r="AH23" s="72">
        <v>-3.176E-3</v>
      </c>
      <c r="AI23" s="72">
        <v>-3.0950000000000001E-3</v>
      </c>
      <c r="AJ23" s="72">
        <v>-3.0530000000000002E-3</v>
      </c>
      <c r="AK23" s="72">
        <v>-3.1840000000000002E-3</v>
      </c>
      <c r="AL23" s="72">
        <v>-3.4849999999999998E-3</v>
      </c>
      <c r="AM23" s="72">
        <v>-3.7659999999999998E-3</v>
      </c>
    </row>
    <row r="24" spans="1:39" ht="12.75" customHeight="1">
      <c r="A24" s="72">
        <v>-6.4099999999999999E-3</v>
      </c>
      <c r="B24" s="72">
        <v>-6.032E-3</v>
      </c>
      <c r="C24" s="72">
        <v>-5.5970000000000004E-3</v>
      </c>
      <c r="D24" s="72">
        <v>-5.1809999999999998E-3</v>
      </c>
      <c r="E24" s="72">
        <v>-4.6810000000000003E-3</v>
      </c>
      <c r="F24" s="72">
        <v>-4.1850000000000004E-3</v>
      </c>
      <c r="G24" s="72">
        <v>-3.7169999999999998E-3</v>
      </c>
      <c r="H24" s="72">
        <v>-3.32E-3</v>
      </c>
      <c r="I24" s="72">
        <v>-2.8279999999999998E-3</v>
      </c>
      <c r="J24" s="72">
        <v>-2.1389999999999998E-3</v>
      </c>
      <c r="K24" s="72">
        <v>-1.4400000000000001E-3</v>
      </c>
      <c r="L24" s="72">
        <v>-8.1499999999999997E-4</v>
      </c>
      <c r="M24" s="72">
        <v>-2.13E-4</v>
      </c>
      <c r="N24" s="72">
        <v>2.2699999999999999E-4</v>
      </c>
      <c r="O24" s="72">
        <v>5.8600000000000004E-4</v>
      </c>
      <c r="P24" s="72">
        <v>9.0899999999999998E-4</v>
      </c>
      <c r="Q24" s="72">
        <v>1.2279999999999999E-3</v>
      </c>
      <c r="R24" s="72">
        <v>1.4270000000000001E-3</v>
      </c>
      <c r="S24" s="72">
        <v>1.583E-3</v>
      </c>
      <c r="T24" s="72">
        <v>1.573E-3</v>
      </c>
      <c r="U24" s="72">
        <v>1.3389999999999999E-3</v>
      </c>
      <c r="V24" s="72">
        <v>1.1360000000000001E-3</v>
      </c>
      <c r="W24" s="72">
        <v>8.7699999999999996E-4</v>
      </c>
      <c r="X24" s="72">
        <v>5.4000000000000001E-4</v>
      </c>
      <c r="Y24" s="72">
        <v>0</v>
      </c>
      <c r="Z24" s="72">
        <v>-7.3999999999999999E-4</v>
      </c>
      <c r="AA24" s="72">
        <v>-1.5939999999999999E-3</v>
      </c>
      <c r="AB24" s="72">
        <v>-2.1979999999999999E-3</v>
      </c>
      <c r="AC24" s="72">
        <v>-2.6489999999999999E-3</v>
      </c>
      <c r="AD24" s="72">
        <v>-2.9229999999999998E-3</v>
      </c>
      <c r="AE24" s="72">
        <v>-3.2169999999999998E-3</v>
      </c>
      <c r="AF24" s="72">
        <v>-3.4299999999999999E-3</v>
      </c>
      <c r="AG24" s="72">
        <v>-3.3040000000000001E-3</v>
      </c>
      <c r="AH24" s="72">
        <v>-3.127E-3</v>
      </c>
      <c r="AI24" s="72">
        <v>-3.032E-3</v>
      </c>
      <c r="AJ24" s="72">
        <v>-3.016E-3</v>
      </c>
      <c r="AK24" s="72">
        <v>-3.1289999999999998E-3</v>
      </c>
      <c r="AL24" s="72">
        <v>-3.3800000000000002E-3</v>
      </c>
      <c r="AM24" s="72">
        <v>-3.6419999999999998E-3</v>
      </c>
    </row>
    <row r="25" spans="1:39" ht="12.75" customHeight="1">
      <c r="A25" s="72">
        <v>-6.496E-3</v>
      </c>
      <c r="B25" s="72">
        <v>-6.1289999999999999E-3</v>
      </c>
      <c r="C25" s="72">
        <v>-5.6730000000000001E-3</v>
      </c>
      <c r="D25" s="72">
        <v>-5.2440000000000004E-3</v>
      </c>
      <c r="E25" s="72">
        <v>-4.7070000000000002E-3</v>
      </c>
      <c r="F25" s="72">
        <v>-4.1980000000000003E-3</v>
      </c>
      <c r="G25" s="72">
        <v>-3.7460000000000002E-3</v>
      </c>
      <c r="H25" s="72">
        <v>-3.3270000000000001E-3</v>
      </c>
      <c r="I25" s="72">
        <v>-2.859E-3</v>
      </c>
      <c r="J25" s="72">
        <v>-2.1299999999999999E-3</v>
      </c>
      <c r="K25" s="72">
        <v>-1.407E-3</v>
      </c>
      <c r="L25" s="72">
        <v>-7.6499999999999995E-4</v>
      </c>
      <c r="M25" s="72">
        <v>-1.8599999999999999E-4</v>
      </c>
      <c r="N25" s="72">
        <v>2.3900000000000001E-4</v>
      </c>
      <c r="O25" s="72">
        <v>6.11E-4</v>
      </c>
      <c r="P25" s="72">
        <v>9.3599999999999998E-4</v>
      </c>
      <c r="Q25" s="72">
        <v>1.238E-3</v>
      </c>
      <c r="R25" s="72">
        <v>1.418E-3</v>
      </c>
      <c r="S25" s="72">
        <v>1.567E-3</v>
      </c>
      <c r="T25" s="72">
        <v>1.5740000000000001E-3</v>
      </c>
      <c r="U25" s="72">
        <v>1.31E-3</v>
      </c>
      <c r="V25" s="72">
        <v>1.1069999999999999E-3</v>
      </c>
      <c r="W25" s="72">
        <v>8.1999999999999998E-4</v>
      </c>
      <c r="X25" s="72">
        <v>5.3499999999999999E-4</v>
      </c>
      <c r="Y25" s="72">
        <v>0</v>
      </c>
      <c r="Z25" s="72">
        <v>-7.3399999999999995E-4</v>
      </c>
      <c r="AA25" s="72">
        <v>-1.586E-3</v>
      </c>
      <c r="AB25" s="72">
        <v>-2.2049999999999999E-3</v>
      </c>
      <c r="AC25" s="72">
        <v>-2.6640000000000001E-3</v>
      </c>
      <c r="AD25" s="72">
        <v>-2.9369999999999999E-3</v>
      </c>
      <c r="AE25" s="72">
        <v>-3.2599999999999999E-3</v>
      </c>
      <c r="AF25" s="72">
        <v>-3.4489999999999998E-3</v>
      </c>
      <c r="AG25" s="72">
        <v>-3.3630000000000001E-3</v>
      </c>
      <c r="AH25" s="72">
        <v>-3.1909999999999998E-3</v>
      </c>
      <c r="AI25" s="72">
        <v>-3.0860000000000002E-3</v>
      </c>
      <c r="AJ25" s="72">
        <v>-3.0509999999999999E-3</v>
      </c>
      <c r="AK25" s="72">
        <v>-3.143E-3</v>
      </c>
      <c r="AL25" s="72">
        <v>-3.3649999999999999E-3</v>
      </c>
      <c r="AM25" s="72">
        <v>-3.5969999999999999E-3</v>
      </c>
    </row>
    <row r="26" spans="1:39" ht="12.75" customHeight="1">
      <c r="A26" s="72">
        <v>-6.483E-3</v>
      </c>
      <c r="B26" s="72">
        <v>-6.0870000000000004E-3</v>
      </c>
      <c r="C26" s="72">
        <v>-5.6369999999999996E-3</v>
      </c>
      <c r="D26" s="72">
        <v>-5.241E-3</v>
      </c>
      <c r="E26" s="72">
        <v>-4.7569999999999999E-3</v>
      </c>
      <c r="F26" s="72">
        <v>-4.2680000000000001E-3</v>
      </c>
      <c r="G26" s="72">
        <v>-3.8319999999999999E-3</v>
      </c>
      <c r="H26" s="72">
        <v>-3.4250000000000001E-3</v>
      </c>
      <c r="I26" s="72">
        <v>-2.921E-3</v>
      </c>
      <c r="J26" s="72">
        <v>-2.245E-3</v>
      </c>
      <c r="K26" s="72">
        <v>-1.5839999999999999E-3</v>
      </c>
      <c r="L26" s="72">
        <v>-9.41E-4</v>
      </c>
      <c r="M26" s="72">
        <v>-3.6400000000000001E-4</v>
      </c>
      <c r="N26" s="72">
        <v>7.4999999999999993E-5</v>
      </c>
      <c r="O26" s="72">
        <v>4.5300000000000001E-4</v>
      </c>
      <c r="P26" s="72">
        <v>7.8200000000000003E-4</v>
      </c>
      <c r="Q26" s="72">
        <v>1.127E-3</v>
      </c>
      <c r="R26" s="72">
        <v>1.353E-3</v>
      </c>
      <c r="S26" s="72">
        <v>1.482E-3</v>
      </c>
      <c r="T26" s="72">
        <v>1.4679999999999999E-3</v>
      </c>
      <c r="U26" s="72">
        <v>1.2470000000000001E-3</v>
      </c>
      <c r="V26" s="72">
        <v>1.0549999999999999E-3</v>
      </c>
      <c r="W26" s="72">
        <v>8.0999999999999996E-4</v>
      </c>
      <c r="X26" s="72">
        <v>5.04E-4</v>
      </c>
      <c r="Y26" s="72">
        <v>0</v>
      </c>
      <c r="Z26" s="72">
        <v>-7.1100000000000004E-4</v>
      </c>
      <c r="AA26" s="72">
        <v>-1.5499999999999999E-3</v>
      </c>
      <c r="AB26" s="72">
        <v>-2.1580000000000002E-3</v>
      </c>
      <c r="AC26" s="72">
        <v>-2.6340000000000001E-3</v>
      </c>
      <c r="AD26" s="72">
        <v>-2.9299999999999999E-3</v>
      </c>
      <c r="AE26" s="72">
        <v>-3.277E-3</v>
      </c>
      <c r="AF26" s="72">
        <v>-3.4989999999999999E-3</v>
      </c>
      <c r="AG26" s="72">
        <v>-3.4450000000000001E-3</v>
      </c>
      <c r="AH26" s="72">
        <v>-3.2750000000000001E-3</v>
      </c>
      <c r="AI26" s="72">
        <v>-3.1619999999999999E-3</v>
      </c>
      <c r="AJ26" s="72">
        <v>-3.1389999999999999E-3</v>
      </c>
      <c r="AK26" s="72">
        <v>-3.173E-3</v>
      </c>
      <c r="AL26" s="72">
        <v>-3.3760000000000001E-3</v>
      </c>
      <c r="AM26" s="72">
        <v>-3.5360000000000001E-3</v>
      </c>
    </row>
    <row r="27" spans="1:39" ht="12.75" customHeight="1">
      <c r="A27" s="72">
        <v>-6.4359999999999999E-3</v>
      </c>
      <c r="B27" s="72">
        <v>-6.0879999999999997E-3</v>
      </c>
      <c r="C27" s="72">
        <v>-5.7060000000000001E-3</v>
      </c>
      <c r="D27" s="72">
        <v>-5.3160000000000004E-3</v>
      </c>
      <c r="E27" s="72">
        <v>-4.8370000000000002E-3</v>
      </c>
      <c r="F27" s="72">
        <v>-4.3569999999999998E-3</v>
      </c>
      <c r="G27" s="72">
        <v>-3.9350000000000001E-3</v>
      </c>
      <c r="H27" s="72">
        <v>-3.5300000000000002E-3</v>
      </c>
      <c r="I27" s="72">
        <v>-3.0209999999999998E-3</v>
      </c>
      <c r="J27" s="72">
        <v>-2.33E-3</v>
      </c>
      <c r="K27" s="72">
        <v>-1.6440000000000001E-3</v>
      </c>
      <c r="L27" s="72">
        <v>-9.9299999999999996E-4</v>
      </c>
      <c r="M27" s="72">
        <v>-3.9899999999999999E-4</v>
      </c>
      <c r="N27" s="72">
        <v>2.5999999999999998E-5</v>
      </c>
      <c r="O27" s="72">
        <v>4.37E-4</v>
      </c>
      <c r="P27" s="72">
        <v>7.7899999999999996E-4</v>
      </c>
      <c r="Q27" s="72">
        <v>1.088E-3</v>
      </c>
      <c r="R27" s="72">
        <v>1.325E-3</v>
      </c>
      <c r="S27" s="72">
        <v>1.4760000000000001E-3</v>
      </c>
      <c r="T27" s="72">
        <v>1.475E-3</v>
      </c>
      <c r="U27" s="72">
        <v>1.2279999999999999E-3</v>
      </c>
      <c r="V27" s="72">
        <v>1.0280000000000001E-3</v>
      </c>
      <c r="W27" s="72">
        <v>7.7099999999999998E-4</v>
      </c>
      <c r="X27" s="72">
        <v>5.0100000000000003E-4</v>
      </c>
      <c r="Y27" s="72">
        <v>0</v>
      </c>
      <c r="Z27" s="72">
        <v>-7.4899999999999999E-4</v>
      </c>
      <c r="AA27" s="72">
        <v>-1.5709999999999999E-3</v>
      </c>
      <c r="AB27" s="72">
        <v>-2.2139999999999998E-3</v>
      </c>
      <c r="AC27" s="72">
        <v>-2.6830000000000001E-3</v>
      </c>
      <c r="AD27" s="72">
        <v>-2.9750000000000002E-3</v>
      </c>
      <c r="AE27" s="72">
        <v>-3.3140000000000001E-3</v>
      </c>
      <c r="AF27" s="72">
        <v>-3.5309999999999999E-3</v>
      </c>
      <c r="AG27" s="72">
        <v>-3.47E-3</v>
      </c>
      <c r="AH27" s="72">
        <v>-3.3509999999999998E-3</v>
      </c>
      <c r="AI27" s="72">
        <v>-3.2490000000000002E-3</v>
      </c>
      <c r="AJ27" s="72">
        <v>-3.2299999999999998E-3</v>
      </c>
      <c r="AK27" s="72">
        <v>-3.2669999999999999E-3</v>
      </c>
      <c r="AL27" s="72">
        <v>-3.4139999999999999E-3</v>
      </c>
      <c r="AM27" s="72">
        <v>-3.5820000000000001E-3</v>
      </c>
    </row>
    <row r="28" spans="1:39" ht="12.75" customHeight="1">
      <c r="A28" s="72">
        <v>-6.7730000000000004E-3</v>
      </c>
      <c r="B28" s="72">
        <v>-6.3860000000000002E-3</v>
      </c>
      <c r="C28" s="72">
        <v>-5.9249999999999997E-3</v>
      </c>
      <c r="D28" s="72">
        <v>-5.496E-3</v>
      </c>
      <c r="E28" s="72">
        <v>-5.0020000000000004E-3</v>
      </c>
      <c r="F28" s="72">
        <v>-4.4819999999999999E-3</v>
      </c>
      <c r="G28" s="72">
        <v>-4.0049999999999999E-3</v>
      </c>
      <c r="H28" s="72">
        <v>-3.5959999999999998E-3</v>
      </c>
      <c r="I28" s="72">
        <v>-3.068E-3</v>
      </c>
      <c r="J28" s="72">
        <v>-2.3999999999999998E-3</v>
      </c>
      <c r="K28" s="72">
        <v>-1.6969999999999999E-3</v>
      </c>
      <c r="L28" s="72">
        <v>-1.0499999999999999E-3</v>
      </c>
      <c r="M28" s="72">
        <v>-4.4499999999999997E-4</v>
      </c>
      <c r="N28" s="72">
        <v>-1.8E-5</v>
      </c>
      <c r="O28" s="72">
        <v>3.79E-4</v>
      </c>
      <c r="P28" s="72">
        <v>7.2499999999999995E-4</v>
      </c>
      <c r="Q28" s="72">
        <v>1.075E-3</v>
      </c>
      <c r="R28" s="72">
        <v>1.3010000000000001E-3</v>
      </c>
      <c r="S28" s="72">
        <v>1.446E-3</v>
      </c>
      <c r="T28" s="72">
        <v>1.4679999999999999E-3</v>
      </c>
      <c r="U28" s="72">
        <v>1.2149999999999999E-3</v>
      </c>
      <c r="V28" s="72">
        <v>1.031E-3</v>
      </c>
      <c r="W28" s="72">
        <v>7.7999999999999999E-4</v>
      </c>
      <c r="X28" s="72">
        <v>5.1000000000000004E-4</v>
      </c>
      <c r="Y28" s="72">
        <v>0</v>
      </c>
      <c r="Z28" s="72">
        <v>-6.9499999999999998E-4</v>
      </c>
      <c r="AA28" s="72">
        <v>-1.536E-3</v>
      </c>
      <c r="AB28" s="72">
        <v>-2.1589999999999999E-3</v>
      </c>
      <c r="AC28" s="72">
        <v>-2.5990000000000002E-3</v>
      </c>
      <c r="AD28" s="72">
        <v>-2.9250000000000001E-3</v>
      </c>
      <c r="AE28" s="72">
        <v>-3.2799999999999999E-3</v>
      </c>
      <c r="AF28" s="72">
        <v>-3.5260000000000001E-3</v>
      </c>
      <c r="AG28" s="72">
        <v>-3.4550000000000002E-3</v>
      </c>
      <c r="AH28" s="72">
        <v>-3.3540000000000002E-3</v>
      </c>
      <c r="AI28" s="72">
        <v>-3.2810000000000001E-3</v>
      </c>
      <c r="AJ28" s="72">
        <v>-3.2469999999999999E-3</v>
      </c>
      <c r="AK28" s="72">
        <v>-3.2940000000000001E-3</v>
      </c>
      <c r="AL28" s="72">
        <v>-3.4039999999999999E-3</v>
      </c>
      <c r="AM28" s="72">
        <v>-3.578E-3</v>
      </c>
    </row>
    <row r="29" spans="1:39" ht="12.75" customHeight="1">
      <c r="A29" s="72">
        <v>-6.9969999999999997E-3</v>
      </c>
      <c r="B29" s="72">
        <v>-6.6080000000000002E-3</v>
      </c>
      <c r="C29" s="72">
        <v>-6.1539999999999997E-3</v>
      </c>
      <c r="D29" s="72">
        <v>-5.7409999999999996E-3</v>
      </c>
      <c r="E29" s="72">
        <v>-5.2529999999999999E-3</v>
      </c>
      <c r="F29" s="72">
        <v>-4.7580000000000001E-3</v>
      </c>
      <c r="G29" s="72">
        <v>-4.3030000000000004E-3</v>
      </c>
      <c r="H29" s="72">
        <v>-3.8960000000000002E-3</v>
      </c>
      <c r="I29" s="72">
        <v>-3.3479999999999998E-3</v>
      </c>
      <c r="J29" s="72">
        <v>-2.679E-3</v>
      </c>
      <c r="K29" s="72">
        <v>-2.006E-3</v>
      </c>
      <c r="L29" s="72">
        <v>-1.366E-3</v>
      </c>
      <c r="M29" s="72">
        <v>-7.6300000000000001E-4</v>
      </c>
      <c r="N29" s="72">
        <v>-3.0299999999999999E-4</v>
      </c>
      <c r="O29" s="72">
        <v>1.16E-4</v>
      </c>
      <c r="P29" s="72">
        <v>4.8000000000000001E-4</v>
      </c>
      <c r="Q29" s="72">
        <v>8.6600000000000002E-4</v>
      </c>
      <c r="R29" s="72">
        <v>1.142E-3</v>
      </c>
      <c r="S29" s="72">
        <v>1.2930000000000001E-3</v>
      </c>
      <c r="T29" s="72">
        <v>1.307E-3</v>
      </c>
      <c r="U29" s="72">
        <v>1.0970000000000001E-3</v>
      </c>
      <c r="V29" s="72">
        <v>9.5699999999999995E-4</v>
      </c>
      <c r="W29" s="72">
        <v>7.3499999999999998E-4</v>
      </c>
      <c r="X29" s="72">
        <v>4.7399999999999997E-4</v>
      </c>
      <c r="Y29" s="72">
        <v>0</v>
      </c>
      <c r="Z29" s="72">
        <v>-6.9700000000000003E-4</v>
      </c>
      <c r="AA29" s="72">
        <v>-1.467E-3</v>
      </c>
      <c r="AB29" s="72">
        <v>-2.1150000000000001E-3</v>
      </c>
      <c r="AC29" s="72">
        <v>-2.5579999999999999E-3</v>
      </c>
      <c r="AD29" s="72">
        <v>-2.8960000000000001E-3</v>
      </c>
      <c r="AE29" s="72">
        <v>-3.2690000000000002E-3</v>
      </c>
      <c r="AF29" s="72">
        <v>-3.5230000000000001E-3</v>
      </c>
      <c r="AG29" s="72">
        <v>-3.47E-3</v>
      </c>
      <c r="AH29" s="72">
        <v>-3.3790000000000001E-3</v>
      </c>
      <c r="AI29" s="72">
        <v>-3.3159999999999999E-3</v>
      </c>
      <c r="AJ29" s="72">
        <v>-3.29E-3</v>
      </c>
      <c r="AK29" s="72">
        <v>-3.3449999999999999E-3</v>
      </c>
      <c r="AL29" s="72">
        <v>-3.4099999999999998E-3</v>
      </c>
      <c r="AM29" s="72">
        <v>-3.5590000000000001E-3</v>
      </c>
    </row>
    <row r="30" spans="1:39" ht="12.75" customHeight="1">
      <c r="A30" s="72">
        <v>-6.6680000000000003E-3</v>
      </c>
      <c r="B30" s="72">
        <v>-6.3429999999999997E-3</v>
      </c>
      <c r="C30" s="72">
        <v>-5.9699999999999996E-3</v>
      </c>
      <c r="D30" s="72">
        <v>-5.5789999999999998E-3</v>
      </c>
      <c r="E30" s="72">
        <v>-5.0930000000000003E-3</v>
      </c>
      <c r="F30" s="72">
        <v>-4.6410000000000002E-3</v>
      </c>
      <c r="G30" s="72">
        <v>-4.1910000000000003E-3</v>
      </c>
      <c r="H30" s="72">
        <v>-3.777E-3</v>
      </c>
      <c r="I30" s="72">
        <v>-3.238E-3</v>
      </c>
      <c r="J30" s="72">
        <v>-2.5690000000000001E-3</v>
      </c>
      <c r="K30" s="72">
        <v>-1.8990000000000001E-3</v>
      </c>
      <c r="L30" s="72">
        <v>-1.2669999999999999E-3</v>
      </c>
      <c r="M30" s="72">
        <v>-6.4999999999999997E-4</v>
      </c>
      <c r="N30" s="72">
        <v>-1.84E-4</v>
      </c>
      <c r="O30" s="72">
        <v>1.94E-4</v>
      </c>
      <c r="P30" s="72">
        <v>5.7300000000000005E-4</v>
      </c>
      <c r="Q30" s="72">
        <v>9.2299999999999999E-4</v>
      </c>
      <c r="R30" s="72">
        <v>1.191E-3</v>
      </c>
      <c r="S30" s="72">
        <v>1.3500000000000001E-3</v>
      </c>
      <c r="T30" s="72">
        <v>1.3630000000000001E-3</v>
      </c>
      <c r="U30" s="72">
        <v>1.134E-3</v>
      </c>
      <c r="V30" s="72">
        <v>9.6000000000000002E-4</v>
      </c>
      <c r="W30" s="72">
        <v>7.3999999999999999E-4</v>
      </c>
      <c r="X30" s="72">
        <v>4.8099999999999998E-4</v>
      </c>
      <c r="Y30" s="72">
        <v>0</v>
      </c>
      <c r="Z30" s="72">
        <v>-6.7699999999999998E-4</v>
      </c>
      <c r="AA30" s="72">
        <v>-1.488E-3</v>
      </c>
      <c r="AB30" s="72">
        <v>-2.088E-3</v>
      </c>
      <c r="AC30" s="72">
        <v>-2.5240000000000002E-3</v>
      </c>
      <c r="AD30" s="72">
        <v>-2.8679999999999999E-3</v>
      </c>
      <c r="AE30" s="72">
        <v>-3.2429999999999998E-3</v>
      </c>
      <c r="AF30" s="72">
        <v>-3.5330000000000001E-3</v>
      </c>
      <c r="AG30" s="72">
        <v>-3.4970000000000001E-3</v>
      </c>
      <c r="AH30" s="72">
        <v>-3.4550000000000002E-3</v>
      </c>
      <c r="AI30" s="72">
        <v>-3.4039999999999999E-3</v>
      </c>
      <c r="AJ30" s="72">
        <v>-3.392E-3</v>
      </c>
      <c r="AK30" s="72">
        <v>-3.4350000000000001E-3</v>
      </c>
      <c r="AL30" s="72">
        <v>-3.4870000000000001E-3</v>
      </c>
      <c r="AM30" s="72">
        <v>-3.627E-3</v>
      </c>
    </row>
    <row r="31" spans="1:39" ht="12.75" customHeight="1">
      <c r="A31" s="72">
        <v>-6.4910000000000002E-3</v>
      </c>
      <c r="B31" s="72">
        <v>-6.1349999999999998E-3</v>
      </c>
      <c r="C31" s="72">
        <v>-5.7270000000000003E-3</v>
      </c>
      <c r="D31" s="72">
        <v>-5.3299999999999997E-3</v>
      </c>
      <c r="E31" s="72">
        <v>-4.8809999999999999E-3</v>
      </c>
      <c r="F31" s="72">
        <v>-4.4190000000000002E-3</v>
      </c>
      <c r="G31" s="72">
        <v>-3.9870000000000001E-3</v>
      </c>
      <c r="H31" s="72">
        <v>-3.5739999999999999E-3</v>
      </c>
      <c r="I31" s="72">
        <v>-3.0539999999999999E-3</v>
      </c>
      <c r="J31" s="72">
        <v>-2.408E-3</v>
      </c>
      <c r="K31" s="72">
        <v>-1.755E-3</v>
      </c>
      <c r="L31" s="72">
        <v>-1.122E-3</v>
      </c>
      <c r="M31" s="72">
        <v>-5.6599999999999999E-4</v>
      </c>
      <c r="N31" s="72">
        <v>-1.27E-4</v>
      </c>
      <c r="O31" s="72">
        <v>2.6400000000000002E-4</v>
      </c>
      <c r="P31" s="72">
        <v>6.4000000000000005E-4</v>
      </c>
      <c r="Q31" s="72">
        <v>9.9700000000000006E-4</v>
      </c>
      <c r="R31" s="72">
        <v>1.256E-3</v>
      </c>
      <c r="S31" s="72">
        <v>1.3799999999999999E-3</v>
      </c>
      <c r="T31" s="72">
        <v>1.3960000000000001E-3</v>
      </c>
      <c r="U31" s="72">
        <v>1.152E-3</v>
      </c>
      <c r="V31" s="72">
        <v>9.77E-4</v>
      </c>
      <c r="W31" s="72">
        <v>7.76E-4</v>
      </c>
      <c r="X31" s="72">
        <v>4.8500000000000003E-4</v>
      </c>
      <c r="Y31" s="72">
        <v>0</v>
      </c>
      <c r="Z31" s="72">
        <v>-6.6299999999999996E-4</v>
      </c>
      <c r="AA31" s="72">
        <v>-1.508E-3</v>
      </c>
      <c r="AB31" s="72">
        <v>-2.0799999999999998E-3</v>
      </c>
      <c r="AC31" s="72">
        <v>-2.5600000000000002E-3</v>
      </c>
      <c r="AD31" s="72">
        <v>-2.9169999999999999E-3</v>
      </c>
      <c r="AE31" s="72">
        <v>-3.3300000000000001E-3</v>
      </c>
      <c r="AF31" s="72">
        <v>-3.643E-3</v>
      </c>
      <c r="AG31" s="72">
        <v>-3.6440000000000001E-3</v>
      </c>
      <c r="AH31" s="72">
        <v>-3.627E-3</v>
      </c>
      <c r="AI31" s="72">
        <v>-3.5969999999999999E-3</v>
      </c>
      <c r="AJ31" s="72">
        <v>-3.6129999999999999E-3</v>
      </c>
      <c r="AK31" s="72">
        <v>-3.6259999999999999E-3</v>
      </c>
      <c r="AL31" s="72">
        <v>-3.6679999999999998E-3</v>
      </c>
      <c r="AM31" s="72">
        <v>-3.7659999999999998E-3</v>
      </c>
    </row>
    <row r="32" spans="1:39" ht="12.75" customHeight="1">
      <c r="A32" s="72">
        <v>-6.0460000000000002E-3</v>
      </c>
      <c r="B32" s="72">
        <v>-5.7299999999999999E-3</v>
      </c>
      <c r="C32" s="72">
        <v>-5.3810000000000004E-3</v>
      </c>
      <c r="D32" s="72">
        <v>-5.0499999999999998E-3</v>
      </c>
      <c r="E32" s="72">
        <v>-4.627E-3</v>
      </c>
      <c r="F32" s="72">
        <v>-4.2170000000000003E-3</v>
      </c>
      <c r="G32" s="72">
        <v>-3.8049999999999998E-3</v>
      </c>
      <c r="H32" s="72">
        <v>-3.4099999999999998E-3</v>
      </c>
      <c r="I32" s="72">
        <v>-2.895E-3</v>
      </c>
      <c r="J32" s="72">
        <v>-2.2790000000000002E-3</v>
      </c>
      <c r="K32" s="72">
        <v>-1.696E-3</v>
      </c>
      <c r="L32" s="72">
        <v>-1.0640000000000001E-3</v>
      </c>
      <c r="M32" s="72">
        <v>-5.0000000000000001E-4</v>
      </c>
      <c r="N32" s="72">
        <v>-5.5000000000000002E-5</v>
      </c>
      <c r="O32" s="72">
        <v>3.5799999999999997E-4</v>
      </c>
      <c r="P32" s="72">
        <v>7.1699999999999997E-4</v>
      </c>
      <c r="Q32" s="72">
        <v>1.0740000000000001E-3</v>
      </c>
      <c r="R32" s="72">
        <v>1.3090000000000001E-3</v>
      </c>
      <c r="S32" s="72">
        <v>1.4400000000000001E-3</v>
      </c>
      <c r="T32" s="72">
        <v>1.42E-3</v>
      </c>
      <c r="U32" s="72">
        <v>1.1789999999999999E-3</v>
      </c>
      <c r="V32" s="72">
        <v>9.9200000000000004E-4</v>
      </c>
      <c r="W32" s="72">
        <v>7.6900000000000004E-4</v>
      </c>
      <c r="X32" s="72">
        <v>4.8000000000000001E-4</v>
      </c>
      <c r="Y32" s="72">
        <v>0</v>
      </c>
      <c r="Z32" s="72">
        <v>-6.5799999999999995E-4</v>
      </c>
      <c r="AA32" s="72">
        <v>-1.4549999999999999E-3</v>
      </c>
      <c r="AB32" s="72">
        <v>-2.065E-3</v>
      </c>
      <c r="AC32" s="72">
        <v>-2.562E-3</v>
      </c>
      <c r="AD32" s="72">
        <v>-2.9350000000000001E-3</v>
      </c>
      <c r="AE32" s="72">
        <v>-3.369E-3</v>
      </c>
      <c r="AF32" s="72">
        <v>-3.7039999999999998E-3</v>
      </c>
      <c r="AG32" s="72">
        <v>-3.7369999999999999E-3</v>
      </c>
      <c r="AH32" s="72">
        <v>-3.7580000000000001E-3</v>
      </c>
      <c r="AI32" s="72">
        <v>-3.754E-3</v>
      </c>
      <c r="AJ32" s="72">
        <v>-3.784E-3</v>
      </c>
      <c r="AK32" s="72">
        <v>-3.8379999999999998E-3</v>
      </c>
      <c r="AL32" s="72">
        <v>-3.8419999999999999E-3</v>
      </c>
      <c r="AM32" s="72">
        <v>-3.9249999999999997E-3</v>
      </c>
    </row>
    <row r="33" spans="1:39" ht="12.75" customHeight="1">
      <c r="A33" s="72">
        <v>-5.8809999999999999E-3</v>
      </c>
      <c r="B33" s="72">
        <v>-5.5919999999999997E-3</v>
      </c>
      <c r="C33" s="72">
        <v>-5.2639999999999996E-3</v>
      </c>
      <c r="D33" s="72">
        <v>-4.9020000000000001E-3</v>
      </c>
      <c r="E33" s="72">
        <v>-4.4749999999999998E-3</v>
      </c>
      <c r="F33" s="72">
        <v>-4.058E-3</v>
      </c>
      <c r="G33" s="72">
        <v>-3.6740000000000002E-3</v>
      </c>
      <c r="H33" s="72">
        <v>-3.2729999999999999E-3</v>
      </c>
      <c r="I33" s="72">
        <v>-2.784E-3</v>
      </c>
      <c r="J33" s="72">
        <v>-2.1679999999999998E-3</v>
      </c>
      <c r="K33" s="72">
        <v>-1.5529999999999999E-3</v>
      </c>
      <c r="L33" s="72">
        <v>-9.4899999999999997E-4</v>
      </c>
      <c r="M33" s="72">
        <v>-4.0000000000000002E-4</v>
      </c>
      <c r="N33" s="72">
        <v>4.5000000000000003E-5</v>
      </c>
      <c r="O33" s="72">
        <v>4.1599999999999997E-4</v>
      </c>
      <c r="P33" s="72">
        <v>8.0099999999999995E-4</v>
      </c>
      <c r="Q33" s="72">
        <v>1.1490000000000001E-3</v>
      </c>
      <c r="R33" s="72">
        <v>1.3619999999999999E-3</v>
      </c>
      <c r="S33" s="72">
        <v>1.47E-3</v>
      </c>
      <c r="T33" s="72">
        <v>1.4549999999999999E-3</v>
      </c>
      <c r="U33" s="72">
        <v>1.204E-3</v>
      </c>
      <c r="V33" s="72">
        <v>1.0039999999999999E-3</v>
      </c>
      <c r="W33" s="72">
        <v>7.7099999999999998E-4</v>
      </c>
      <c r="X33" s="72">
        <v>4.7100000000000001E-4</v>
      </c>
      <c r="Y33" s="72">
        <v>0</v>
      </c>
      <c r="Z33" s="72">
        <v>-6.8099999999999996E-4</v>
      </c>
      <c r="AA33" s="72">
        <v>-1.456E-3</v>
      </c>
      <c r="AB33" s="72">
        <v>-2.0720000000000001E-3</v>
      </c>
      <c r="AC33" s="72">
        <v>-2.5560000000000001E-3</v>
      </c>
      <c r="AD33" s="72">
        <v>-2.9580000000000001E-3</v>
      </c>
      <c r="AE33" s="72">
        <v>-3.408E-3</v>
      </c>
      <c r="AF33" s="72">
        <v>-3.7859999999999999E-3</v>
      </c>
      <c r="AG33" s="72">
        <v>-3.8709999999999999E-3</v>
      </c>
      <c r="AH33" s="72">
        <v>-3.885E-3</v>
      </c>
      <c r="AI33" s="72">
        <v>-3.9039999999999999E-3</v>
      </c>
      <c r="AJ33" s="72">
        <v>-3.9519999999999998E-3</v>
      </c>
      <c r="AK33" s="72">
        <v>-3.9969999999999997E-3</v>
      </c>
      <c r="AL33" s="72">
        <v>-3.9950000000000003E-3</v>
      </c>
      <c r="AM33" s="72">
        <v>-4.0689999999999997E-3</v>
      </c>
    </row>
    <row r="34" spans="1:39" ht="12.75" customHeight="1">
      <c r="A34" s="72">
        <v>-5.5799999999999999E-3</v>
      </c>
      <c r="B34" s="72">
        <v>-5.2849999999999998E-3</v>
      </c>
      <c r="C34" s="72">
        <v>-4.9490000000000003E-3</v>
      </c>
      <c r="D34" s="72">
        <v>-4.6129999999999999E-3</v>
      </c>
      <c r="E34" s="72">
        <v>-4.254E-3</v>
      </c>
      <c r="F34" s="72">
        <v>-3.833E-3</v>
      </c>
      <c r="G34" s="72">
        <v>-3.4499999999999999E-3</v>
      </c>
      <c r="H34" s="72">
        <v>-3.068E-3</v>
      </c>
      <c r="I34" s="72">
        <v>-2.5760000000000002E-3</v>
      </c>
      <c r="J34" s="72">
        <v>-2E-3</v>
      </c>
      <c r="K34" s="72">
        <v>-1.405E-3</v>
      </c>
      <c r="L34" s="72">
        <v>-8.4099999999999995E-4</v>
      </c>
      <c r="M34" s="72">
        <v>-3.1E-4</v>
      </c>
      <c r="N34" s="72">
        <v>1.17E-4</v>
      </c>
      <c r="O34" s="72">
        <v>4.8000000000000001E-4</v>
      </c>
      <c r="P34" s="72">
        <v>8.5300000000000003E-4</v>
      </c>
      <c r="Q34" s="72">
        <v>1.1969999999999999E-3</v>
      </c>
      <c r="R34" s="72">
        <v>1.413E-3</v>
      </c>
      <c r="S34" s="72">
        <v>1.506E-3</v>
      </c>
      <c r="T34" s="72">
        <v>1.49E-3</v>
      </c>
      <c r="U34" s="72">
        <v>1.2199999999999999E-3</v>
      </c>
      <c r="V34" s="72">
        <v>1.0269999999999999E-3</v>
      </c>
      <c r="W34" s="72">
        <v>7.9299999999999998E-4</v>
      </c>
      <c r="X34" s="72">
        <v>4.9200000000000003E-4</v>
      </c>
      <c r="Y34" s="72">
        <v>0</v>
      </c>
      <c r="Z34" s="72">
        <v>-6.2299999999999996E-4</v>
      </c>
      <c r="AA34" s="72">
        <v>-1.4339999999999999E-3</v>
      </c>
      <c r="AB34" s="72">
        <v>-2.075E-3</v>
      </c>
      <c r="AC34" s="72">
        <v>-2.5439999999999998E-3</v>
      </c>
      <c r="AD34" s="72">
        <v>-2.9589999999999998E-3</v>
      </c>
      <c r="AE34" s="72">
        <v>-3.434E-3</v>
      </c>
      <c r="AF34" s="72">
        <v>-3.8570000000000002E-3</v>
      </c>
      <c r="AG34" s="72">
        <v>-3.9300000000000003E-3</v>
      </c>
      <c r="AH34" s="72">
        <v>-4.0029999999999996E-3</v>
      </c>
      <c r="AI34" s="72">
        <v>-3.999E-3</v>
      </c>
      <c r="AJ34" s="72">
        <v>-4.0790000000000002E-3</v>
      </c>
      <c r="AK34" s="72">
        <v>-4.1029999999999999E-3</v>
      </c>
      <c r="AL34" s="72">
        <v>-4.0699999999999998E-3</v>
      </c>
      <c r="AM34" s="72">
        <v>-4.1269999999999996E-3</v>
      </c>
    </row>
    <row r="35" spans="1:39" ht="12.75" customHeight="1">
      <c r="A35" s="72">
        <v>-5.176E-3</v>
      </c>
      <c r="B35" s="72">
        <v>-4.9449999999999997E-3</v>
      </c>
      <c r="C35" s="72">
        <v>-4.6750000000000003E-3</v>
      </c>
      <c r="D35" s="72">
        <v>-4.385E-3</v>
      </c>
      <c r="E35" s="72">
        <v>-4.0379999999999999E-3</v>
      </c>
      <c r="F35" s="72">
        <v>-3.6649999999999999E-3</v>
      </c>
      <c r="G35" s="72">
        <v>-3.31E-3</v>
      </c>
      <c r="H35" s="72">
        <v>-2.9580000000000001E-3</v>
      </c>
      <c r="I35" s="72">
        <v>-2.4689999999999998E-3</v>
      </c>
      <c r="J35" s="72">
        <v>-1.902E-3</v>
      </c>
      <c r="K35" s="72">
        <v>-1.358E-3</v>
      </c>
      <c r="L35" s="72">
        <v>-8.0900000000000004E-4</v>
      </c>
      <c r="M35" s="72">
        <v>-2.5700000000000001E-4</v>
      </c>
      <c r="N35" s="72">
        <v>1.5899999999999999E-4</v>
      </c>
      <c r="O35" s="72">
        <v>5.4000000000000001E-4</v>
      </c>
      <c r="P35" s="72">
        <v>9.0300000000000005E-4</v>
      </c>
      <c r="Q35" s="72">
        <v>1.2329999999999999E-3</v>
      </c>
      <c r="R35" s="72">
        <v>1.4400000000000001E-3</v>
      </c>
      <c r="S35" s="72">
        <v>1.5200000000000001E-3</v>
      </c>
      <c r="T35" s="72">
        <v>1.5009999999999999E-3</v>
      </c>
      <c r="U35" s="72">
        <v>1.24E-3</v>
      </c>
      <c r="V35" s="72">
        <v>1.0250000000000001E-3</v>
      </c>
      <c r="W35" s="72">
        <v>7.6199999999999998E-4</v>
      </c>
      <c r="X35" s="72">
        <v>4.84E-4</v>
      </c>
      <c r="Y35" s="72">
        <v>0</v>
      </c>
      <c r="Z35" s="72">
        <v>-6.4999999999999997E-4</v>
      </c>
      <c r="AA35" s="72">
        <v>-1.423E-3</v>
      </c>
      <c r="AB35" s="72">
        <v>-2.075E-3</v>
      </c>
      <c r="AC35" s="72">
        <v>-2.5460000000000001E-3</v>
      </c>
      <c r="AD35" s="72">
        <v>-2.9610000000000001E-3</v>
      </c>
      <c r="AE35" s="72">
        <v>-3.437E-3</v>
      </c>
      <c r="AF35" s="72">
        <v>-3.8370000000000001E-3</v>
      </c>
      <c r="AG35" s="72">
        <v>-3.954E-3</v>
      </c>
      <c r="AH35" s="72">
        <v>-4.0239999999999998E-3</v>
      </c>
      <c r="AI35" s="72">
        <v>-4.0460000000000001E-3</v>
      </c>
      <c r="AJ35" s="72">
        <v>-4.0720000000000001E-3</v>
      </c>
      <c r="AK35" s="72">
        <v>-4.0800000000000003E-3</v>
      </c>
      <c r="AL35" s="72">
        <v>-4.0410000000000003E-3</v>
      </c>
      <c r="AM35" s="72">
        <v>-4.0930000000000003E-3</v>
      </c>
    </row>
    <row r="36" spans="1:39" ht="12.75" customHeight="1">
      <c r="A36" s="72">
        <v>-4.9659999999999999E-3</v>
      </c>
      <c r="B36" s="72">
        <v>-4.744E-3</v>
      </c>
      <c r="C36" s="72">
        <v>-4.463E-3</v>
      </c>
      <c r="D36" s="72">
        <v>-4.1469999999999996E-3</v>
      </c>
      <c r="E36" s="72">
        <v>-3.7980000000000002E-3</v>
      </c>
      <c r="F36" s="72">
        <v>-3.4459999999999998E-3</v>
      </c>
      <c r="G36" s="72">
        <v>-3.1099999999999999E-3</v>
      </c>
      <c r="H36" s="72">
        <v>-2.758E-3</v>
      </c>
      <c r="I36" s="72">
        <v>-2.2850000000000001E-3</v>
      </c>
      <c r="J36" s="72">
        <v>-1.74E-3</v>
      </c>
      <c r="K36" s="72">
        <v>-1.191E-3</v>
      </c>
      <c r="L36" s="72">
        <v>-6.5300000000000004E-4</v>
      </c>
      <c r="M36" s="72">
        <v>-1.2899999999999999E-4</v>
      </c>
      <c r="N36" s="72">
        <v>2.5900000000000001E-4</v>
      </c>
      <c r="O36" s="72">
        <v>6.3599999999999996E-4</v>
      </c>
      <c r="P36" s="72">
        <v>9.8400000000000007E-4</v>
      </c>
      <c r="Q36" s="72">
        <v>1.305E-3</v>
      </c>
      <c r="R36" s="72">
        <v>1.482E-3</v>
      </c>
      <c r="S36" s="72">
        <v>1.56E-3</v>
      </c>
      <c r="T36" s="72">
        <v>1.5299999999999999E-3</v>
      </c>
      <c r="U36" s="72">
        <v>1.2520000000000001E-3</v>
      </c>
      <c r="V36" s="72">
        <v>1.054E-3</v>
      </c>
      <c r="W36" s="72">
        <v>7.8600000000000002E-4</v>
      </c>
      <c r="X36" s="72">
        <v>5.1800000000000001E-4</v>
      </c>
      <c r="Y36" s="72">
        <v>0</v>
      </c>
      <c r="Z36" s="72">
        <v>-6.0899999999999995E-4</v>
      </c>
      <c r="AA36" s="72">
        <v>-1.4220000000000001E-3</v>
      </c>
      <c r="AB36" s="72">
        <v>-2.0600000000000002E-3</v>
      </c>
      <c r="AC36" s="72">
        <v>-2.5149999999999999E-3</v>
      </c>
      <c r="AD36" s="72">
        <v>-2.934E-3</v>
      </c>
      <c r="AE36" s="72">
        <v>-3.3999999999999998E-3</v>
      </c>
      <c r="AF36" s="72">
        <v>-3.79E-3</v>
      </c>
      <c r="AG36" s="72">
        <v>-3.8839999999999999E-3</v>
      </c>
      <c r="AH36" s="72">
        <v>-3.9269999999999999E-3</v>
      </c>
      <c r="AI36" s="72">
        <v>-3.9620000000000002E-3</v>
      </c>
      <c r="AJ36" s="72">
        <v>-3.9550000000000002E-3</v>
      </c>
      <c r="AK36" s="72">
        <v>-3.947E-3</v>
      </c>
      <c r="AL36" s="72">
        <v>-3.8890000000000001E-3</v>
      </c>
      <c r="AM36" s="72">
        <v>-3.9370000000000004E-3</v>
      </c>
    </row>
    <row r="37" spans="1:39" ht="12.75" customHeight="1">
      <c r="A37" s="72">
        <v>-4.6490000000000004E-3</v>
      </c>
      <c r="B37" s="72">
        <v>-4.4289999999999998E-3</v>
      </c>
      <c r="C37" s="72">
        <v>-4.163E-3</v>
      </c>
      <c r="D37" s="72">
        <v>-3.8960000000000002E-3</v>
      </c>
      <c r="E37" s="72">
        <v>-3.6110000000000001E-3</v>
      </c>
      <c r="F37" s="72">
        <v>-3.2590000000000002E-3</v>
      </c>
      <c r="G37" s="72">
        <v>-2.934E-3</v>
      </c>
      <c r="H37" s="72">
        <v>-2.617E-3</v>
      </c>
      <c r="I37" s="72">
        <v>-2.16E-3</v>
      </c>
      <c r="J37" s="72">
        <v>-1.653E-3</v>
      </c>
      <c r="K37" s="72">
        <v>-1.137E-3</v>
      </c>
      <c r="L37" s="72">
        <v>-6.0999999999999997E-4</v>
      </c>
      <c r="M37" s="72">
        <v>-1.26E-4</v>
      </c>
      <c r="N37" s="72">
        <v>2.5099999999999998E-4</v>
      </c>
      <c r="O37" s="72">
        <v>6.11E-4</v>
      </c>
      <c r="P37" s="72">
        <v>9.5600000000000004E-4</v>
      </c>
      <c r="Q37" s="72">
        <v>1.2979999999999999E-3</v>
      </c>
      <c r="R37" s="72">
        <v>1.451E-3</v>
      </c>
      <c r="S37" s="72">
        <v>1.5169999999999999E-3</v>
      </c>
      <c r="T37" s="72">
        <v>1.48E-3</v>
      </c>
      <c r="U37" s="72">
        <v>1.2030000000000001E-3</v>
      </c>
      <c r="V37" s="72">
        <v>1.0219999999999999E-3</v>
      </c>
      <c r="W37" s="72">
        <v>7.7999999999999999E-4</v>
      </c>
      <c r="X37" s="72">
        <v>4.9399999999999997E-4</v>
      </c>
      <c r="Y37" s="72">
        <v>0</v>
      </c>
      <c r="Z37" s="72">
        <v>-6.11E-4</v>
      </c>
      <c r="AA37" s="72">
        <v>-1.3860000000000001E-3</v>
      </c>
      <c r="AB37" s="72">
        <v>-2.0219999999999999E-3</v>
      </c>
      <c r="AC37" s="72">
        <v>-2.4520000000000002E-3</v>
      </c>
      <c r="AD37" s="72">
        <v>-2.885E-3</v>
      </c>
      <c r="AE37" s="72">
        <v>-3.3180000000000002E-3</v>
      </c>
      <c r="AF37" s="72">
        <v>-3.676E-3</v>
      </c>
      <c r="AG37" s="72">
        <v>-3.7469999999999999E-3</v>
      </c>
      <c r="AH37" s="72">
        <v>-3.7759999999999998E-3</v>
      </c>
      <c r="AI37" s="72">
        <v>-3.7009999999999999E-3</v>
      </c>
      <c r="AJ37" s="72">
        <v>-3.686E-3</v>
      </c>
      <c r="AK37" s="72">
        <v>-3.6549999999999998E-3</v>
      </c>
      <c r="AL37" s="72">
        <v>-3.5509999999999999E-3</v>
      </c>
      <c r="AM37" s="72">
        <v>-3.5799999999999998E-3</v>
      </c>
    </row>
    <row r="38" spans="1:39" ht="12.75" customHeight="1">
      <c r="A38" s="72">
        <v>-4.7679999999999997E-3</v>
      </c>
      <c r="B38" s="72">
        <v>-4.5890000000000002E-3</v>
      </c>
      <c r="C38" s="72">
        <v>-4.3670000000000002E-3</v>
      </c>
      <c r="D38" s="72">
        <v>-4.1050000000000001E-3</v>
      </c>
      <c r="E38" s="72">
        <v>-3.8E-3</v>
      </c>
      <c r="F38" s="72">
        <v>-3.4759999999999999E-3</v>
      </c>
      <c r="G38" s="72">
        <v>-3.1359999999999999E-3</v>
      </c>
      <c r="H38" s="72">
        <v>-2.8149999999999998E-3</v>
      </c>
      <c r="I38" s="72">
        <v>-2.3379999999999998E-3</v>
      </c>
      <c r="J38" s="72">
        <v>-1.81E-3</v>
      </c>
      <c r="K38" s="72">
        <v>-1.317E-3</v>
      </c>
      <c r="L38" s="72">
        <v>-7.9299999999999998E-4</v>
      </c>
      <c r="M38" s="72">
        <v>-2.8899999999999998E-4</v>
      </c>
      <c r="N38" s="72">
        <v>1.17E-4</v>
      </c>
      <c r="O38" s="72">
        <v>5.0299999999999997E-4</v>
      </c>
      <c r="P38" s="72">
        <v>8.5099999999999998E-4</v>
      </c>
      <c r="Q38" s="72">
        <v>1.15E-3</v>
      </c>
      <c r="R38" s="72">
        <v>1.307E-3</v>
      </c>
      <c r="S38" s="72">
        <v>1.415E-3</v>
      </c>
      <c r="T38" s="72">
        <v>1.3879999999999999E-3</v>
      </c>
      <c r="U38" s="72">
        <v>1.1299999999999999E-3</v>
      </c>
      <c r="V38" s="72">
        <v>9.4200000000000002E-4</v>
      </c>
      <c r="W38" s="72">
        <v>7.1000000000000002E-4</v>
      </c>
      <c r="X38" s="72">
        <v>4.4299999999999998E-4</v>
      </c>
      <c r="Y38" s="72">
        <v>0</v>
      </c>
      <c r="Z38" s="72">
        <v>-5.7700000000000004E-4</v>
      </c>
      <c r="AA38" s="72">
        <v>-1.3259999999999999E-3</v>
      </c>
      <c r="AB38" s="72">
        <v>-1.934E-3</v>
      </c>
      <c r="AC38" s="72">
        <v>-2.3440000000000002E-3</v>
      </c>
      <c r="AD38" s="72">
        <v>-2.7409999999999999E-3</v>
      </c>
      <c r="AE38" s="72">
        <v>-3.1229999999999999E-3</v>
      </c>
      <c r="AF38" s="72">
        <v>-3.3990000000000001E-3</v>
      </c>
      <c r="AG38" s="72">
        <v>-3.418E-3</v>
      </c>
      <c r="AH38" s="72">
        <v>-3.3639999999999998E-3</v>
      </c>
      <c r="AI38" s="72">
        <v>-3.2729999999999999E-3</v>
      </c>
      <c r="AJ38" s="72">
        <v>-3.179E-3</v>
      </c>
      <c r="AK38" s="72">
        <v>-3.1099999999999999E-3</v>
      </c>
      <c r="AL38" s="72">
        <v>-2.9919999999999999E-3</v>
      </c>
      <c r="AM38" s="72">
        <v>-3.0119999999999999E-3</v>
      </c>
    </row>
    <row r="39" spans="1:39" ht="12.75" customHeight="1">
      <c r="A39" s="72">
        <v>-5.019E-3</v>
      </c>
      <c r="B39" s="72">
        <v>-4.8060000000000004E-3</v>
      </c>
      <c r="C39" s="72">
        <v>-4.5430000000000002E-3</v>
      </c>
      <c r="D39" s="72">
        <v>-4.2440000000000004E-3</v>
      </c>
      <c r="E39" s="72">
        <v>-3.9350000000000001E-3</v>
      </c>
      <c r="F39" s="72">
        <v>-3.5920000000000001E-3</v>
      </c>
      <c r="G39" s="72">
        <v>-3.2620000000000001E-3</v>
      </c>
      <c r="H39" s="72">
        <v>-2.947E-3</v>
      </c>
      <c r="I39" s="72">
        <v>-2.48E-3</v>
      </c>
      <c r="J39" s="72">
        <v>-1.9729999999999999E-3</v>
      </c>
      <c r="K39" s="72">
        <v>-1.464E-3</v>
      </c>
      <c r="L39" s="72">
        <v>-9.3300000000000002E-4</v>
      </c>
      <c r="M39" s="72">
        <v>-4.57E-4</v>
      </c>
      <c r="N39" s="72">
        <v>-5.5999999999999999E-5</v>
      </c>
      <c r="O39" s="72">
        <v>3.0600000000000001E-4</v>
      </c>
      <c r="P39" s="72">
        <v>6.69E-4</v>
      </c>
      <c r="Q39" s="72">
        <v>1.01E-3</v>
      </c>
      <c r="R39" s="72">
        <v>1.168E-3</v>
      </c>
      <c r="S39" s="72">
        <v>1.261E-3</v>
      </c>
      <c r="T39" s="72">
        <v>1.243E-3</v>
      </c>
      <c r="U39" s="72">
        <v>1.021E-3</v>
      </c>
      <c r="V39" s="72">
        <v>8.5999999999999998E-4</v>
      </c>
      <c r="W39" s="72">
        <v>6.5799999999999995E-4</v>
      </c>
      <c r="X39" s="72">
        <v>4.0999999999999999E-4</v>
      </c>
      <c r="Y39" s="72">
        <v>0</v>
      </c>
      <c r="Z39" s="72">
        <v>-5.5099999999999995E-4</v>
      </c>
      <c r="AA39" s="72">
        <v>-1.2769999999999999E-3</v>
      </c>
      <c r="AB39" s="72">
        <v>-1.8450000000000001E-3</v>
      </c>
      <c r="AC39" s="72">
        <v>-2.2339999999999999E-3</v>
      </c>
      <c r="AD39" s="72">
        <v>-2.5739999999999999E-3</v>
      </c>
      <c r="AE39" s="72">
        <v>-2.9069999999999999E-3</v>
      </c>
      <c r="AF39" s="72">
        <v>-3.1389999999999999E-3</v>
      </c>
      <c r="AG39" s="72">
        <v>-3.0820000000000001E-3</v>
      </c>
      <c r="AH39" s="72">
        <v>-2.9520000000000002E-3</v>
      </c>
      <c r="AI39" s="72">
        <v>-2.7829999999999999E-3</v>
      </c>
      <c r="AJ39" s="72">
        <v>-2.637E-3</v>
      </c>
      <c r="AK39" s="72">
        <v>-2.5560000000000001E-3</v>
      </c>
      <c r="AL39" s="72">
        <v>-2.3670000000000002E-3</v>
      </c>
      <c r="AM39" s="72">
        <v>-2.3739999999999998E-3</v>
      </c>
    </row>
    <row r="40" spans="1:39" ht="12.75" customHeight="1">
      <c r="A40" s="72">
        <v>-5.0419999999999996E-3</v>
      </c>
      <c r="B40" s="72">
        <v>-4.8659999999999997E-3</v>
      </c>
      <c r="C40" s="72">
        <v>-4.6319999999999998E-3</v>
      </c>
      <c r="D40" s="72">
        <v>-4.385E-3</v>
      </c>
      <c r="E40" s="72">
        <v>-4.1219999999999998E-3</v>
      </c>
      <c r="F40" s="72">
        <v>-3.7919999999999998E-3</v>
      </c>
      <c r="G40" s="72">
        <v>-3.4840000000000001E-3</v>
      </c>
      <c r="H40" s="72">
        <v>-3.163E-3</v>
      </c>
      <c r="I40" s="72">
        <v>-2.6900000000000001E-3</v>
      </c>
      <c r="J40" s="72">
        <v>-2.173E-3</v>
      </c>
      <c r="K40" s="72">
        <v>-1.689E-3</v>
      </c>
      <c r="L40" s="72">
        <v>-1.157E-3</v>
      </c>
      <c r="M40" s="72">
        <v>-6.69E-4</v>
      </c>
      <c r="N40" s="72">
        <v>-2.7E-4</v>
      </c>
      <c r="O40" s="72">
        <v>1.12E-4</v>
      </c>
      <c r="P40" s="72">
        <v>4.73E-4</v>
      </c>
      <c r="Q40" s="72">
        <v>8.1599999999999999E-4</v>
      </c>
      <c r="R40" s="72">
        <v>9.8700000000000003E-4</v>
      </c>
      <c r="S40" s="72">
        <v>1.0870000000000001E-3</v>
      </c>
      <c r="T40" s="72">
        <v>1.0889999999999999E-3</v>
      </c>
      <c r="U40" s="72">
        <v>8.7600000000000004E-4</v>
      </c>
      <c r="V40" s="72">
        <v>7.6900000000000004E-4</v>
      </c>
      <c r="W40" s="72">
        <v>5.9999999999999995E-4</v>
      </c>
      <c r="X40" s="72">
        <v>3.9100000000000002E-4</v>
      </c>
      <c r="Y40" s="72">
        <v>0</v>
      </c>
      <c r="Z40" s="72">
        <v>-5.04E-4</v>
      </c>
      <c r="AA40" s="72">
        <v>-1.186E-3</v>
      </c>
      <c r="AB40" s="72">
        <v>-1.7309999999999999E-3</v>
      </c>
      <c r="AC40" s="72">
        <v>-2.0899999999999998E-3</v>
      </c>
      <c r="AD40" s="72">
        <v>-2.4060000000000002E-3</v>
      </c>
      <c r="AE40" s="72">
        <v>-2.6800000000000001E-3</v>
      </c>
      <c r="AF40" s="72">
        <v>-2.8159999999999999E-3</v>
      </c>
      <c r="AG40" s="72">
        <v>-2.6589999999999999E-3</v>
      </c>
      <c r="AH40" s="72">
        <v>-2.4849999999999998E-3</v>
      </c>
      <c r="AI40" s="72">
        <v>-2.2490000000000001E-3</v>
      </c>
      <c r="AJ40" s="72">
        <v>-2.0539999999999998E-3</v>
      </c>
      <c r="AK40" s="72">
        <v>-1.9109999999999999E-3</v>
      </c>
      <c r="AL40" s="72">
        <v>-1.7210000000000001E-3</v>
      </c>
      <c r="AM40" s="72">
        <v>-1.6980000000000001E-3</v>
      </c>
    </row>
    <row r="41" spans="1:39" ht="12.75" customHeight="1">
      <c r="A41" s="72">
        <v>-5.3030000000000004E-3</v>
      </c>
      <c r="B41" s="72">
        <v>-5.1060000000000003E-3</v>
      </c>
      <c r="C41" s="72">
        <v>-4.8840000000000003E-3</v>
      </c>
      <c r="D41" s="72">
        <v>-4.5799999999999999E-3</v>
      </c>
      <c r="E41" s="72">
        <v>-4.2690000000000002E-3</v>
      </c>
      <c r="F41" s="72">
        <v>-3.9360000000000003E-3</v>
      </c>
      <c r="G41" s="72">
        <v>-3.5990000000000002E-3</v>
      </c>
      <c r="H41" s="72">
        <v>-3.2729999999999999E-3</v>
      </c>
      <c r="I41" s="72">
        <v>-2.7880000000000001E-3</v>
      </c>
      <c r="J41" s="72">
        <v>-2.2989999999999998E-3</v>
      </c>
      <c r="K41" s="72">
        <v>-1.818E-3</v>
      </c>
      <c r="L41" s="72">
        <v>-1.323E-3</v>
      </c>
      <c r="M41" s="72">
        <v>-8.1700000000000002E-4</v>
      </c>
      <c r="N41" s="72">
        <v>-4.0200000000000001E-4</v>
      </c>
      <c r="O41" s="72">
        <v>-2.5999999999999998E-5</v>
      </c>
      <c r="P41" s="72">
        <v>3.4600000000000001E-4</v>
      </c>
      <c r="Q41" s="72">
        <v>6.7100000000000005E-4</v>
      </c>
      <c r="R41" s="72">
        <v>8.2299999999999995E-4</v>
      </c>
      <c r="S41" s="72">
        <v>9.4700000000000003E-4</v>
      </c>
      <c r="T41" s="72">
        <v>9.8400000000000007E-4</v>
      </c>
      <c r="U41" s="72">
        <v>7.9799999999999999E-4</v>
      </c>
      <c r="V41" s="72">
        <v>6.5499999999999998E-4</v>
      </c>
      <c r="W41" s="72">
        <v>5.1900000000000004E-4</v>
      </c>
      <c r="X41" s="72">
        <v>3.3199999999999999E-4</v>
      </c>
      <c r="Y41" s="72">
        <v>0</v>
      </c>
      <c r="Z41" s="72">
        <v>-5.0299999999999997E-4</v>
      </c>
      <c r="AA41" s="72">
        <v>-1.1329999999999999E-3</v>
      </c>
      <c r="AB41" s="72">
        <v>-1.645E-3</v>
      </c>
      <c r="AC41" s="72">
        <v>-1.977E-3</v>
      </c>
      <c r="AD41" s="72">
        <v>-2.2279999999999999E-3</v>
      </c>
      <c r="AE41" s="72">
        <v>-2.4599999999999999E-3</v>
      </c>
      <c r="AF41" s="72">
        <v>-2.5279999999999999E-3</v>
      </c>
      <c r="AG41" s="72">
        <v>-2.3249999999999998E-3</v>
      </c>
      <c r="AH41" s="72">
        <v>-2.088E-3</v>
      </c>
      <c r="AI41" s="72">
        <v>-1.818E-3</v>
      </c>
      <c r="AJ41" s="72">
        <v>-1.5820000000000001E-3</v>
      </c>
      <c r="AK41" s="72">
        <v>-1.402E-3</v>
      </c>
      <c r="AL41" s="72">
        <v>-1.2199999999999999E-3</v>
      </c>
      <c r="AM41" s="72">
        <v>-1.181E-3</v>
      </c>
    </row>
    <row r="42" spans="1:39" ht="12.75" customHeight="1">
      <c r="A42" s="72">
        <v>-5.6730000000000001E-3</v>
      </c>
      <c r="B42" s="72">
        <v>-5.4479999999999997E-3</v>
      </c>
      <c r="C42" s="72">
        <v>-5.1789999999999996E-3</v>
      </c>
      <c r="D42" s="72">
        <v>-4.8780000000000004E-3</v>
      </c>
      <c r="E42" s="72">
        <v>-4.581E-3</v>
      </c>
      <c r="F42" s="72">
        <v>-4.2240000000000003E-3</v>
      </c>
      <c r="G42" s="72">
        <v>-3.8960000000000002E-3</v>
      </c>
      <c r="H42" s="72">
        <v>-3.555E-3</v>
      </c>
      <c r="I42" s="72">
        <v>-3.1029999999999999E-3</v>
      </c>
      <c r="J42" s="72">
        <v>-2.6090000000000002E-3</v>
      </c>
      <c r="K42" s="72">
        <v>-2.1090000000000002E-3</v>
      </c>
      <c r="L42" s="72">
        <v>-1.588E-3</v>
      </c>
      <c r="M42" s="72">
        <v>-1.111E-3</v>
      </c>
      <c r="N42" s="72">
        <v>-7.0299999999999996E-4</v>
      </c>
      <c r="O42" s="72">
        <v>-3.2499999999999999E-4</v>
      </c>
      <c r="P42" s="72">
        <v>3.3000000000000003E-5</v>
      </c>
      <c r="Q42" s="72">
        <v>4.0999999999999999E-4</v>
      </c>
      <c r="R42" s="72">
        <v>5.9800000000000001E-4</v>
      </c>
      <c r="S42" s="72">
        <v>7.1900000000000002E-4</v>
      </c>
      <c r="T42" s="72">
        <v>7.85E-4</v>
      </c>
      <c r="U42" s="72">
        <v>6.3299999999999999E-4</v>
      </c>
      <c r="V42" s="72">
        <v>5.6099999999999998E-4</v>
      </c>
      <c r="W42" s="72">
        <v>4.5600000000000003E-4</v>
      </c>
      <c r="X42" s="72">
        <v>3.0400000000000002E-4</v>
      </c>
      <c r="Y42" s="72">
        <v>0</v>
      </c>
      <c r="Z42" s="72">
        <v>-4.6099999999999998E-4</v>
      </c>
      <c r="AA42" s="72">
        <v>-1.062E-3</v>
      </c>
      <c r="AB42" s="72">
        <v>-1.526E-3</v>
      </c>
      <c r="AC42" s="72">
        <v>-1.8209999999999999E-3</v>
      </c>
      <c r="AD42" s="72">
        <v>-2.0330000000000001E-3</v>
      </c>
      <c r="AE42" s="72">
        <v>-2.2130000000000001E-3</v>
      </c>
      <c r="AF42" s="72">
        <v>-2.2460000000000002E-3</v>
      </c>
      <c r="AG42" s="72">
        <v>-1.9620000000000002E-3</v>
      </c>
      <c r="AH42" s="72">
        <v>-1.717E-3</v>
      </c>
      <c r="AI42" s="72">
        <v>-1.3760000000000001E-3</v>
      </c>
      <c r="AJ42" s="72">
        <v>-1.1440000000000001E-3</v>
      </c>
      <c r="AK42" s="72">
        <v>-9.7400000000000004E-4</v>
      </c>
      <c r="AL42" s="72">
        <v>-7.36E-4</v>
      </c>
      <c r="AM42" s="72">
        <v>-6.9099999999999999E-4</v>
      </c>
    </row>
    <row r="43" spans="1:39" ht="12.75" customHeight="1">
      <c r="A43" s="72">
        <v>-5.7780000000000001E-3</v>
      </c>
      <c r="B43" s="72">
        <v>-5.5640000000000004E-3</v>
      </c>
      <c r="C43" s="72">
        <v>-5.3160000000000004E-3</v>
      </c>
      <c r="D43" s="72">
        <v>-5.0489999999999997E-3</v>
      </c>
      <c r="E43" s="72">
        <v>-4.738E-3</v>
      </c>
      <c r="F43" s="72">
        <v>-4.4000000000000003E-3</v>
      </c>
      <c r="G43" s="72">
        <v>-4.0740000000000004E-3</v>
      </c>
      <c r="H43" s="72">
        <v>-3.7239999999999999E-3</v>
      </c>
      <c r="I43" s="72">
        <v>-3.2429999999999998E-3</v>
      </c>
      <c r="J43" s="72">
        <v>-2.7390000000000001E-3</v>
      </c>
      <c r="K43" s="72">
        <v>-2.2499999999999998E-3</v>
      </c>
      <c r="L43" s="72">
        <v>-1.7390000000000001E-3</v>
      </c>
      <c r="M43" s="72">
        <v>-1.248E-3</v>
      </c>
      <c r="N43" s="72">
        <v>-8.3900000000000001E-4</v>
      </c>
      <c r="O43" s="72">
        <v>-4.35E-4</v>
      </c>
      <c r="P43" s="72">
        <v>-6.7000000000000002E-5</v>
      </c>
      <c r="Q43" s="72">
        <v>2.7500000000000002E-4</v>
      </c>
      <c r="R43" s="72">
        <v>4.6900000000000002E-4</v>
      </c>
      <c r="S43" s="72">
        <v>6.1300000000000005E-4</v>
      </c>
      <c r="T43" s="72">
        <v>6.7599999999999995E-4</v>
      </c>
      <c r="U43" s="72">
        <v>5.5199999999999997E-4</v>
      </c>
      <c r="V43" s="72">
        <v>4.7800000000000002E-4</v>
      </c>
      <c r="W43" s="72">
        <v>4.06E-4</v>
      </c>
      <c r="X43" s="72">
        <v>2.9100000000000003E-4</v>
      </c>
      <c r="Y43" s="72">
        <v>0</v>
      </c>
      <c r="Z43" s="72">
        <v>-4.1300000000000001E-4</v>
      </c>
      <c r="AA43" s="72">
        <v>-9.8700000000000003E-4</v>
      </c>
      <c r="AB43" s="72">
        <v>-1.4090000000000001E-3</v>
      </c>
      <c r="AC43" s="72">
        <v>-1.6789999999999999E-3</v>
      </c>
      <c r="AD43" s="72">
        <v>-1.8600000000000001E-3</v>
      </c>
      <c r="AE43" s="72">
        <v>-1.9940000000000001E-3</v>
      </c>
      <c r="AF43" s="72">
        <v>-1.9959999999999999E-3</v>
      </c>
      <c r="AG43" s="72">
        <v>-1.712E-3</v>
      </c>
      <c r="AH43" s="72">
        <v>-1.4300000000000001E-3</v>
      </c>
      <c r="AI43" s="72">
        <v>-1.106E-3</v>
      </c>
      <c r="AJ43" s="72">
        <v>-8.4999999999999995E-4</v>
      </c>
      <c r="AK43" s="72">
        <v>-6.8000000000000005E-4</v>
      </c>
      <c r="AL43" s="72">
        <v>-4.4299999999999998E-4</v>
      </c>
      <c r="AM43" s="72">
        <v>-3.7399999999999998E-4</v>
      </c>
    </row>
    <row r="44" spans="1:39" ht="12.75" customHeight="1">
      <c r="A44" s="72">
        <v>-6.2680000000000001E-3</v>
      </c>
      <c r="B44" s="72">
        <v>-6.012E-3</v>
      </c>
      <c r="C44" s="72">
        <v>-5.7609999999999996E-3</v>
      </c>
      <c r="D44" s="72">
        <v>-5.4130000000000003E-3</v>
      </c>
      <c r="E44" s="72">
        <v>-5.0530000000000002E-3</v>
      </c>
      <c r="F44" s="72">
        <v>-4.6829999999999997E-3</v>
      </c>
      <c r="G44" s="72">
        <v>-4.3489999999999996E-3</v>
      </c>
      <c r="H44" s="72">
        <v>-3.9690000000000003E-3</v>
      </c>
      <c r="I44" s="72">
        <v>-3.4710000000000001E-3</v>
      </c>
      <c r="J44" s="72">
        <v>-2.9640000000000001E-3</v>
      </c>
      <c r="K44" s="72">
        <v>-2.4789999999999999E-3</v>
      </c>
      <c r="L44" s="72">
        <v>-1.9789999999999999E-3</v>
      </c>
      <c r="M44" s="72">
        <v>-1.4649999999999999E-3</v>
      </c>
      <c r="N44" s="72">
        <v>-1.023E-3</v>
      </c>
      <c r="O44" s="72">
        <v>-6.5700000000000003E-4</v>
      </c>
      <c r="P44" s="72">
        <v>-2.7E-4</v>
      </c>
      <c r="Q44" s="72">
        <v>1E-4</v>
      </c>
      <c r="R44" s="72">
        <v>2.9100000000000003E-4</v>
      </c>
      <c r="S44" s="72">
        <v>4.55E-4</v>
      </c>
      <c r="T44" s="72">
        <v>5.5999999999999995E-4</v>
      </c>
      <c r="U44" s="72">
        <v>4.64E-4</v>
      </c>
      <c r="V44" s="72">
        <v>3.8699999999999997E-4</v>
      </c>
      <c r="W44" s="72">
        <v>3.2499999999999999E-4</v>
      </c>
      <c r="X44" s="72">
        <v>2.31E-4</v>
      </c>
      <c r="Y44" s="72">
        <v>0</v>
      </c>
      <c r="Z44" s="72">
        <v>-3.8499999999999998E-4</v>
      </c>
      <c r="AA44" s="72">
        <v>-9.2299999999999999E-4</v>
      </c>
      <c r="AB44" s="72">
        <v>-1.3320000000000001E-3</v>
      </c>
      <c r="AC44" s="72">
        <v>-1.5790000000000001E-3</v>
      </c>
      <c r="AD44" s="72">
        <v>-1.73E-3</v>
      </c>
      <c r="AE44" s="72">
        <v>-1.8469999999999999E-3</v>
      </c>
      <c r="AF44" s="72">
        <v>-1.8439999999999999E-3</v>
      </c>
      <c r="AG44" s="72">
        <v>-1.5759999999999999E-3</v>
      </c>
      <c r="AH44" s="72">
        <v>-1.3129999999999999E-3</v>
      </c>
      <c r="AI44" s="72">
        <v>-1.0200000000000001E-3</v>
      </c>
      <c r="AJ44" s="72">
        <v>-7.8799999999999996E-4</v>
      </c>
      <c r="AK44" s="72">
        <v>-6.2299999999999996E-4</v>
      </c>
      <c r="AL44" s="72">
        <v>-3.6999999999999999E-4</v>
      </c>
      <c r="AM44" s="72">
        <v>-3.1399999999999999E-4</v>
      </c>
    </row>
    <row r="45" spans="1:39" ht="12.75" customHeight="1">
      <c r="A45" s="72">
        <v>-7.476E-3</v>
      </c>
      <c r="B45" s="72">
        <v>-7.182E-3</v>
      </c>
      <c r="C45" s="72">
        <v>-6.8370000000000002E-3</v>
      </c>
      <c r="D45" s="72">
        <v>-6.4900000000000001E-3</v>
      </c>
      <c r="E45" s="72">
        <v>-6.1180000000000002E-3</v>
      </c>
      <c r="F45" s="72">
        <v>-5.7260000000000002E-3</v>
      </c>
      <c r="G45" s="72">
        <v>-5.3160000000000004E-3</v>
      </c>
      <c r="H45" s="72">
        <v>-4.8939999999999999E-3</v>
      </c>
      <c r="I45" s="72">
        <v>-4.3579999999999999E-3</v>
      </c>
      <c r="J45" s="72">
        <v>-3.8479999999999999E-3</v>
      </c>
      <c r="K45" s="72">
        <v>-3.3210000000000002E-3</v>
      </c>
      <c r="L45" s="72">
        <v>-2.8E-3</v>
      </c>
      <c r="M45" s="72">
        <v>-2.307E-3</v>
      </c>
      <c r="N45" s="72">
        <v>-1.833E-3</v>
      </c>
      <c r="O45" s="72">
        <v>-1.4159999999999999E-3</v>
      </c>
      <c r="P45" s="72">
        <v>-1.0280000000000001E-3</v>
      </c>
      <c r="Q45" s="72">
        <v>-5.7899999999999998E-4</v>
      </c>
      <c r="R45" s="72">
        <v>-3.4699999999999998E-4</v>
      </c>
      <c r="S45" s="72">
        <v>-1.45E-4</v>
      </c>
      <c r="T45" s="72">
        <v>3.0000000000000001E-6</v>
      </c>
      <c r="U45" s="72">
        <v>3.9999999999999998E-6</v>
      </c>
      <c r="V45" s="72">
        <v>2.6999999999999999E-5</v>
      </c>
      <c r="W45" s="72">
        <v>8.0000000000000007E-5</v>
      </c>
      <c r="X45" s="72">
        <v>1.12E-4</v>
      </c>
      <c r="Y45" s="72">
        <v>0</v>
      </c>
      <c r="Z45" s="72">
        <v>-2.2900000000000001E-4</v>
      </c>
      <c r="AA45" s="72">
        <v>-4.4900000000000002E-4</v>
      </c>
      <c r="AB45" s="72">
        <v>-5.62E-4</v>
      </c>
      <c r="AC45" s="72">
        <v>-5.1199999999999998E-4</v>
      </c>
      <c r="AD45" s="72">
        <v>-3.3599999999999998E-4</v>
      </c>
      <c r="AE45" s="72">
        <v>-1.5699999999999999E-4</v>
      </c>
      <c r="AF45" s="72">
        <v>6.9999999999999994E-5</v>
      </c>
      <c r="AG45" s="72">
        <v>4.8099999999999998E-4</v>
      </c>
      <c r="AH45" s="72">
        <v>8.4999999999999995E-4</v>
      </c>
      <c r="AI45" s="72">
        <v>1.2329999999999999E-3</v>
      </c>
      <c r="AJ45" s="72">
        <v>1.526E-3</v>
      </c>
      <c r="AK45" s="72">
        <v>1.7520000000000001E-3</v>
      </c>
      <c r="AL45" s="72">
        <v>2.0219999999999999E-3</v>
      </c>
      <c r="AM45" s="72">
        <v>2.104E-3</v>
      </c>
    </row>
    <row r="46" spans="1:39" ht="12.75" customHeight="1">
      <c r="A46" s="72">
        <v>-7.5620000000000001E-3</v>
      </c>
      <c r="B46" s="72">
        <v>-7.2119999999999997E-3</v>
      </c>
      <c r="C46" s="72">
        <v>-6.8630000000000002E-3</v>
      </c>
      <c r="D46" s="72">
        <v>-6.483E-3</v>
      </c>
      <c r="E46" s="72">
        <v>-6.0980000000000001E-3</v>
      </c>
      <c r="F46" s="72">
        <v>-5.6839999999999998E-3</v>
      </c>
      <c r="G46" s="72">
        <v>-5.287E-3</v>
      </c>
      <c r="H46" s="72">
        <v>-4.8830000000000002E-3</v>
      </c>
      <c r="I46" s="72">
        <v>-4.3480000000000003E-3</v>
      </c>
      <c r="J46" s="72">
        <v>-3.862E-3</v>
      </c>
      <c r="K46" s="72">
        <v>-3.333E-3</v>
      </c>
      <c r="L46" s="72">
        <v>-2.7980000000000001E-3</v>
      </c>
      <c r="M46" s="72">
        <v>-2.2980000000000001E-3</v>
      </c>
      <c r="N46" s="72">
        <v>-1.8469999999999999E-3</v>
      </c>
      <c r="O46" s="72">
        <v>-1.428E-3</v>
      </c>
      <c r="P46" s="72">
        <v>-1.0189999999999999E-3</v>
      </c>
      <c r="Q46" s="72">
        <v>-5.5900000000000004E-4</v>
      </c>
      <c r="R46" s="72">
        <v>-3.2200000000000002E-4</v>
      </c>
      <c r="S46" s="72">
        <v>-1.36E-4</v>
      </c>
      <c r="T46" s="72">
        <v>-1.1E-5</v>
      </c>
      <c r="U46" s="72">
        <v>9.0000000000000002E-6</v>
      </c>
      <c r="V46" s="72">
        <v>2.9E-5</v>
      </c>
      <c r="W46" s="72">
        <v>8.1000000000000004E-5</v>
      </c>
      <c r="X46" s="72">
        <v>9.8999999999999994E-5</v>
      </c>
      <c r="Y46" s="72">
        <v>0</v>
      </c>
      <c r="Z46" s="72">
        <v>-2.34E-4</v>
      </c>
      <c r="AA46" s="72">
        <v>-4.6099999999999998E-4</v>
      </c>
      <c r="AB46" s="72">
        <v>-5.4600000000000004E-4</v>
      </c>
      <c r="AC46" s="72">
        <v>-4.95E-4</v>
      </c>
      <c r="AD46" s="72">
        <v>-2.9999999999999997E-4</v>
      </c>
      <c r="AE46" s="72">
        <v>-1.2E-4</v>
      </c>
      <c r="AF46" s="72">
        <v>1.6699999999999999E-4</v>
      </c>
      <c r="AG46" s="72">
        <v>6.2100000000000002E-4</v>
      </c>
      <c r="AH46" s="72">
        <v>1.021E-3</v>
      </c>
      <c r="AI46" s="72">
        <v>1.4040000000000001E-3</v>
      </c>
      <c r="AJ46" s="72">
        <v>1.7279999999999999E-3</v>
      </c>
      <c r="AK46" s="72">
        <v>1.98E-3</v>
      </c>
      <c r="AL46" s="72">
        <v>2.2560000000000002E-3</v>
      </c>
      <c r="AM46" s="72">
        <v>2.3509999999999998E-3</v>
      </c>
    </row>
    <row r="47" spans="1:39" ht="12.75" customHeight="1">
      <c r="A47" s="72">
        <v>-7.4739999999999997E-3</v>
      </c>
      <c r="B47" s="72">
        <v>-7.1419999999999999E-3</v>
      </c>
      <c r="C47" s="72">
        <v>-6.7879999999999998E-3</v>
      </c>
      <c r="D47" s="72">
        <v>-6.4419999999999998E-3</v>
      </c>
      <c r="E47" s="72">
        <v>-6.0730000000000003E-3</v>
      </c>
      <c r="F47" s="72">
        <v>-5.6709999999999998E-3</v>
      </c>
      <c r="G47" s="72">
        <v>-5.2919999999999998E-3</v>
      </c>
      <c r="H47" s="72">
        <v>-4.8650000000000004E-3</v>
      </c>
      <c r="I47" s="72">
        <v>-4.3610000000000003E-3</v>
      </c>
      <c r="J47" s="72">
        <v>-3.8660000000000001E-3</v>
      </c>
      <c r="K47" s="72">
        <v>-3.3470000000000001E-3</v>
      </c>
      <c r="L47" s="72">
        <v>-2.836E-3</v>
      </c>
      <c r="M47" s="72">
        <v>-2.3349999999999998E-3</v>
      </c>
      <c r="N47" s="72">
        <v>-1.887E-3</v>
      </c>
      <c r="O47" s="72">
        <v>-1.446E-3</v>
      </c>
      <c r="P47" s="72">
        <v>-1.0510000000000001E-3</v>
      </c>
      <c r="Q47" s="72">
        <v>-5.8799999999999998E-4</v>
      </c>
      <c r="R47" s="72">
        <v>-3.59E-4</v>
      </c>
      <c r="S47" s="72">
        <v>-1.6100000000000001E-4</v>
      </c>
      <c r="T47" s="72">
        <v>-4.6999999999999997E-5</v>
      </c>
      <c r="U47" s="72">
        <v>-1.0000000000000001E-5</v>
      </c>
      <c r="V47" s="72">
        <v>3.3000000000000003E-5</v>
      </c>
      <c r="W47" s="72">
        <v>9.2E-5</v>
      </c>
      <c r="X47" s="72">
        <v>1.0900000000000001E-4</v>
      </c>
      <c r="Y47" s="72">
        <v>0</v>
      </c>
      <c r="Z47" s="72">
        <v>-2.1800000000000001E-4</v>
      </c>
      <c r="AA47" s="72">
        <v>-4.1899999999999999E-4</v>
      </c>
      <c r="AB47" s="72">
        <v>-5.3200000000000003E-4</v>
      </c>
      <c r="AC47" s="72">
        <v>-4.6900000000000002E-4</v>
      </c>
      <c r="AD47" s="72">
        <v>-2.5900000000000001E-4</v>
      </c>
      <c r="AE47" s="72">
        <v>-6.2000000000000003E-5</v>
      </c>
      <c r="AF47" s="72">
        <v>2.3699999999999999E-4</v>
      </c>
      <c r="AG47" s="72">
        <v>7.1699999999999997E-4</v>
      </c>
      <c r="AH47" s="72">
        <v>1.152E-3</v>
      </c>
      <c r="AI47" s="72">
        <v>1.5820000000000001E-3</v>
      </c>
      <c r="AJ47" s="72">
        <v>1.913E-3</v>
      </c>
      <c r="AK47" s="72">
        <v>2.1810000000000002E-3</v>
      </c>
      <c r="AL47" s="72">
        <v>2.4789999999999999E-3</v>
      </c>
      <c r="AM47" s="72">
        <v>2.5799999999999998E-3</v>
      </c>
    </row>
    <row r="48" spans="1:39" ht="12.75" customHeight="1">
      <c r="A48" s="72">
        <v>-7.3680000000000004E-3</v>
      </c>
      <c r="B48" s="72">
        <v>-7.0590000000000002E-3</v>
      </c>
      <c r="C48" s="72">
        <v>-6.7229999999999998E-3</v>
      </c>
      <c r="D48" s="72">
        <v>-6.3629999999999997E-3</v>
      </c>
      <c r="E48" s="72">
        <v>-5.9959999999999996E-3</v>
      </c>
      <c r="F48" s="72">
        <v>-5.6020000000000002E-3</v>
      </c>
      <c r="G48" s="72">
        <v>-5.2110000000000004E-3</v>
      </c>
      <c r="H48" s="72">
        <v>-4.7749999999999997E-3</v>
      </c>
      <c r="I48" s="72">
        <v>-4.2620000000000002E-3</v>
      </c>
      <c r="J48" s="72">
        <v>-3.7469999999999999E-3</v>
      </c>
      <c r="K48" s="72">
        <v>-3.222E-3</v>
      </c>
      <c r="L48" s="72">
        <v>-2.7049999999999999E-3</v>
      </c>
      <c r="M48" s="72">
        <v>-2.215E-3</v>
      </c>
      <c r="N48" s="72">
        <v>-1.771E-3</v>
      </c>
      <c r="O48" s="72">
        <v>-1.34E-3</v>
      </c>
      <c r="P48" s="72">
        <v>-9.2400000000000002E-4</v>
      </c>
      <c r="Q48" s="72">
        <v>-5.0600000000000005E-4</v>
      </c>
      <c r="R48" s="72">
        <v>-2.7599999999999999E-4</v>
      </c>
      <c r="S48" s="72">
        <v>-8.3999999999999995E-5</v>
      </c>
      <c r="T48" s="72">
        <v>2.5000000000000001E-5</v>
      </c>
      <c r="U48" s="72">
        <v>3.6999999999999998E-5</v>
      </c>
      <c r="V48" s="72">
        <v>6.2000000000000003E-5</v>
      </c>
      <c r="W48" s="72">
        <v>9.0000000000000006E-5</v>
      </c>
      <c r="X48" s="72">
        <v>1.18E-4</v>
      </c>
      <c r="Y48" s="72">
        <v>0</v>
      </c>
      <c r="Z48" s="72">
        <v>-2.5599999999999999E-4</v>
      </c>
      <c r="AA48" s="72">
        <v>-4.64E-4</v>
      </c>
      <c r="AB48" s="72">
        <v>-5.5099999999999995E-4</v>
      </c>
      <c r="AC48" s="72">
        <v>-4.9299999999999995E-4</v>
      </c>
      <c r="AD48" s="72">
        <v>-2.9E-4</v>
      </c>
      <c r="AE48" s="72">
        <v>-7.3999999999999996E-5</v>
      </c>
      <c r="AF48" s="72">
        <v>2.3599999999999999E-4</v>
      </c>
      <c r="AG48" s="72">
        <v>7.5100000000000004E-4</v>
      </c>
      <c r="AH48" s="72">
        <v>1.2049999999999999E-3</v>
      </c>
      <c r="AI48" s="72">
        <v>1.639E-3</v>
      </c>
      <c r="AJ48" s="72">
        <v>1.98E-3</v>
      </c>
      <c r="AK48" s="72">
        <v>2.261E-3</v>
      </c>
      <c r="AL48" s="72">
        <v>2.5600000000000002E-3</v>
      </c>
      <c r="AM48" s="72">
        <v>2.6670000000000001E-3</v>
      </c>
    </row>
    <row r="49" spans="1:39" ht="12.75" customHeight="1">
      <c r="A49" s="72">
        <v>-7.2680000000000002E-3</v>
      </c>
      <c r="B49" s="72">
        <v>-6.9179999999999997E-3</v>
      </c>
      <c r="C49" s="72">
        <v>-6.5750000000000001E-3</v>
      </c>
      <c r="D49" s="72">
        <v>-6.215E-3</v>
      </c>
      <c r="E49" s="72">
        <v>-5.8339999999999998E-3</v>
      </c>
      <c r="F49" s="72">
        <v>-5.4419999999999998E-3</v>
      </c>
      <c r="G49" s="72">
        <v>-5.0540000000000003E-3</v>
      </c>
      <c r="H49" s="72">
        <v>-4.6480000000000002E-3</v>
      </c>
      <c r="I49" s="72">
        <v>-4.1409999999999997E-3</v>
      </c>
      <c r="J49" s="72">
        <v>-3.6700000000000001E-3</v>
      </c>
      <c r="K49" s="72">
        <v>-3.1610000000000002E-3</v>
      </c>
      <c r="L49" s="72">
        <v>-2.6359999999999999E-3</v>
      </c>
      <c r="M49" s="72">
        <v>-2.1429999999999999E-3</v>
      </c>
      <c r="N49" s="72">
        <v>-1.7110000000000001E-3</v>
      </c>
      <c r="O49" s="72">
        <v>-1.2930000000000001E-3</v>
      </c>
      <c r="P49" s="72">
        <v>-8.7299999999999997E-4</v>
      </c>
      <c r="Q49" s="72">
        <v>-4.35E-4</v>
      </c>
      <c r="R49" s="72">
        <v>-2.2000000000000001E-4</v>
      </c>
      <c r="S49" s="72">
        <v>-5.7000000000000003E-5</v>
      </c>
      <c r="T49" s="72">
        <v>6.4999999999999994E-5</v>
      </c>
      <c r="U49" s="72">
        <v>7.7999999999999999E-5</v>
      </c>
      <c r="V49" s="72">
        <v>9.7999999999999997E-5</v>
      </c>
      <c r="W49" s="72">
        <v>1.37E-4</v>
      </c>
      <c r="X49" s="72">
        <v>1.4799999999999999E-4</v>
      </c>
      <c r="Y49" s="72">
        <v>0</v>
      </c>
      <c r="Z49" s="72">
        <v>-2.5000000000000001E-4</v>
      </c>
      <c r="AA49" s="72">
        <v>-4.73E-4</v>
      </c>
      <c r="AB49" s="72">
        <v>-5.7600000000000001E-4</v>
      </c>
      <c r="AC49" s="72">
        <v>-5.2700000000000002E-4</v>
      </c>
      <c r="AD49" s="72">
        <v>-3.19E-4</v>
      </c>
      <c r="AE49" s="72">
        <v>-1.27E-4</v>
      </c>
      <c r="AF49" s="72">
        <v>2.05E-4</v>
      </c>
      <c r="AG49" s="72">
        <v>7.4899999999999999E-4</v>
      </c>
      <c r="AH49" s="72">
        <v>1.206E-3</v>
      </c>
      <c r="AI49" s="72">
        <v>1.652E-3</v>
      </c>
      <c r="AJ49" s="72">
        <v>2.019E-3</v>
      </c>
      <c r="AK49" s="72">
        <v>2.3019999999999998E-3</v>
      </c>
      <c r="AL49" s="72">
        <v>2.6180000000000001E-3</v>
      </c>
      <c r="AM49" s="72">
        <v>2.7320000000000001E-3</v>
      </c>
    </row>
    <row r="50" spans="1:39" ht="12.75" customHeight="1">
      <c r="A50" s="72">
        <v>-7.0400000000000003E-3</v>
      </c>
      <c r="B50" s="72">
        <v>-6.7289999999999997E-3</v>
      </c>
      <c r="C50" s="72">
        <v>-6.4070000000000004E-3</v>
      </c>
      <c r="D50" s="72">
        <v>-6.0889999999999998E-3</v>
      </c>
      <c r="E50" s="72">
        <v>-5.751E-3</v>
      </c>
      <c r="F50" s="72">
        <v>-5.3629999999999997E-3</v>
      </c>
      <c r="G50" s="72">
        <v>-4.9880000000000002E-3</v>
      </c>
      <c r="H50" s="72">
        <v>-4.568E-3</v>
      </c>
      <c r="I50" s="72">
        <v>-4.058E-3</v>
      </c>
      <c r="J50" s="72">
        <v>-3.5660000000000002E-3</v>
      </c>
      <c r="K50" s="72">
        <v>-3.0590000000000001E-3</v>
      </c>
      <c r="L50" s="72">
        <v>-2.5709999999999999E-3</v>
      </c>
      <c r="M50" s="72">
        <v>-2.0539999999999998E-3</v>
      </c>
      <c r="N50" s="72">
        <v>-1.606E-3</v>
      </c>
      <c r="O50" s="72">
        <v>-1.193E-3</v>
      </c>
      <c r="P50" s="72">
        <v>-7.7399999999999995E-4</v>
      </c>
      <c r="Q50" s="72">
        <v>-3.5399999999999999E-4</v>
      </c>
      <c r="R50" s="72">
        <v>-1.7100000000000001E-4</v>
      </c>
      <c r="S50" s="72">
        <v>-1.0000000000000001E-5</v>
      </c>
      <c r="T50" s="72">
        <v>1.1400000000000001E-4</v>
      </c>
      <c r="U50" s="72">
        <v>1.03E-4</v>
      </c>
      <c r="V50" s="72">
        <v>1.21E-4</v>
      </c>
      <c r="W50" s="72">
        <v>1.55E-4</v>
      </c>
      <c r="X50" s="72">
        <v>1.4899999999999999E-4</v>
      </c>
      <c r="Y50" s="72">
        <v>0</v>
      </c>
      <c r="Z50" s="72">
        <v>-2.52E-4</v>
      </c>
      <c r="AA50" s="72">
        <v>-4.8999999999999998E-4</v>
      </c>
      <c r="AB50" s="72">
        <v>-5.9100000000000005E-4</v>
      </c>
      <c r="AC50" s="72">
        <v>-5.4100000000000003E-4</v>
      </c>
      <c r="AD50" s="72">
        <v>-3.5100000000000002E-4</v>
      </c>
      <c r="AE50" s="72">
        <v>-1.4100000000000001E-4</v>
      </c>
      <c r="AF50" s="72">
        <v>1.7799999999999999E-4</v>
      </c>
      <c r="AG50" s="72">
        <v>7.0799999999999997E-4</v>
      </c>
      <c r="AH50" s="72">
        <v>1.201E-3</v>
      </c>
      <c r="AI50" s="72">
        <v>1.688E-3</v>
      </c>
      <c r="AJ50" s="72">
        <v>2.0449999999999999E-3</v>
      </c>
      <c r="AK50" s="72">
        <v>2.3519999999999999E-3</v>
      </c>
      <c r="AL50" s="72">
        <v>2.6710000000000002E-3</v>
      </c>
      <c r="AM50" s="72">
        <v>2.794E-3</v>
      </c>
    </row>
    <row r="51" spans="1:39" ht="12.75" customHeight="1">
      <c r="A51" s="72">
        <v>-6.9129999999999999E-3</v>
      </c>
      <c r="B51" s="72">
        <v>-6.6150000000000002E-3</v>
      </c>
      <c r="C51" s="72">
        <v>-6.2890000000000003E-3</v>
      </c>
      <c r="D51" s="72">
        <v>-5.9670000000000001E-3</v>
      </c>
      <c r="E51" s="72">
        <v>-5.6109999999999997E-3</v>
      </c>
      <c r="F51" s="72">
        <v>-5.2420000000000001E-3</v>
      </c>
      <c r="G51" s="72">
        <v>-4.8859999999999997E-3</v>
      </c>
      <c r="H51" s="72">
        <v>-4.4689999999999999E-3</v>
      </c>
      <c r="I51" s="72">
        <v>-3.9659999999999999E-3</v>
      </c>
      <c r="J51" s="72">
        <v>-3.4849999999999998E-3</v>
      </c>
      <c r="K51" s="72">
        <v>-2.993E-3</v>
      </c>
      <c r="L51" s="72">
        <v>-2.5089999999999999E-3</v>
      </c>
      <c r="M51" s="72">
        <v>-2.0149999999999999E-3</v>
      </c>
      <c r="N51" s="72">
        <v>-1.5679999999999999E-3</v>
      </c>
      <c r="O51" s="72">
        <v>-1.1529999999999999E-3</v>
      </c>
      <c r="P51" s="72">
        <v>-7.27E-4</v>
      </c>
      <c r="Q51" s="72">
        <v>-3.2699999999999998E-4</v>
      </c>
      <c r="R51" s="72">
        <v>-1.2400000000000001E-4</v>
      </c>
      <c r="S51" s="72">
        <v>6.2000000000000003E-5</v>
      </c>
      <c r="T51" s="72">
        <v>1.74E-4</v>
      </c>
      <c r="U51" s="72">
        <v>1.3300000000000001E-4</v>
      </c>
      <c r="V51" s="72">
        <v>1.27E-4</v>
      </c>
      <c r="W51" s="72">
        <v>1.4100000000000001E-4</v>
      </c>
      <c r="X51" s="72">
        <v>1.3300000000000001E-4</v>
      </c>
      <c r="Y51" s="72">
        <v>0</v>
      </c>
      <c r="Z51" s="72">
        <v>-2.8499999999999999E-4</v>
      </c>
      <c r="AA51" s="72">
        <v>-5.3600000000000002E-4</v>
      </c>
      <c r="AB51" s="72">
        <v>-6.29E-4</v>
      </c>
      <c r="AC51" s="72">
        <v>-5.9199999999999997E-4</v>
      </c>
      <c r="AD51" s="72">
        <v>-4.2000000000000002E-4</v>
      </c>
      <c r="AE51" s="72">
        <v>-2.2499999999999999E-4</v>
      </c>
      <c r="AF51" s="72">
        <v>1.0900000000000001E-4</v>
      </c>
      <c r="AG51" s="72">
        <v>6.3699999999999998E-4</v>
      </c>
      <c r="AH51" s="72">
        <v>1.142E-3</v>
      </c>
      <c r="AI51" s="72">
        <v>1.6050000000000001E-3</v>
      </c>
      <c r="AJ51" s="72">
        <v>1.9680000000000001E-3</v>
      </c>
      <c r="AK51" s="72">
        <v>2.2529999999999998E-3</v>
      </c>
      <c r="AL51" s="72">
        <v>2.5730000000000002E-3</v>
      </c>
      <c r="AM51" s="72">
        <v>2.699E-3</v>
      </c>
    </row>
    <row r="52" spans="1:39" ht="12.75" customHeight="1">
      <c r="A52" s="72">
        <v>-6.7450000000000001E-3</v>
      </c>
      <c r="B52" s="72">
        <v>-6.4120000000000002E-3</v>
      </c>
      <c r="C52" s="72">
        <v>-6.11E-3</v>
      </c>
      <c r="D52" s="72">
        <v>-5.8019999999999999E-3</v>
      </c>
      <c r="E52" s="72">
        <v>-5.4679999999999998E-3</v>
      </c>
      <c r="F52" s="72">
        <v>-5.0939999999999996E-3</v>
      </c>
      <c r="G52" s="72">
        <v>-4.7790000000000003E-3</v>
      </c>
      <c r="H52" s="72">
        <v>-4.3889999999999997E-3</v>
      </c>
      <c r="I52" s="72">
        <v>-3.8930000000000002E-3</v>
      </c>
      <c r="J52" s="72">
        <v>-3.4359999999999998E-3</v>
      </c>
      <c r="K52" s="72">
        <v>-2.9390000000000002E-3</v>
      </c>
      <c r="L52" s="72">
        <v>-2.441E-3</v>
      </c>
      <c r="M52" s="72">
        <v>-1.944E-3</v>
      </c>
      <c r="N52" s="72">
        <v>-1.5250000000000001E-3</v>
      </c>
      <c r="O52" s="72">
        <v>-1.119E-3</v>
      </c>
      <c r="P52" s="72">
        <v>-7.0799999999999997E-4</v>
      </c>
      <c r="Q52" s="72">
        <v>-3.0299999999999999E-4</v>
      </c>
      <c r="R52" s="72">
        <v>-1.2899999999999999E-4</v>
      </c>
      <c r="S52" s="72">
        <v>3.6999999999999998E-5</v>
      </c>
      <c r="T52" s="72">
        <v>1.46E-4</v>
      </c>
      <c r="U52" s="72">
        <v>1.5200000000000001E-4</v>
      </c>
      <c r="V52" s="72">
        <v>1.6899999999999999E-4</v>
      </c>
      <c r="W52" s="72">
        <v>1.7899999999999999E-4</v>
      </c>
      <c r="X52" s="72">
        <v>1.5100000000000001E-4</v>
      </c>
      <c r="Y52" s="72">
        <v>0</v>
      </c>
      <c r="Z52" s="72">
        <v>-2.6800000000000001E-4</v>
      </c>
      <c r="AA52" s="72">
        <v>-5.3200000000000003E-4</v>
      </c>
      <c r="AB52" s="72">
        <v>-6.5099999999999999E-4</v>
      </c>
      <c r="AC52" s="72">
        <v>-6.0300000000000002E-4</v>
      </c>
      <c r="AD52" s="72">
        <v>-4.3800000000000002E-4</v>
      </c>
      <c r="AE52" s="72">
        <v>-2.6400000000000002E-4</v>
      </c>
      <c r="AF52" s="72">
        <v>7.4999999999999993E-5</v>
      </c>
      <c r="AG52" s="72">
        <v>5.8500000000000002E-4</v>
      </c>
      <c r="AH52" s="72">
        <v>1.06E-3</v>
      </c>
      <c r="AI52" s="72">
        <v>1.519E-3</v>
      </c>
      <c r="AJ52" s="72">
        <v>1.9040000000000001E-3</v>
      </c>
      <c r="AK52" s="72">
        <v>2.2030000000000001E-3</v>
      </c>
      <c r="AL52" s="72">
        <v>2.5249999999999999E-3</v>
      </c>
      <c r="AM52" s="72">
        <v>2.6610000000000002E-3</v>
      </c>
    </row>
    <row r="53" spans="1:39" ht="12.75" customHeight="1">
      <c r="A53" s="72">
        <v>-6.6499999999999997E-3</v>
      </c>
      <c r="B53" s="72">
        <v>-6.3359999999999996E-3</v>
      </c>
      <c r="C53" s="72">
        <v>-6.0470000000000003E-3</v>
      </c>
      <c r="D53" s="72">
        <v>-5.7520000000000002E-3</v>
      </c>
      <c r="E53" s="72">
        <v>-5.4250000000000001E-3</v>
      </c>
      <c r="F53" s="72">
        <v>-5.0499999999999998E-3</v>
      </c>
      <c r="G53" s="72">
        <v>-4.7109999999999999E-3</v>
      </c>
      <c r="H53" s="72">
        <v>-4.3200000000000001E-3</v>
      </c>
      <c r="I53" s="72">
        <v>-3.8180000000000002E-3</v>
      </c>
      <c r="J53" s="72">
        <v>-3.3470000000000001E-3</v>
      </c>
      <c r="K53" s="72">
        <v>-2.8830000000000001E-3</v>
      </c>
      <c r="L53" s="72">
        <v>-2.4139999999999999E-3</v>
      </c>
      <c r="M53" s="72">
        <v>-1.9170000000000001E-3</v>
      </c>
      <c r="N53" s="72">
        <v>-1.4710000000000001E-3</v>
      </c>
      <c r="O53" s="72">
        <v>-1.0679999999999999E-3</v>
      </c>
      <c r="P53" s="72">
        <v>-6.69E-4</v>
      </c>
      <c r="Q53" s="72">
        <v>-2.9799999999999998E-4</v>
      </c>
      <c r="R53" s="72">
        <v>-1.2400000000000001E-4</v>
      </c>
      <c r="S53" s="72">
        <v>3.4999999999999997E-5</v>
      </c>
      <c r="T53" s="72">
        <v>1.44E-4</v>
      </c>
      <c r="U53" s="72">
        <v>1.07E-4</v>
      </c>
      <c r="V53" s="72">
        <v>1.7200000000000001E-4</v>
      </c>
      <c r="W53" s="72">
        <v>1.8900000000000001E-4</v>
      </c>
      <c r="X53" s="72">
        <v>1.6699999999999999E-4</v>
      </c>
      <c r="Y53" s="72">
        <v>0</v>
      </c>
      <c r="Z53" s="72">
        <v>-2.6699999999999998E-4</v>
      </c>
      <c r="AA53" s="72">
        <v>-5.3799999999999996E-4</v>
      </c>
      <c r="AB53" s="72">
        <v>-6.5899999999999997E-4</v>
      </c>
      <c r="AC53" s="72">
        <v>-6.2E-4</v>
      </c>
      <c r="AD53" s="72">
        <v>-4.8099999999999998E-4</v>
      </c>
      <c r="AE53" s="72">
        <v>-2.7900000000000001E-4</v>
      </c>
      <c r="AF53" s="72">
        <v>-6.0000000000000002E-6</v>
      </c>
      <c r="AG53" s="72">
        <v>5.0100000000000003E-4</v>
      </c>
      <c r="AH53" s="72">
        <v>9.8799999999999995E-4</v>
      </c>
      <c r="AI53" s="72">
        <v>1.4499999999999999E-3</v>
      </c>
      <c r="AJ53" s="72">
        <v>1.8240000000000001E-3</v>
      </c>
      <c r="AK53" s="72">
        <v>2.1229999999999999E-3</v>
      </c>
      <c r="AL53" s="72">
        <v>2.4390000000000002E-3</v>
      </c>
      <c r="AM53" s="72">
        <v>2.578E-3</v>
      </c>
    </row>
    <row r="54" spans="1:39" ht="12.75" customHeight="1">
      <c r="A54" s="72">
        <v>-6.5259999999999997E-3</v>
      </c>
      <c r="B54" s="72">
        <v>-6.2189999999999997E-3</v>
      </c>
      <c r="C54" s="72">
        <v>-5.9199999999999999E-3</v>
      </c>
      <c r="D54" s="72">
        <v>-5.6290000000000003E-3</v>
      </c>
      <c r="E54" s="72">
        <v>-5.3020000000000003E-3</v>
      </c>
      <c r="F54" s="72">
        <v>-4.947E-3</v>
      </c>
      <c r="G54" s="72">
        <v>-4.6319999999999998E-3</v>
      </c>
      <c r="H54" s="72">
        <v>-4.2389999999999997E-3</v>
      </c>
      <c r="I54" s="72">
        <v>-3.7520000000000001E-3</v>
      </c>
      <c r="J54" s="72">
        <v>-3.2980000000000002E-3</v>
      </c>
      <c r="K54" s="72">
        <v>-2.8240000000000001E-3</v>
      </c>
      <c r="L54" s="72">
        <v>-2.3370000000000001E-3</v>
      </c>
      <c r="M54" s="72">
        <v>-1.8420000000000001E-3</v>
      </c>
      <c r="N54" s="72">
        <v>-1.4319999999999999E-3</v>
      </c>
      <c r="O54" s="72">
        <v>-1.018E-3</v>
      </c>
      <c r="P54" s="72">
        <v>-6.1300000000000005E-4</v>
      </c>
      <c r="Q54" s="72">
        <v>-2.6499999999999999E-4</v>
      </c>
      <c r="R54" s="72">
        <v>-6.9999999999999994E-5</v>
      </c>
      <c r="S54" s="72">
        <v>6.4999999999999994E-5</v>
      </c>
      <c r="T54" s="72">
        <v>1.84E-4</v>
      </c>
      <c r="U54" s="72">
        <v>1.5899999999999999E-4</v>
      </c>
      <c r="V54" s="72">
        <v>1.84E-4</v>
      </c>
      <c r="W54" s="72">
        <v>1.7799999999999999E-4</v>
      </c>
      <c r="X54" s="72">
        <v>1.5799999999999999E-4</v>
      </c>
      <c r="Y54" s="72">
        <v>0</v>
      </c>
      <c r="Z54" s="72">
        <v>-2.8200000000000002E-4</v>
      </c>
      <c r="AA54" s="72">
        <v>-5.5500000000000005E-4</v>
      </c>
      <c r="AB54" s="72">
        <v>-6.7900000000000002E-4</v>
      </c>
      <c r="AC54" s="72">
        <v>-6.2699999999999995E-4</v>
      </c>
      <c r="AD54" s="72">
        <v>-5.1099999999999995E-4</v>
      </c>
      <c r="AE54" s="72">
        <v>-3.5500000000000001E-4</v>
      </c>
      <c r="AF54" s="72">
        <v>-4.8000000000000001E-5</v>
      </c>
      <c r="AG54" s="72">
        <v>4.37E-4</v>
      </c>
      <c r="AH54" s="72">
        <v>8.8999999999999995E-4</v>
      </c>
      <c r="AI54" s="72">
        <v>1.34E-3</v>
      </c>
      <c r="AJ54" s="72">
        <v>1.6969999999999999E-3</v>
      </c>
      <c r="AK54" s="72">
        <v>2.006E-3</v>
      </c>
      <c r="AL54" s="72">
        <v>2.32E-3</v>
      </c>
      <c r="AM54" s="72">
        <v>2.4710000000000001E-3</v>
      </c>
    </row>
    <row r="55" spans="1:39" ht="12.75" customHeight="1">
      <c r="A55" s="72">
        <v>-6.319E-3</v>
      </c>
      <c r="B55" s="72">
        <v>-6.0309999999999999E-3</v>
      </c>
      <c r="C55" s="72">
        <v>-5.7549999999999997E-3</v>
      </c>
      <c r="D55" s="72">
        <v>-5.4749999999999998E-3</v>
      </c>
      <c r="E55" s="72">
        <v>-5.1599999999999997E-3</v>
      </c>
      <c r="F55" s="72">
        <v>-4.8079999999999998E-3</v>
      </c>
      <c r="G55" s="72">
        <v>-4.5110000000000003E-3</v>
      </c>
      <c r="H55" s="72">
        <v>-4.1539999999999997E-3</v>
      </c>
      <c r="I55" s="72">
        <v>-3.6870000000000002E-3</v>
      </c>
      <c r="J55" s="72">
        <v>-3.2520000000000001E-3</v>
      </c>
      <c r="K55" s="72">
        <v>-2.7680000000000001E-3</v>
      </c>
      <c r="L55" s="72">
        <v>-2.2759999999999998E-3</v>
      </c>
      <c r="M55" s="72">
        <v>-1.799E-3</v>
      </c>
      <c r="N55" s="72">
        <v>-1.3860000000000001E-3</v>
      </c>
      <c r="O55" s="72">
        <v>-9.7999999999999997E-4</v>
      </c>
      <c r="P55" s="72">
        <v>-5.5999999999999995E-4</v>
      </c>
      <c r="Q55" s="72">
        <v>-1.83E-4</v>
      </c>
      <c r="R55" s="72">
        <v>2.9E-5</v>
      </c>
      <c r="S55" s="72">
        <v>1.74E-4</v>
      </c>
      <c r="T55" s="72">
        <v>2.8400000000000002E-4</v>
      </c>
      <c r="U55" s="72">
        <v>2.3699999999999999E-4</v>
      </c>
      <c r="V55" s="72">
        <v>2.2599999999999999E-4</v>
      </c>
      <c r="W55" s="72">
        <v>2.0799999999999999E-4</v>
      </c>
      <c r="X55" s="72">
        <v>1.63E-4</v>
      </c>
      <c r="Y55" s="72">
        <v>0</v>
      </c>
      <c r="Z55" s="72">
        <v>-2.7399999999999999E-4</v>
      </c>
      <c r="AA55" s="72">
        <v>-5.5599999999999996E-4</v>
      </c>
      <c r="AB55" s="72">
        <v>-7.1900000000000002E-4</v>
      </c>
      <c r="AC55" s="72">
        <v>-6.7100000000000005E-4</v>
      </c>
      <c r="AD55" s="72">
        <v>-5.6300000000000002E-4</v>
      </c>
      <c r="AE55" s="72">
        <v>-4.2000000000000002E-4</v>
      </c>
      <c r="AF55" s="72">
        <v>-1.37E-4</v>
      </c>
      <c r="AG55" s="72">
        <v>3.3700000000000001E-4</v>
      </c>
      <c r="AH55" s="72">
        <v>7.5799999999999999E-4</v>
      </c>
      <c r="AI55" s="72">
        <v>1.206E-3</v>
      </c>
      <c r="AJ55" s="72">
        <v>1.5499999999999999E-3</v>
      </c>
      <c r="AK55" s="72">
        <v>1.8400000000000001E-3</v>
      </c>
      <c r="AL55" s="72">
        <v>2.1870000000000001E-3</v>
      </c>
      <c r="AM55" s="72">
        <v>2.3310000000000002E-3</v>
      </c>
    </row>
    <row r="56" spans="1:39" ht="12.75" customHeight="1">
      <c r="A56" s="72">
        <v>-6.2449999999999997E-3</v>
      </c>
      <c r="B56" s="72">
        <v>-5.9930000000000001E-3</v>
      </c>
      <c r="C56" s="72">
        <v>-5.7190000000000001E-3</v>
      </c>
      <c r="D56" s="72">
        <v>-5.4339999999999996E-3</v>
      </c>
      <c r="E56" s="72">
        <v>-5.1250000000000002E-3</v>
      </c>
      <c r="F56" s="72">
        <v>-4.7800000000000004E-3</v>
      </c>
      <c r="G56" s="72">
        <v>-4.4580000000000002E-3</v>
      </c>
      <c r="H56" s="72">
        <v>-4.0689999999999997E-3</v>
      </c>
      <c r="I56" s="72">
        <v>-3.5860000000000002E-3</v>
      </c>
      <c r="J56" s="72">
        <v>-3.1340000000000001E-3</v>
      </c>
      <c r="K56" s="72">
        <v>-2.696E-3</v>
      </c>
      <c r="L56" s="72">
        <v>-2.199E-3</v>
      </c>
      <c r="M56" s="72">
        <v>-1.6980000000000001E-3</v>
      </c>
      <c r="N56" s="72">
        <v>-1.2830000000000001E-3</v>
      </c>
      <c r="O56" s="72">
        <v>-8.7299999999999997E-4</v>
      </c>
      <c r="P56" s="72">
        <v>-4.9200000000000003E-4</v>
      </c>
      <c r="Q56" s="72">
        <v>-1.6699999999999999E-4</v>
      </c>
      <c r="R56" s="72">
        <v>3.0000000000000001E-5</v>
      </c>
      <c r="S56" s="72">
        <v>1.7699999999999999E-4</v>
      </c>
      <c r="T56" s="72">
        <v>3.01E-4</v>
      </c>
      <c r="U56" s="72">
        <v>2.41E-4</v>
      </c>
      <c r="V56" s="72">
        <v>2.5099999999999998E-4</v>
      </c>
      <c r="W56" s="72">
        <v>2.32E-4</v>
      </c>
      <c r="X56" s="72">
        <v>1.7899999999999999E-4</v>
      </c>
      <c r="Y56" s="72">
        <v>0</v>
      </c>
      <c r="Z56" s="72">
        <v>-2.8499999999999999E-4</v>
      </c>
      <c r="AA56" s="72">
        <v>-5.8100000000000003E-4</v>
      </c>
      <c r="AB56" s="72">
        <v>-7.1199999999999996E-4</v>
      </c>
      <c r="AC56" s="72">
        <v>-6.8999999999999997E-4</v>
      </c>
      <c r="AD56" s="72">
        <v>-5.8399999999999999E-4</v>
      </c>
      <c r="AE56" s="72">
        <v>-4.4200000000000001E-4</v>
      </c>
      <c r="AF56" s="72">
        <v>-2.14E-4</v>
      </c>
      <c r="AG56" s="72">
        <v>2.3800000000000001E-4</v>
      </c>
      <c r="AH56" s="72">
        <v>6.5799999999999995E-4</v>
      </c>
      <c r="AI56" s="72">
        <v>1.0970000000000001E-3</v>
      </c>
      <c r="AJ56" s="72">
        <v>1.4289999999999999E-3</v>
      </c>
      <c r="AK56" s="72">
        <v>1.7179999999999999E-3</v>
      </c>
      <c r="AL56" s="72">
        <v>2.0430000000000001E-3</v>
      </c>
      <c r="AM56" s="72">
        <v>2.1949999999999999E-3</v>
      </c>
    </row>
    <row r="57" spans="1:39" ht="12.75" customHeight="1">
      <c r="A57" s="72">
        <v>-6.1310000000000002E-3</v>
      </c>
      <c r="B57" s="72">
        <v>-5.8440000000000002E-3</v>
      </c>
      <c r="C57" s="72">
        <v>-5.555E-3</v>
      </c>
      <c r="D57" s="72">
        <v>-5.2420000000000001E-3</v>
      </c>
      <c r="E57" s="72">
        <v>-4.9220000000000002E-3</v>
      </c>
      <c r="F57" s="72">
        <v>-4.5779999999999996E-3</v>
      </c>
      <c r="G57" s="72">
        <v>-4.28E-3</v>
      </c>
      <c r="H57" s="72">
        <v>-3.9449999999999997E-3</v>
      </c>
      <c r="I57" s="72">
        <v>-3.4759999999999999E-3</v>
      </c>
      <c r="J57" s="72">
        <v>-3.068E-3</v>
      </c>
      <c r="K57" s="72">
        <v>-2.6120000000000002E-3</v>
      </c>
      <c r="L57" s="72">
        <v>-2.127E-3</v>
      </c>
      <c r="M57" s="72">
        <v>-1.6459999999999999E-3</v>
      </c>
      <c r="N57" s="72">
        <v>-1.25E-3</v>
      </c>
      <c r="O57" s="72">
        <v>-8.83E-4</v>
      </c>
      <c r="P57" s="72">
        <v>-5.0100000000000003E-4</v>
      </c>
      <c r="Q57" s="72">
        <v>-1.34E-4</v>
      </c>
      <c r="R57" s="72">
        <v>6.7999999999999999E-5</v>
      </c>
      <c r="S57" s="72">
        <v>2.05E-4</v>
      </c>
      <c r="T57" s="72">
        <v>3.1500000000000001E-4</v>
      </c>
      <c r="U57" s="72">
        <v>2.5099999999999998E-4</v>
      </c>
      <c r="V57" s="72">
        <v>2.4000000000000001E-4</v>
      </c>
      <c r="W57" s="72">
        <v>2.3499999999999999E-4</v>
      </c>
      <c r="X57" s="72">
        <v>1.7100000000000001E-4</v>
      </c>
      <c r="Y57" s="72">
        <v>0</v>
      </c>
      <c r="Z57" s="72">
        <v>-2.7799999999999998E-4</v>
      </c>
      <c r="AA57" s="72">
        <v>-5.8299999999999997E-4</v>
      </c>
      <c r="AB57" s="72">
        <v>-7.3499999999999998E-4</v>
      </c>
      <c r="AC57" s="72">
        <v>-7.3300000000000004E-4</v>
      </c>
      <c r="AD57" s="72">
        <v>-6.3500000000000004E-4</v>
      </c>
      <c r="AE57" s="72">
        <v>-5.2999999999999998E-4</v>
      </c>
      <c r="AF57" s="72">
        <v>-2.92E-4</v>
      </c>
      <c r="AG57" s="72">
        <v>1.4799999999999999E-4</v>
      </c>
      <c r="AH57" s="72">
        <v>5.1000000000000004E-4</v>
      </c>
      <c r="AI57" s="72">
        <v>9.3300000000000002E-4</v>
      </c>
      <c r="AJ57" s="72">
        <v>1.2520000000000001E-3</v>
      </c>
      <c r="AK57" s="72">
        <v>1.5200000000000001E-3</v>
      </c>
      <c r="AL57" s="72">
        <v>1.854E-3</v>
      </c>
      <c r="AM57" s="72">
        <v>2.0049999999999998E-3</v>
      </c>
    </row>
    <row r="58" spans="1:39" ht="12.75" customHeight="1">
      <c r="A58" s="72">
        <v>-5.9379999999999997E-3</v>
      </c>
      <c r="B58" s="72">
        <v>-5.6829999999999997E-3</v>
      </c>
      <c r="C58" s="72">
        <v>-5.4359999999999999E-3</v>
      </c>
      <c r="D58" s="72">
        <v>-5.1700000000000001E-3</v>
      </c>
      <c r="E58" s="72">
        <v>-4.888E-3</v>
      </c>
      <c r="F58" s="72">
        <v>-4.5630000000000002E-3</v>
      </c>
      <c r="G58" s="72">
        <v>-4.261E-3</v>
      </c>
      <c r="H58" s="72">
        <v>-3.9119999999999997E-3</v>
      </c>
      <c r="I58" s="72">
        <v>-3.4559999999999999E-3</v>
      </c>
      <c r="J58" s="72">
        <v>-3.0370000000000002E-3</v>
      </c>
      <c r="K58" s="72">
        <v>-2.5790000000000001E-3</v>
      </c>
      <c r="L58" s="72">
        <v>-2.0999999999999999E-3</v>
      </c>
      <c r="M58" s="72">
        <v>-1.5969999999999999E-3</v>
      </c>
      <c r="N58" s="72">
        <v>-1.2229999999999999E-3</v>
      </c>
      <c r="O58" s="72">
        <v>-8.2899999999999998E-4</v>
      </c>
      <c r="P58" s="72">
        <v>-4.6200000000000001E-4</v>
      </c>
      <c r="Q58" s="72">
        <v>-1.0399999999999999E-4</v>
      </c>
      <c r="R58" s="72">
        <v>9.7E-5</v>
      </c>
      <c r="S58" s="72">
        <v>2.23E-4</v>
      </c>
      <c r="T58" s="72">
        <v>3.3700000000000001E-4</v>
      </c>
      <c r="U58" s="72">
        <v>2.7E-4</v>
      </c>
      <c r="V58" s="72">
        <v>2.7300000000000002E-4</v>
      </c>
      <c r="W58" s="72">
        <v>2.61E-4</v>
      </c>
      <c r="X58" s="72">
        <v>1.9599999999999999E-4</v>
      </c>
      <c r="Y58" s="72">
        <v>0</v>
      </c>
      <c r="Z58" s="72">
        <v>-2.5799999999999998E-4</v>
      </c>
      <c r="AA58" s="72">
        <v>-5.6700000000000001E-4</v>
      </c>
      <c r="AB58" s="72">
        <v>-7.5900000000000002E-4</v>
      </c>
      <c r="AC58" s="72">
        <v>-7.4799999999999997E-4</v>
      </c>
      <c r="AD58" s="72">
        <v>-6.8400000000000004E-4</v>
      </c>
      <c r="AE58" s="72">
        <v>-5.9000000000000003E-4</v>
      </c>
      <c r="AF58" s="72">
        <v>-3.8000000000000002E-4</v>
      </c>
      <c r="AG58" s="72">
        <v>1.4E-5</v>
      </c>
      <c r="AH58" s="72">
        <v>3.7800000000000003E-4</v>
      </c>
      <c r="AI58" s="72">
        <v>7.67E-4</v>
      </c>
      <c r="AJ58" s="72">
        <v>1.08E-3</v>
      </c>
      <c r="AK58" s="72">
        <v>1.3389999999999999E-3</v>
      </c>
      <c r="AL58" s="72">
        <v>1.689E-3</v>
      </c>
      <c r="AM58" s="72">
        <v>1.8500000000000001E-3</v>
      </c>
    </row>
    <row r="59" spans="1:39" ht="12.75" customHeight="1">
      <c r="A59" s="72">
        <v>-5.9890000000000004E-3</v>
      </c>
      <c r="B59" s="72">
        <v>-5.738E-3</v>
      </c>
      <c r="C59" s="72">
        <v>-5.4809999999999998E-3</v>
      </c>
      <c r="D59" s="72">
        <v>-5.1700000000000001E-3</v>
      </c>
      <c r="E59" s="72">
        <v>-4.875E-3</v>
      </c>
      <c r="F59" s="72">
        <v>-4.555E-3</v>
      </c>
      <c r="G59" s="72">
        <v>-4.2269999999999999E-3</v>
      </c>
      <c r="H59" s="72">
        <v>-3.8679999999999999E-3</v>
      </c>
      <c r="I59" s="72">
        <v>-3.3939999999999999E-3</v>
      </c>
      <c r="J59" s="72">
        <v>-2.9819999999999998E-3</v>
      </c>
      <c r="K59" s="72">
        <v>-2.5669999999999998E-3</v>
      </c>
      <c r="L59" s="72">
        <v>-2.0890000000000001E-3</v>
      </c>
      <c r="M59" s="72">
        <v>-1.604E-3</v>
      </c>
      <c r="N59" s="72">
        <v>-1.224E-3</v>
      </c>
      <c r="O59" s="72">
        <v>-8.6799999999999996E-4</v>
      </c>
      <c r="P59" s="72">
        <v>-5.2300000000000003E-4</v>
      </c>
      <c r="Q59" s="72">
        <v>-1.6799999999999999E-4</v>
      </c>
      <c r="R59" s="72">
        <v>3.8000000000000002E-5</v>
      </c>
      <c r="S59" s="72">
        <v>1.7799999999999999E-4</v>
      </c>
      <c r="T59" s="72">
        <v>3.01E-4</v>
      </c>
      <c r="U59" s="72">
        <v>2.32E-4</v>
      </c>
      <c r="V59" s="72">
        <v>2.4699999999999999E-4</v>
      </c>
      <c r="W59" s="72">
        <v>2.2699999999999999E-4</v>
      </c>
      <c r="X59" s="72">
        <v>1.8699999999999999E-4</v>
      </c>
      <c r="Y59" s="72">
        <v>0</v>
      </c>
      <c r="Z59" s="72">
        <v>-2.7599999999999999E-4</v>
      </c>
      <c r="AA59" s="72">
        <v>-5.9199999999999997E-4</v>
      </c>
      <c r="AB59" s="72">
        <v>-7.5699999999999997E-4</v>
      </c>
      <c r="AC59" s="72">
        <v>-7.7800000000000005E-4</v>
      </c>
      <c r="AD59" s="72">
        <v>-7.1699999999999997E-4</v>
      </c>
      <c r="AE59" s="72">
        <v>-6.5600000000000001E-4</v>
      </c>
      <c r="AF59" s="72">
        <v>-4.73E-4</v>
      </c>
      <c r="AG59" s="72">
        <v>-7.2000000000000002E-5</v>
      </c>
      <c r="AH59" s="72">
        <v>2.5700000000000001E-4</v>
      </c>
      <c r="AI59" s="72">
        <v>6.4099999999999997E-4</v>
      </c>
      <c r="AJ59" s="72">
        <v>9.3099999999999997E-4</v>
      </c>
      <c r="AK59" s="72">
        <v>1.1839999999999999E-3</v>
      </c>
      <c r="AL59" s="72">
        <v>1.523E-3</v>
      </c>
      <c r="AM59" s="72">
        <v>1.6739999999999999E-3</v>
      </c>
    </row>
    <row r="60" spans="1:39" ht="12.75" customHeight="1">
      <c r="A60" s="72">
        <v>-5.8269999999999997E-3</v>
      </c>
      <c r="B60" s="72">
        <v>-5.5760000000000002E-3</v>
      </c>
      <c r="C60" s="72">
        <v>-5.326E-3</v>
      </c>
      <c r="D60" s="72">
        <v>-5.0419999999999996E-3</v>
      </c>
      <c r="E60" s="72">
        <v>-4.7520000000000001E-3</v>
      </c>
      <c r="F60" s="72">
        <v>-4.4450000000000002E-3</v>
      </c>
      <c r="G60" s="72">
        <v>-4.1489999999999999E-3</v>
      </c>
      <c r="H60" s="72">
        <v>-3.8159999999999999E-3</v>
      </c>
      <c r="I60" s="72">
        <v>-3.362E-3</v>
      </c>
      <c r="J60" s="72">
        <v>-2.98E-3</v>
      </c>
      <c r="K60" s="72">
        <v>-2.532E-3</v>
      </c>
      <c r="L60" s="72">
        <v>-2.0400000000000001E-3</v>
      </c>
      <c r="M60" s="72">
        <v>-1.5640000000000001E-3</v>
      </c>
      <c r="N60" s="72">
        <v>-1.188E-3</v>
      </c>
      <c r="O60" s="72">
        <v>-8.4199999999999998E-4</v>
      </c>
      <c r="P60" s="72">
        <v>-4.6999999999999999E-4</v>
      </c>
      <c r="Q60" s="72">
        <v>-9.0000000000000006E-5</v>
      </c>
      <c r="R60" s="72">
        <v>1.26E-4</v>
      </c>
      <c r="S60" s="72">
        <v>2.4899999999999998E-4</v>
      </c>
      <c r="T60" s="72">
        <v>3.6699999999999998E-4</v>
      </c>
      <c r="U60" s="72">
        <v>2.92E-4</v>
      </c>
      <c r="V60" s="72">
        <v>2.8600000000000001E-4</v>
      </c>
      <c r="W60" s="72">
        <v>2.63E-4</v>
      </c>
      <c r="X60" s="72">
        <v>1.8599999999999999E-4</v>
      </c>
      <c r="Y60" s="72">
        <v>0</v>
      </c>
      <c r="Z60" s="72">
        <v>-2.8200000000000002E-4</v>
      </c>
      <c r="AA60" s="72">
        <v>-5.9199999999999997E-4</v>
      </c>
      <c r="AB60" s="72">
        <v>-7.7200000000000001E-4</v>
      </c>
      <c r="AC60" s="72">
        <v>-7.9900000000000001E-4</v>
      </c>
      <c r="AD60" s="72">
        <v>-7.7800000000000005E-4</v>
      </c>
      <c r="AE60" s="72">
        <v>-7.3399999999999995E-4</v>
      </c>
      <c r="AF60" s="72">
        <v>-5.5699999999999999E-4</v>
      </c>
      <c r="AG60" s="72">
        <v>-2.1100000000000001E-4</v>
      </c>
      <c r="AH60" s="72">
        <v>1.0900000000000001E-4</v>
      </c>
      <c r="AI60" s="72">
        <v>4.64E-4</v>
      </c>
      <c r="AJ60" s="72">
        <v>7.6199999999999998E-4</v>
      </c>
      <c r="AK60" s="72">
        <v>9.9200000000000004E-4</v>
      </c>
      <c r="AL60" s="72">
        <v>1.3270000000000001E-3</v>
      </c>
      <c r="AM60" s="72">
        <v>1.4710000000000001E-3</v>
      </c>
    </row>
    <row r="61" spans="1:39" ht="12.75" customHeight="1">
      <c r="A61" s="72">
        <v>-5.6839999999999998E-3</v>
      </c>
      <c r="B61" s="72">
        <v>-5.4440000000000001E-3</v>
      </c>
      <c r="C61" s="72">
        <v>-5.2059999999999997E-3</v>
      </c>
      <c r="D61" s="72">
        <v>-4.9189999999999998E-3</v>
      </c>
      <c r="E61" s="72">
        <v>-4.6509999999999998E-3</v>
      </c>
      <c r="F61" s="72">
        <v>-4.3489999999999996E-3</v>
      </c>
      <c r="G61" s="72">
        <v>-4.045E-3</v>
      </c>
      <c r="H61" s="72">
        <v>-3.7030000000000001E-3</v>
      </c>
      <c r="I61" s="72">
        <v>-3.2539999999999999E-3</v>
      </c>
      <c r="J61" s="72">
        <v>-2.8679999999999999E-3</v>
      </c>
      <c r="K61" s="72">
        <v>-2.4529999999999999E-3</v>
      </c>
      <c r="L61" s="72">
        <v>-1.9599999999999999E-3</v>
      </c>
      <c r="M61" s="72">
        <v>-1.482E-3</v>
      </c>
      <c r="N61" s="72">
        <v>-1.124E-3</v>
      </c>
      <c r="O61" s="72">
        <v>-7.7499999999999997E-4</v>
      </c>
      <c r="P61" s="72">
        <v>-4.0299999999999998E-4</v>
      </c>
      <c r="Q61" s="72">
        <v>-3.8999999999999999E-5</v>
      </c>
      <c r="R61" s="72">
        <v>1.74E-4</v>
      </c>
      <c r="S61" s="72">
        <v>2.7900000000000001E-4</v>
      </c>
      <c r="T61" s="72">
        <v>3.9500000000000001E-4</v>
      </c>
      <c r="U61" s="72">
        <v>3.0499999999999999E-4</v>
      </c>
      <c r="V61" s="72">
        <v>3.0499999999999999E-4</v>
      </c>
      <c r="W61" s="72">
        <v>2.5399999999999999E-4</v>
      </c>
      <c r="X61" s="72">
        <v>2.05E-4</v>
      </c>
      <c r="Y61" s="72">
        <v>0</v>
      </c>
      <c r="Z61" s="72">
        <v>-2.6899999999999998E-4</v>
      </c>
      <c r="AA61" s="72">
        <v>-6.0099999999999997E-4</v>
      </c>
      <c r="AB61" s="72">
        <v>-7.9600000000000005E-4</v>
      </c>
      <c r="AC61" s="72">
        <v>-8.3699999999999996E-4</v>
      </c>
      <c r="AD61" s="72">
        <v>-8.3100000000000003E-4</v>
      </c>
      <c r="AE61" s="72">
        <v>-8.03E-4</v>
      </c>
      <c r="AF61" s="72">
        <v>-6.5399999999999996E-4</v>
      </c>
      <c r="AG61" s="72">
        <v>-3.3700000000000001E-4</v>
      </c>
      <c r="AH61" s="72">
        <v>-4.5000000000000003E-5</v>
      </c>
      <c r="AI61" s="72">
        <v>3.0600000000000001E-4</v>
      </c>
      <c r="AJ61" s="72">
        <v>5.8600000000000004E-4</v>
      </c>
      <c r="AK61" s="72">
        <v>8.0900000000000004E-4</v>
      </c>
      <c r="AL61" s="72">
        <v>1.1460000000000001E-3</v>
      </c>
      <c r="AM61" s="72">
        <v>1.3060000000000001E-3</v>
      </c>
    </row>
    <row r="62" spans="1:39" ht="12.75" customHeight="1">
      <c r="A62" s="72">
        <v>-5.5669999999999999E-3</v>
      </c>
      <c r="B62" s="72">
        <v>-5.3410000000000003E-3</v>
      </c>
      <c r="C62" s="72">
        <v>-5.1019999999999998E-3</v>
      </c>
      <c r="D62" s="72">
        <v>-4.8120000000000003E-3</v>
      </c>
      <c r="E62" s="72">
        <v>-4.5490000000000001E-3</v>
      </c>
      <c r="F62" s="72">
        <v>-4.2509999999999996E-3</v>
      </c>
      <c r="G62" s="72">
        <v>-3.9569999999999996E-3</v>
      </c>
      <c r="H62" s="72">
        <v>-3.6389999999999999E-3</v>
      </c>
      <c r="I62" s="72">
        <v>-3.1740000000000002E-3</v>
      </c>
      <c r="J62" s="72">
        <v>-2.8080000000000002E-3</v>
      </c>
      <c r="K62" s="72">
        <v>-2.405E-3</v>
      </c>
      <c r="L62" s="72">
        <v>-1.9400000000000001E-3</v>
      </c>
      <c r="M62" s="72">
        <v>-1.47E-3</v>
      </c>
      <c r="N62" s="72">
        <v>-1.1329999999999999E-3</v>
      </c>
      <c r="O62" s="72">
        <v>-7.8200000000000003E-4</v>
      </c>
      <c r="P62" s="72">
        <v>-4.1800000000000002E-4</v>
      </c>
      <c r="Q62" s="72">
        <v>-5.1999999999999997E-5</v>
      </c>
      <c r="R62" s="72">
        <v>1.56E-4</v>
      </c>
      <c r="S62" s="72">
        <v>2.8800000000000001E-4</v>
      </c>
      <c r="T62" s="72">
        <v>3.9199999999999999E-4</v>
      </c>
      <c r="U62" s="72">
        <v>3.0600000000000001E-4</v>
      </c>
      <c r="V62" s="72">
        <v>2.9700000000000001E-4</v>
      </c>
      <c r="W62" s="72">
        <v>2.5799999999999998E-4</v>
      </c>
      <c r="X62" s="72">
        <v>2.03E-4</v>
      </c>
      <c r="Y62" s="72">
        <v>0</v>
      </c>
      <c r="Z62" s="72">
        <v>-2.6499999999999999E-4</v>
      </c>
      <c r="AA62" s="72">
        <v>-5.8799999999999998E-4</v>
      </c>
      <c r="AB62" s="72">
        <v>-7.8399999999999997E-4</v>
      </c>
      <c r="AC62" s="72">
        <v>-8.3500000000000002E-4</v>
      </c>
      <c r="AD62" s="72">
        <v>-8.34E-4</v>
      </c>
      <c r="AE62" s="72">
        <v>-8.1700000000000002E-4</v>
      </c>
      <c r="AF62" s="72">
        <v>-7.1299999999999998E-4</v>
      </c>
      <c r="AG62" s="72">
        <v>-4.0400000000000001E-4</v>
      </c>
      <c r="AH62" s="72">
        <v>-1.17E-4</v>
      </c>
      <c r="AI62" s="72">
        <v>2.0699999999999999E-4</v>
      </c>
      <c r="AJ62" s="72">
        <v>4.7199999999999998E-4</v>
      </c>
      <c r="AK62" s="72">
        <v>6.7900000000000002E-4</v>
      </c>
      <c r="AL62" s="72">
        <v>1.0189999999999999E-3</v>
      </c>
      <c r="AM62" s="72">
        <v>1.178E-3</v>
      </c>
    </row>
    <row r="63" spans="1:39" ht="12.75" customHeight="1">
      <c r="A63" s="72">
        <v>-5.293E-3</v>
      </c>
      <c r="B63" s="72">
        <v>-5.0860000000000002E-3</v>
      </c>
      <c r="C63" s="72">
        <v>-4.8710000000000003E-3</v>
      </c>
      <c r="D63" s="72">
        <v>-4.6129999999999999E-3</v>
      </c>
      <c r="E63" s="72">
        <v>-4.3620000000000004E-3</v>
      </c>
      <c r="F63" s="72">
        <v>-4.0679999999999996E-3</v>
      </c>
      <c r="G63" s="72">
        <v>-3.8059999999999999E-3</v>
      </c>
      <c r="H63" s="72">
        <v>-3.4859999999999999E-3</v>
      </c>
      <c r="I63" s="72">
        <v>-3.0490000000000001E-3</v>
      </c>
      <c r="J63" s="72">
        <v>-2.686E-3</v>
      </c>
      <c r="K63" s="72">
        <v>-2.2599999999999999E-3</v>
      </c>
      <c r="L63" s="72">
        <v>-1.792E-3</v>
      </c>
      <c r="M63" s="72">
        <v>-1.3320000000000001E-3</v>
      </c>
      <c r="N63" s="72">
        <v>-1.0089999999999999E-3</v>
      </c>
      <c r="O63" s="72">
        <v>-6.5300000000000004E-4</v>
      </c>
      <c r="P63" s="72">
        <v>-2.8600000000000001E-4</v>
      </c>
      <c r="Q63" s="72">
        <v>9.7E-5</v>
      </c>
      <c r="R63" s="72">
        <v>3.0400000000000002E-4</v>
      </c>
      <c r="S63" s="72">
        <v>3.8999999999999999E-4</v>
      </c>
      <c r="T63" s="72">
        <v>4.7100000000000001E-4</v>
      </c>
      <c r="U63" s="72">
        <v>3.8000000000000002E-4</v>
      </c>
      <c r="V63" s="72">
        <v>3.4699999999999998E-4</v>
      </c>
      <c r="W63" s="72">
        <v>2.9599999999999998E-4</v>
      </c>
      <c r="X63" s="72">
        <v>2.2699999999999999E-4</v>
      </c>
      <c r="Y63" s="72">
        <v>0</v>
      </c>
      <c r="Z63" s="72">
        <v>-2.5599999999999999E-4</v>
      </c>
      <c r="AA63" s="72">
        <v>-6.0800000000000003E-4</v>
      </c>
      <c r="AB63" s="72">
        <v>-8.3799999999999999E-4</v>
      </c>
      <c r="AC63" s="72">
        <v>-8.9099999999999997E-4</v>
      </c>
      <c r="AD63" s="72">
        <v>-9.1699999999999995E-4</v>
      </c>
      <c r="AE63" s="72">
        <v>-9.3700000000000001E-4</v>
      </c>
      <c r="AF63" s="72">
        <v>-8.4999999999999995E-4</v>
      </c>
      <c r="AG63" s="72">
        <v>-5.6400000000000005E-4</v>
      </c>
      <c r="AH63" s="72">
        <v>-3.0600000000000001E-4</v>
      </c>
      <c r="AI63" s="72">
        <v>-1.8E-5</v>
      </c>
      <c r="AJ63" s="72">
        <v>2.2900000000000001E-4</v>
      </c>
      <c r="AK63" s="72">
        <v>4.3399999999999998E-4</v>
      </c>
      <c r="AL63" s="72">
        <v>7.6900000000000004E-4</v>
      </c>
      <c r="AM63" s="72">
        <v>9.2299999999999999E-4</v>
      </c>
    </row>
    <row r="64" spans="1:39" ht="12.75" customHeight="1">
      <c r="A64" s="72">
        <v>-5.1089999999999998E-3</v>
      </c>
      <c r="B64" s="72">
        <v>-4.9160000000000002E-3</v>
      </c>
      <c r="C64" s="72">
        <v>-4.7270000000000003E-3</v>
      </c>
      <c r="D64" s="72">
        <v>-4.4759999999999999E-3</v>
      </c>
      <c r="E64" s="72">
        <v>-4.2379999999999996E-3</v>
      </c>
      <c r="F64" s="72">
        <v>-3.9569999999999996E-3</v>
      </c>
      <c r="G64" s="72">
        <v>-3.6709999999999998E-3</v>
      </c>
      <c r="H64" s="72">
        <v>-3.3449999999999999E-3</v>
      </c>
      <c r="I64" s="72">
        <v>-2.8999999999999998E-3</v>
      </c>
      <c r="J64" s="72">
        <v>-2.542E-3</v>
      </c>
      <c r="K64" s="72">
        <v>-2.1450000000000002E-3</v>
      </c>
      <c r="L64" s="72">
        <v>-1.696E-3</v>
      </c>
      <c r="M64" s="72">
        <v>-1.2440000000000001E-3</v>
      </c>
      <c r="N64" s="72">
        <v>-9.0700000000000004E-4</v>
      </c>
      <c r="O64" s="72">
        <v>-5.5000000000000003E-4</v>
      </c>
      <c r="P64" s="72">
        <v>-2.13E-4</v>
      </c>
      <c r="Q64" s="72">
        <v>1.6100000000000001E-4</v>
      </c>
      <c r="R64" s="72">
        <v>3.5E-4</v>
      </c>
      <c r="S64" s="72">
        <v>4.2700000000000002E-4</v>
      </c>
      <c r="T64" s="72">
        <v>4.9899999999999999E-4</v>
      </c>
      <c r="U64" s="72">
        <v>3.8999999999999999E-4</v>
      </c>
      <c r="V64" s="72">
        <v>3.4400000000000001E-4</v>
      </c>
      <c r="W64" s="72">
        <v>2.8600000000000001E-4</v>
      </c>
      <c r="X64" s="72">
        <v>2.05E-4</v>
      </c>
      <c r="Y64" s="72">
        <v>0</v>
      </c>
      <c r="Z64" s="72">
        <v>-2.81E-4</v>
      </c>
      <c r="AA64" s="72">
        <v>-6.1399999999999996E-4</v>
      </c>
      <c r="AB64" s="72">
        <v>-8.5099999999999998E-4</v>
      </c>
      <c r="AC64" s="72">
        <v>-9.4899999999999997E-4</v>
      </c>
      <c r="AD64" s="72">
        <v>-9.9299999999999996E-4</v>
      </c>
      <c r="AE64" s="72">
        <v>-1.0250000000000001E-3</v>
      </c>
      <c r="AF64" s="72">
        <v>-9.5100000000000002E-4</v>
      </c>
      <c r="AG64" s="72">
        <v>-7.0600000000000003E-4</v>
      </c>
      <c r="AH64" s="72">
        <v>-4.73E-4</v>
      </c>
      <c r="AI64" s="72">
        <v>-2.0000000000000001E-4</v>
      </c>
      <c r="AJ64" s="72">
        <v>4.1E-5</v>
      </c>
      <c r="AK64" s="72">
        <v>2.4800000000000001E-4</v>
      </c>
      <c r="AL64" s="72">
        <v>5.6300000000000002E-4</v>
      </c>
      <c r="AM64" s="72">
        <v>7.2999999999999996E-4</v>
      </c>
    </row>
    <row r="65" spans="1:39" ht="12.75" customHeight="1">
      <c r="A65" s="72">
        <v>-4.849E-3</v>
      </c>
      <c r="B65" s="72">
        <v>-4.6690000000000004E-3</v>
      </c>
      <c r="C65" s="72">
        <v>-4.4609999999999997E-3</v>
      </c>
      <c r="D65" s="72">
        <v>-4.2300000000000003E-3</v>
      </c>
      <c r="E65" s="72">
        <v>-3.999E-3</v>
      </c>
      <c r="F65" s="72">
        <v>-3.7230000000000002E-3</v>
      </c>
      <c r="G65" s="72">
        <v>-3.46E-3</v>
      </c>
      <c r="H65" s="72">
        <v>-3.1749999999999999E-3</v>
      </c>
      <c r="I65" s="72">
        <v>-2.7439999999999999E-3</v>
      </c>
      <c r="J65" s="72">
        <v>-2.408E-3</v>
      </c>
      <c r="K65" s="72">
        <v>-2.029E-3</v>
      </c>
      <c r="L65" s="72">
        <v>-1.6050000000000001E-3</v>
      </c>
      <c r="M65" s="72">
        <v>-1.1720000000000001E-3</v>
      </c>
      <c r="N65" s="72">
        <v>-8.4900000000000004E-4</v>
      </c>
      <c r="O65" s="72">
        <v>-5.0699999999999996E-4</v>
      </c>
      <c r="P65" s="72">
        <v>-1.5699999999999999E-4</v>
      </c>
      <c r="Q65" s="72">
        <v>1.9900000000000001E-4</v>
      </c>
      <c r="R65" s="72">
        <v>3.8099999999999999E-4</v>
      </c>
      <c r="S65" s="72">
        <v>4.6299999999999998E-4</v>
      </c>
      <c r="T65" s="72">
        <v>5.4199999999999995E-4</v>
      </c>
      <c r="U65" s="72">
        <v>4.0700000000000003E-4</v>
      </c>
      <c r="V65" s="72">
        <v>3.7599999999999998E-4</v>
      </c>
      <c r="W65" s="72">
        <v>3.0600000000000001E-4</v>
      </c>
      <c r="X65" s="72">
        <v>2.13E-4</v>
      </c>
      <c r="Y65" s="72">
        <v>0</v>
      </c>
      <c r="Z65" s="72">
        <v>-2.8699999999999998E-4</v>
      </c>
      <c r="AA65" s="72">
        <v>-6.2E-4</v>
      </c>
      <c r="AB65" s="72">
        <v>-8.9099999999999997E-4</v>
      </c>
      <c r="AC65" s="72">
        <v>-1E-3</v>
      </c>
      <c r="AD65" s="72">
        <v>-1.075E-3</v>
      </c>
      <c r="AE65" s="72">
        <v>-1.116E-3</v>
      </c>
      <c r="AF65" s="72">
        <v>-1.1039999999999999E-3</v>
      </c>
      <c r="AG65" s="72">
        <v>-8.7100000000000003E-4</v>
      </c>
      <c r="AH65" s="72">
        <v>-6.8199999999999999E-4</v>
      </c>
      <c r="AI65" s="72">
        <v>-4.2499999999999998E-4</v>
      </c>
      <c r="AJ65" s="72">
        <v>-2.12E-4</v>
      </c>
      <c r="AK65" s="72">
        <v>-2.6999999999999999E-5</v>
      </c>
      <c r="AL65" s="72">
        <v>2.7900000000000001E-4</v>
      </c>
      <c r="AM65" s="72">
        <v>4.4900000000000002E-4</v>
      </c>
    </row>
    <row r="66" spans="1:39" ht="12.75" customHeight="1">
      <c r="A66" s="72">
        <v>-4.3210000000000002E-3</v>
      </c>
      <c r="B66" s="72">
        <v>-4.1780000000000003E-3</v>
      </c>
      <c r="C66" s="72">
        <v>-4.0220000000000004E-3</v>
      </c>
      <c r="D66" s="72">
        <v>-3.839E-3</v>
      </c>
      <c r="E66" s="72">
        <v>-3.637E-3</v>
      </c>
      <c r="F66" s="72">
        <v>-3.398E-3</v>
      </c>
      <c r="G66" s="72">
        <v>-3.1519999999999999E-3</v>
      </c>
      <c r="H66" s="72">
        <v>-2.8969999999999998E-3</v>
      </c>
      <c r="I66" s="72">
        <v>-2.4840000000000001E-3</v>
      </c>
      <c r="J66" s="72">
        <v>-2.1719999999999999E-3</v>
      </c>
      <c r="K66" s="72">
        <v>-1.7730000000000001E-3</v>
      </c>
      <c r="L66" s="72">
        <v>-1.3749999999999999E-3</v>
      </c>
      <c r="M66" s="72">
        <v>-9.6400000000000001E-4</v>
      </c>
      <c r="N66" s="72">
        <v>-6.4499999999999996E-4</v>
      </c>
      <c r="O66" s="72">
        <v>-3.2299999999999999E-4</v>
      </c>
      <c r="P66" s="72">
        <v>2.0000000000000002E-5</v>
      </c>
      <c r="Q66" s="72">
        <v>3.79E-4</v>
      </c>
      <c r="R66" s="72">
        <v>5.4199999999999995E-4</v>
      </c>
      <c r="S66" s="72">
        <v>5.9199999999999997E-4</v>
      </c>
      <c r="T66" s="72">
        <v>6.2799999999999998E-4</v>
      </c>
      <c r="U66" s="72">
        <v>4.8799999999999999E-4</v>
      </c>
      <c r="V66" s="72">
        <v>4.1599999999999997E-4</v>
      </c>
      <c r="W66" s="72">
        <v>3.1500000000000001E-4</v>
      </c>
      <c r="X66" s="72">
        <v>2.32E-4</v>
      </c>
      <c r="Y66" s="72">
        <v>0</v>
      </c>
      <c r="Z66" s="72">
        <v>-2.9E-4</v>
      </c>
      <c r="AA66" s="72">
        <v>-6.3699999999999998E-4</v>
      </c>
      <c r="AB66" s="72">
        <v>-9.0200000000000002E-4</v>
      </c>
      <c r="AC66" s="72">
        <v>-1.0200000000000001E-3</v>
      </c>
      <c r="AD66" s="72">
        <v>-1.0950000000000001E-3</v>
      </c>
      <c r="AE66" s="72">
        <v>-1.1640000000000001E-3</v>
      </c>
      <c r="AF66" s="72">
        <v>-1.1620000000000001E-3</v>
      </c>
      <c r="AG66" s="72">
        <v>-9.7000000000000005E-4</v>
      </c>
      <c r="AH66" s="72">
        <v>-7.8700000000000005E-4</v>
      </c>
      <c r="AI66" s="72">
        <v>-5.7300000000000005E-4</v>
      </c>
      <c r="AJ66" s="72">
        <v>-3.8400000000000001E-4</v>
      </c>
      <c r="AK66" s="72">
        <v>-2.12E-4</v>
      </c>
      <c r="AL66" s="72">
        <v>8.7000000000000001E-5</v>
      </c>
      <c r="AM66" s="72">
        <v>2.52E-4</v>
      </c>
    </row>
    <row r="67" spans="1:39" ht="12.75" customHeight="1">
      <c r="A67" s="72">
        <v>-4.4910000000000002E-3</v>
      </c>
      <c r="B67" s="72">
        <v>-4.3290000000000004E-3</v>
      </c>
      <c r="C67" s="72">
        <v>-4.1619999999999999E-3</v>
      </c>
      <c r="D67" s="72">
        <v>-3.9620000000000002E-3</v>
      </c>
      <c r="E67" s="72">
        <v>-3.7429999999999998E-3</v>
      </c>
      <c r="F67" s="72">
        <v>-3.4949999999999998E-3</v>
      </c>
      <c r="G67" s="72">
        <v>-3.241E-3</v>
      </c>
      <c r="H67" s="72">
        <v>-2.9450000000000001E-3</v>
      </c>
      <c r="I67" s="72">
        <v>-2.5460000000000001E-3</v>
      </c>
      <c r="J67" s="72">
        <v>-2.209E-3</v>
      </c>
      <c r="K67" s="72">
        <v>-1.83E-3</v>
      </c>
      <c r="L67" s="72">
        <v>-1.4270000000000001E-3</v>
      </c>
      <c r="M67" s="72">
        <v>-1.0120000000000001E-3</v>
      </c>
      <c r="N67" s="72">
        <v>-6.7400000000000001E-4</v>
      </c>
      <c r="O67" s="72">
        <v>-3.4200000000000002E-4</v>
      </c>
      <c r="P67" s="72">
        <v>1.2999999999999999E-5</v>
      </c>
      <c r="Q67" s="72">
        <v>3.4299999999999999E-4</v>
      </c>
      <c r="R67" s="72">
        <v>5.0100000000000003E-4</v>
      </c>
      <c r="S67" s="72">
        <v>5.6300000000000002E-4</v>
      </c>
      <c r="T67" s="72">
        <v>5.9500000000000004E-4</v>
      </c>
      <c r="U67" s="72">
        <v>4.6799999999999999E-4</v>
      </c>
      <c r="V67" s="72">
        <v>3.9100000000000002E-4</v>
      </c>
      <c r="W67" s="72">
        <v>3.0200000000000002E-4</v>
      </c>
      <c r="X67" s="72">
        <v>2.13E-4</v>
      </c>
      <c r="Y67" s="72">
        <v>0</v>
      </c>
      <c r="Z67" s="72">
        <v>-3.1100000000000002E-4</v>
      </c>
      <c r="AA67" s="72">
        <v>-6.8199999999999999E-4</v>
      </c>
      <c r="AB67" s="72">
        <v>-9.2699999999999998E-4</v>
      </c>
      <c r="AC67" s="72">
        <v>-1.0640000000000001E-3</v>
      </c>
      <c r="AD67" s="72">
        <v>-1.1689999999999999E-3</v>
      </c>
      <c r="AE67" s="72">
        <v>-1.268E-3</v>
      </c>
      <c r="AF67" s="72">
        <v>-1.2620000000000001E-3</v>
      </c>
      <c r="AG67" s="72">
        <v>-1.127E-3</v>
      </c>
      <c r="AH67" s="72">
        <v>-9.6000000000000002E-4</v>
      </c>
      <c r="AI67" s="72">
        <v>-7.6599999999999997E-4</v>
      </c>
      <c r="AJ67" s="72">
        <v>-6.0099999999999997E-4</v>
      </c>
      <c r="AK67" s="72">
        <v>-4.26E-4</v>
      </c>
      <c r="AL67" s="72">
        <v>-1.2899999999999999E-4</v>
      </c>
      <c r="AM67" s="72">
        <v>4.1999999999999998E-5</v>
      </c>
    </row>
    <row r="68" spans="1:39" ht="12.75" customHeight="1">
      <c r="A68" s="72">
        <v>-4.2199999999999998E-3</v>
      </c>
      <c r="B68" s="72">
        <v>-4.071E-3</v>
      </c>
      <c r="C68" s="72">
        <v>-3.9100000000000003E-3</v>
      </c>
      <c r="D68" s="72">
        <v>-3.7190000000000001E-3</v>
      </c>
      <c r="E68" s="72">
        <v>-3.5239999999999998E-3</v>
      </c>
      <c r="F68" s="72">
        <v>-3.2850000000000002E-3</v>
      </c>
      <c r="G68" s="72">
        <v>-3.0530000000000002E-3</v>
      </c>
      <c r="H68" s="72">
        <v>-2.7889999999999998E-3</v>
      </c>
      <c r="I68" s="72">
        <v>-2.408E-3</v>
      </c>
      <c r="J68" s="72">
        <v>-2.0920000000000001E-3</v>
      </c>
      <c r="K68" s="72">
        <v>-1.75E-3</v>
      </c>
      <c r="L68" s="72">
        <v>-1.3649999999999999E-3</v>
      </c>
      <c r="M68" s="72">
        <v>-9.5500000000000001E-4</v>
      </c>
      <c r="N68" s="72">
        <v>-6.3400000000000001E-4</v>
      </c>
      <c r="O68" s="72">
        <v>-3.01E-4</v>
      </c>
      <c r="P68" s="72">
        <v>2.5999999999999998E-5</v>
      </c>
      <c r="Q68" s="72">
        <v>3.7399999999999998E-4</v>
      </c>
      <c r="R68" s="72">
        <v>5.3300000000000005E-4</v>
      </c>
      <c r="S68" s="72">
        <v>5.9199999999999997E-4</v>
      </c>
      <c r="T68" s="72">
        <v>6.2399999999999999E-4</v>
      </c>
      <c r="U68" s="72">
        <v>4.7800000000000002E-4</v>
      </c>
      <c r="V68" s="72">
        <v>3.9399999999999998E-4</v>
      </c>
      <c r="W68" s="72">
        <v>3.0899999999999998E-4</v>
      </c>
      <c r="X68" s="72">
        <v>2.1699999999999999E-4</v>
      </c>
      <c r="Y68" s="72">
        <v>0</v>
      </c>
      <c r="Z68" s="72">
        <v>-3.0200000000000002E-4</v>
      </c>
      <c r="AA68" s="72">
        <v>-6.69E-4</v>
      </c>
      <c r="AB68" s="72">
        <v>-9.3300000000000002E-4</v>
      </c>
      <c r="AC68" s="72">
        <v>-1.0970000000000001E-3</v>
      </c>
      <c r="AD68" s="72">
        <v>-1.2260000000000001E-3</v>
      </c>
      <c r="AE68" s="72">
        <v>-1.3240000000000001E-3</v>
      </c>
      <c r="AF68" s="72">
        <v>-1.364E-3</v>
      </c>
      <c r="AG68" s="72">
        <v>-1.23E-3</v>
      </c>
      <c r="AH68" s="72">
        <v>-1.0989999999999999E-3</v>
      </c>
      <c r="AI68" s="72">
        <v>-9.2900000000000003E-4</v>
      </c>
      <c r="AJ68" s="72">
        <v>-8.0900000000000004E-4</v>
      </c>
      <c r="AK68" s="72">
        <v>-6.2600000000000004E-4</v>
      </c>
      <c r="AL68" s="72">
        <v>-3.3700000000000001E-4</v>
      </c>
      <c r="AM68" s="72">
        <v>-1.84E-4</v>
      </c>
    </row>
    <row r="69" spans="1:39" ht="12.75" customHeight="1">
      <c r="A69" s="72">
        <v>-4.0210000000000003E-3</v>
      </c>
      <c r="B69" s="72">
        <v>-3.8779999999999999E-3</v>
      </c>
      <c r="C69" s="72">
        <v>-3.7399999999999998E-3</v>
      </c>
      <c r="D69" s="72">
        <v>-3.558E-3</v>
      </c>
      <c r="E69" s="72">
        <v>-3.3540000000000002E-3</v>
      </c>
      <c r="F69" s="72">
        <v>-3.1359999999999999E-3</v>
      </c>
      <c r="G69" s="72">
        <v>-2.9139999999999999E-3</v>
      </c>
      <c r="H69" s="72">
        <v>-2.6440000000000001E-3</v>
      </c>
      <c r="I69" s="72">
        <v>-2.2680000000000001E-3</v>
      </c>
      <c r="J69" s="72">
        <v>-1.952E-3</v>
      </c>
      <c r="K69" s="72">
        <v>-1.5989999999999999E-3</v>
      </c>
      <c r="L69" s="72">
        <v>-1.1919999999999999E-3</v>
      </c>
      <c r="M69" s="72">
        <v>-8.0900000000000004E-4</v>
      </c>
      <c r="N69" s="72">
        <v>-4.7899999999999999E-4</v>
      </c>
      <c r="O69" s="72">
        <v>-1.4899999999999999E-4</v>
      </c>
      <c r="P69" s="72">
        <v>1.75E-4</v>
      </c>
      <c r="Q69" s="72">
        <v>5.0199999999999995E-4</v>
      </c>
      <c r="R69" s="72">
        <v>6.4499999999999996E-4</v>
      </c>
      <c r="S69" s="72">
        <v>6.8099999999999996E-4</v>
      </c>
      <c r="T69" s="72">
        <v>7.0600000000000003E-4</v>
      </c>
      <c r="U69" s="72">
        <v>5.4000000000000001E-4</v>
      </c>
      <c r="V69" s="72">
        <v>4.44E-4</v>
      </c>
      <c r="W69" s="72">
        <v>3.3799999999999998E-4</v>
      </c>
      <c r="X69" s="72">
        <v>2.42E-4</v>
      </c>
      <c r="Y69" s="72">
        <v>0</v>
      </c>
      <c r="Z69" s="72">
        <v>-3.1799999999999998E-4</v>
      </c>
      <c r="AA69" s="72">
        <v>-7.0299999999999996E-4</v>
      </c>
      <c r="AB69" s="72">
        <v>-9.7799999999999992E-4</v>
      </c>
      <c r="AC69" s="72">
        <v>-1.1490000000000001E-3</v>
      </c>
      <c r="AD69" s="72">
        <v>-1.291E-3</v>
      </c>
      <c r="AE69" s="72">
        <v>-1.4419999999999999E-3</v>
      </c>
      <c r="AF69" s="72">
        <v>-1.505E-3</v>
      </c>
      <c r="AG69" s="72">
        <v>-1.3940000000000001E-3</v>
      </c>
      <c r="AH69" s="72">
        <v>-1.286E-3</v>
      </c>
      <c r="AI69" s="72">
        <v>-1.1529999999999999E-3</v>
      </c>
      <c r="AJ69" s="72">
        <v>-1.0219999999999999E-3</v>
      </c>
      <c r="AK69" s="72">
        <v>-8.7000000000000001E-4</v>
      </c>
      <c r="AL69" s="72">
        <v>-5.8900000000000001E-4</v>
      </c>
      <c r="AM69" s="72">
        <v>-4.3899999999999999E-4</v>
      </c>
    </row>
    <row r="70" spans="1:39" ht="12.75" customHeight="1">
      <c r="A70" s="72">
        <v>-3.8509999999999998E-3</v>
      </c>
      <c r="B70" s="72">
        <v>-3.705E-3</v>
      </c>
      <c r="C70" s="72">
        <v>-3.578E-3</v>
      </c>
      <c r="D70" s="72">
        <v>-3.4020000000000001E-3</v>
      </c>
      <c r="E70" s="72">
        <v>-3.2060000000000001E-3</v>
      </c>
      <c r="F70" s="72">
        <v>-2.9849999999999998E-3</v>
      </c>
      <c r="G70" s="72">
        <v>-2.7490000000000001E-3</v>
      </c>
      <c r="H70" s="72">
        <v>-2.5040000000000001E-3</v>
      </c>
      <c r="I70" s="72">
        <v>-2.1229999999999999E-3</v>
      </c>
      <c r="J70" s="72">
        <v>-1.81E-3</v>
      </c>
      <c r="K70" s="72">
        <v>-1.488E-3</v>
      </c>
      <c r="L70" s="72">
        <v>-1.098E-3</v>
      </c>
      <c r="M70" s="72">
        <v>-7.1500000000000003E-4</v>
      </c>
      <c r="N70" s="72">
        <v>-3.79E-4</v>
      </c>
      <c r="O70" s="72">
        <v>-8.0000000000000007E-5</v>
      </c>
      <c r="P70" s="72">
        <v>2.3699999999999999E-4</v>
      </c>
      <c r="Q70" s="72">
        <v>5.6300000000000002E-4</v>
      </c>
      <c r="R70" s="72">
        <v>7.0600000000000003E-4</v>
      </c>
      <c r="S70" s="72">
        <v>7.3700000000000002E-4</v>
      </c>
      <c r="T70" s="72">
        <v>7.3200000000000001E-4</v>
      </c>
      <c r="U70" s="72">
        <v>5.8200000000000005E-4</v>
      </c>
      <c r="V70" s="72">
        <v>4.8099999999999998E-4</v>
      </c>
      <c r="W70" s="72">
        <v>3.6900000000000002E-4</v>
      </c>
      <c r="X70" s="72">
        <v>2.4800000000000001E-4</v>
      </c>
      <c r="Y70" s="72">
        <v>0</v>
      </c>
      <c r="Z70" s="72">
        <v>-3.4299999999999999E-4</v>
      </c>
      <c r="AA70" s="72">
        <v>-7.2999999999999996E-4</v>
      </c>
      <c r="AB70" s="72">
        <v>-1.011E-3</v>
      </c>
      <c r="AC70" s="72">
        <v>-1.194E-3</v>
      </c>
      <c r="AD70" s="72">
        <v>-1.348E-3</v>
      </c>
      <c r="AE70" s="72">
        <v>-1.5169999999999999E-3</v>
      </c>
      <c r="AF70" s="72">
        <v>-1.596E-3</v>
      </c>
      <c r="AG70" s="72">
        <v>-1.5100000000000001E-3</v>
      </c>
      <c r="AH70" s="72">
        <v>-1.4E-3</v>
      </c>
      <c r="AI70" s="72">
        <v>-1.2639999999999999E-3</v>
      </c>
      <c r="AJ70" s="72">
        <v>-1.145E-3</v>
      </c>
      <c r="AK70" s="72">
        <v>-1.018E-3</v>
      </c>
      <c r="AL70" s="72">
        <v>-7.4100000000000001E-4</v>
      </c>
      <c r="AM70" s="72">
        <v>-5.9400000000000002E-4</v>
      </c>
    </row>
    <row r="71" spans="1:39" ht="12.75" customHeight="1">
      <c r="A71" s="72">
        <v>-3.5309999999999999E-3</v>
      </c>
      <c r="B71" s="72">
        <v>-3.4020000000000001E-3</v>
      </c>
      <c r="C71" s="72">
        <v>-3.2780000000000001E-3</v>
      </c>
      <c r="D71" s="72">
        <v>-3.1150000000000001E-3</v>
      </c>
      <c r="E71" s="72">
        <v>-2.9450000000000001E-3</v>
      </c>
      <c r="F71" s="72">
        <v>-2.735E-3</v>
      </c>
      <c r="G71" s="72">
        <v>-2.5330000000000001E-3</v>
      </c>
      <c r="H71" s="72">
        <v>-2.3110000000000001E-3</v>
      </c>
      <c r="I71" s="72">
        <v>-1.9550000000000001E-3</v>
      </c>
      <c r="J71" s="72">
        <v>-1.663E-3</v>
      </c>
      <c r="K71" s="72">
        <v>-1.3359999999999999E-3</v>
      </c>
      <c r="L71" s="72">
        <v>-9.6000000000000002E-4</v>
      </c>
      <c r="M71" s="72">
        <v>-6.0300000000000002E-4</v>
      </c>
      <c r="N71" s="72">
        <v>-2.7700000000000001E-4</v>
      </c>
      <c r="O71" s="72">
        <v>1.2E-5</v>
      </c>
      <c r="P71" s="72">
        <v>3.0699999999999998E-4</v>
      </c>
      <c r="Q71" s="72">
        <v>6.4099999999999997E-4</v>
      </c>
      <c r="R71" s="72">
        <v>7.7499999999999997E-4</v>
      </c>
      <c r="S71" s="72">
        <v>8.0699999999999999E-4</v>
      </c>
      <c r="T71" s="72">
        <v>7.94E-4</v>
      </c>
      <c r="U71" s="72">
        <v>6.1799999999999995E-4</v>
      </c>
      <c r="V71" s="72">
        <v>4.9899999999999999E-4</v>
      </c>
      <c r="W71" s="72">
        <v>3.9100000000000002E-4</v>
      </c>
      <c r="X71" s="72">
        <v>2.5999999999999998E-4</v>
      </c>
      <c r="Y71" s="72">
        <v>0</v>
      </c>
      <c r="Z71" s="72">
        <v>-3.3E-4</v>
      </c>
      <c r="AA71" s="72">
        <v>-7.4200000000000004E-4</v>
      </c>
      <c r="AB71" s="72">
        <v>-1.029E-3</v>
      </c>
      <c r="AC71" s="72">
        <v>-1.2340000000000001E-3</v>
      </c>
      <c r="AD71" s="72">
        <v>-1.4170000000000001E-3</v>
      </c>
      <c r="AE71" s="72">
        <v>-1.58E-3</v>
      </c>
      <c r="AF71" s="72">
        <v>-1.6869999999999999E-3</v>
      </c>
      <c r="AG71" s="72">
        <v>-1.6180000000000001E-3</v>
      </c>
      <c r="AH71" s="72">
        <v>-1.537E-3</v>
      </c>
      <c r="AI71" s="72">
        <v>-1.4009999999999999E-3</v>
      </c>
      <c r="AJ71" s="72">
        <v>-1.302E-3</v>
      </c>
      <c r="AK71" s="72">
        <v>-1.168E-3</v>
      </c>
      <c r="AL71" s="72">
        <v>-8.9999999999999998E-4</v>
      </c>
      <c r="AM71" s="72">
        <v>-7.4600000000000003E-4</v>
      </c>
    </row>
    <row r="72" spans="1:39" ht="12.75" customHeight="1">
      <c r="A72" s="72">
        <v>-3.3899999999999998E-3</v>
      </c>
      <c r="B72" s="72">
        <v>-3.2720000000000002E-3</v>
      </c>
      <c r="C72" s="72">
        <v>-3.1649999999999998E-3</v>
      </c>
      <c r="D72" s="72">
        <v>-3.0079999999999998E-3</v>
      </c>
      <c r="E72" s="72">
        <v>-2.8379999999999998E-3</v>
      </c>
      <c r="F72" s="72">
        <v>-2.63E-3</v>
      </c>
      <c r="G72" s="72">
        <v>-2.434E-3</v>
      </c>
      <c r="H72" s="72">
        <v>-2.199E-3</v>
      </c>
      <c r="I72" s="72">
        <v>-1.843E-3</v>
      </c>
      <c r="J72" s="72">
        <v>-1.5690000000000001E-3</v>
      </c>
      <c r="K72" s="72">
        <v>-1.237E-3</v>
      </c>
      <c r="L72" s="72">
        <v>-8.6399999999999997E-4</v>
      </c>
      <c r="M72" s="72">
        <v>-4.9399999999999997E-4</v>
      </c>
      <c r="N72" s="72">
        <v>-1.8799999999999999E-4</v>
      </c>
      <c r="O72" s="72">
        <v>1.02E-4</v>
      </c>
      <c r="P72" s="72">
        <v>4.0499999999999998E-4</v>
      </c>
      <c r="Q72" s="72">
        <v>7.1199999999999996E-4</v>
      </c>
      <c r="R72" s="72">
        <v>8.4599999999999996E-4</v>
      </c>
      <c r="S72" s="72">
        <v>8.7000000000000001E-4</v>
      </c>
      <c r="T72" s="72">
        <v>8.3600000000000005E-4</v>
      </c>
      <c r="U72" s="72">
        <v>6.6200000000000005E-4</v>
      </c>
      <c r="V72" s="72">
        <v>5.2300000000000003E-4</v>
      </c>
      <c r="W72" s="72">
        <v>3.9300000000000001E-4</v>
      </c>
      <c r="X72" s="72">
        <v>2.41E-4</v>
      </c>
      <c r="Y72" s="72">
        <v>0</v>
      </c>
      <c r="Z72" s="72">
        <v>-3.5100000000000002E-4</v>
      </c>
      <c r="AA72" s="72">
        <v>-7.8299999999999995E-4</v>
      </c>
      <c r="AB72" s="72">
        <v>-1.072E-3</v>
      </c>
      <c r="AC72" s="72">
        <v>-1.2960000000000001E-3</v>
      </c>
      <c r="AD72" s="72">
        <v>-1.47E-3</v>
      </c>
      <c r="AE72" s="72">
        <v>-1.6590000000000001E-3</v>
      </c>
      <c r="AF72" s="72">
        <v>-1.7700000000000001E-3</v>
      </c>
      <c r="AG72" s="72">
        <v>-1.676E-3</v>
      </c>
      <c r="AH72" s="72">
        <v>-1.611E-3</v>
      </c>
      <c r="AI72" s="72">
        <v>-1.4630000000000001E-3</v>
      </c>
      <c r="AJ72" s="72">
        <v>-1.348E-3</v>
      </c>
      <c r="AK72" s="72">
        <v>-1.206E-3</v>
      </c>
      <c r="AL72" s="72">
        <v>-9.5200000000000005E-4</v>
      </c>
      <c r="AM72" s="72">
        <v>-8.0599999999999997E-4</v>
      </c>
    </row>
    <row r="73" spans="1:39" ht="12.75" customHeight="1">
      <c r="A73" s="72">
        <v>-3.284E-3</v>
      </c>
      <c r="B73" s="72">
        <v>-3.1689999999999999E-3</v>
      </c>
      <c r="C73" s="72">
        <v>-3.058E-3</v>
      </c>
      <c r="D73" s="72">
        <v>-2.895E-3</v>
      </c>
      <c r="E73" s="72">
        <v>-2.7469999999999999E-3</v>
      </c>
      <c r="F73" s="72">
        <v>-2.5400000000000002E-3</v>
      </c>
      <c r="G73" s="72">
        <v>-2.3159999999999999E-3</v>
      </c>
      <c r="H73" s="72">
        <v>-2.117E-3</v>
      </c>
      <c r="I73" s="72">
        <v>-1.7520000000000001E-3</v>
      </c>
      <c r="J73" s="72">
        <v>-1.4859999999999999E-3</v>
      </c>
      <c r="K73" s="72">
        <v>-1.1850000000000001E-3</v>
      </c>
      <c r="L73" s="72">
        <v>-7.9699999999999997E-4</v>
      </c>
      <c r="M73" s="72">
        <v>-4.46E-4</v>
      </c>
      <c r="N73" s="72">
        <v>-1.5100000000000001E-4</v>
      </c>
      <c r="O73" s="72">
        <v>1.5300000000000001E-4</v>
      </c>
      <c r="P73" s="72">
        <v>4.3399999999999998E-4</v>
      </c>
      <c r="Q73" s="72">
        <v>7.5100000000000004E-4</v>
      </c>
      <c r="R73" s="72">
        <v>8.7900000000000001E-4</v>
      </c>
      <c r="S73" s="72">
        <v>8.9999999999999998E-4</v>
      </c>
      <c r="T73" s="72">
        <v>8.8699999999999998E-4</v>
      </c>
      <c r="U73" s="72">
        <v>6.87E-4</v>
      </c>
      <c r="V73" s="72">
        <v>5.5500000000000005E-4</v>
      </c>
      <c r="W73" s="72">
        <v>4.2700000000000002E-4</v>
      </c>
      <c r="X73" s="72">
        <v>2.6200000000000003E-4</v>
      </c>
      <c r="Y73" s="72">
        <v>0</v>
      </c>
      <c r="Z73" s="72">
        <v>-3.5399999999999999E-4</v>
      </c>
      <c r="AA73" s="72">
        <v>-7.5699999999999997E-4</v>
      </c>
      <c r="AB73" s="72">
        <v>-1.062E-3</v>
      </c>
      <c r="AC73" s="72">
        <v>-1.2930000000000001E-3</v>
      </c>
      <c r="AD73" s="72">
        <v>-1.456E-3</v>
      </c>
      <c r="AE73" s="72">
        <v>-1.6440000000000001E-3</v>
      </c>
      <c r="AF73" s="72">
        <v>-1.738E-3</v>
      </c>
      <c r="AG73" s="72">
        <v>-1.65E-3</v>
      </c>
      <c r="AH73" s="72">
        <v>-1.5629999999999999E-3</v>
      </c>
      <c r="AI73" s="72">
        <v>-1.3960000000000001E-3</v>
      </c>
      <c r="AJ73" s="72">
        <v>-1.271E-3</v>
      </c>
      <c r="AK73" s="72">
        <v>-1.132E-3</v>
      </c>
      <c r="AL73" s="72">
        <v>-8.6300000000000005E-4</v>
      </c>
      <c r="AM73" s="72">
        <v>-7.0600000000000003E-4</v>
      </c>
    </row>
    <row r="74" spans="1:39" ht="12.75" customHeight="1">
      <c r="A74" s="72">
        <v>-3.0469999999999998E-3</v>
      </c>
      <c r="B74" s="72">
        <v>-2.9650000000000002E-3</v>
      </c>
      <c r="C74" s="72">
        <v>-2.872E-3</v>
      </c>
      <c r="D74" s="72">
        <v>-2.748E-3</v>
      </c>
      <c r="E74" s="72">
        <v>-2.5829999999999998E-3</v>
      </c>
      <c r="F74" s="72">
        <v>-2.3879999999999999E-3</v>
      </c>
      <c r="G74" s="72">
        <v>-2.1979999999999999E-3</v>
      </c>
      <c r="H74" s="72">
        <v>-1.9880000000000002E-3</v>
      </c>
      <c r="I74" s="72">
        <v>-1.6459999999999999E-3</v>
      </c>
      <c r="J74" s="72">
        <v>-1.397E-3</v>
      </c>
      <c r="K74" s="72">
        <v>-1.077E-3</v>
      </c>
      <c r="L74" s="72">
        <v>-7.1299999999999998E-4</v>
      </c>
      <c r="M74" s="72">
        <v>-3.5100000000000002E-4</v>
      </c>
      <c r="N74" s="72">
        <v>-8.0000000000000007E-5</v>
      </c>
      <c r="O74" s="72">
        <v>2.14E-4</v>
      </c>
      <c r="P74" s="72">
        <v>4.8899999999999996E-4</v>
      </c>
      <c r="Q74" s="72">
        <v>8.0500000000000005E-4</v>
      </c>
      <c r="R74" s="72">
        <v>9.3999999999999997E-4</v>
      </c>
      <c r="S74" s="72">
        <v>9.5100000000000002E-4</v>
      </c>
      <c r="T74" s="72">
        <v>9.3599999999999998E-4</v>
      </c>
      <c r="U74" s="72">
        <v>7.3499999999999998E-4</v>
      </c>
      <c r="V74" s="72">
        <v>5.9400000000000002E-4</v>
      </c>
      <c r="W74" s="72">
        <v>4.5800000000000002E-4</v>
      </c>
      <c r="X74" s="72">
        <v>2.8200000000000002E-4</v>
      </c>
      <c r="Y74" s="72">
        <v>0</v>
      </c>
      <c r="Z74" s="72">
        <v>-3.3700000000000001E-4</v>
      </c>
      <c r="AA74" s="72">
        <v>-7.5600000000000005E-4</v>
      </c>
      <c r="AB74" s="72">
        <v>-1.052E-3</v>
      </c>
      <c r="AC74" s="72">
        <v>-1.2359999999999999E-3</v>
      </c>
      <c r="AD74" s="72">
        <v>-1.441E-3</v>
      </c>
      <c r="AE74" s="72">
        <v>-1.5950000000000001E-3</v>
      </c>
      <c r="AF74" s="72">
        <v>-1.673E-3</v>
      </c>
      <c r="AG74" s="72">
        <v>-1.562E-3</v>
      </c>
      <c r="AH74" s="72">
        <v>-1.4350000000000001E-3</v>
      </c>
      <c r="AI74" s="72">
        <v>-1.24E-3</v>
      </c>
      <c r="AJ74" s="72">
        <v>-1.121E-3</v>
      </c>
      <c r="AK74" s="72">
        <v>-9.3700000000000001E-4</v>
      </c>
      <c r="AL74" s="72">
        <v>-6.8099999999999996E-4</v>
      </c>
      <c r="AM74" s="72">
        <v>-5.2499999999999997E-4</v>
      </c>
    </row>
    <row r="75" spans="1:39" ht="12.75" customHeight="1">
      <c r="A75" s="72">
        <v>-3.068E-3</v>
      </c>
      <c r="B75" s="72">
        <v>-2.9880000000000002E-3</v>
      </c>
      <c r="C75" s="72">
        <v>-2.9129999999999998E-3</v>
      </c>
      <c r="D75" s="72">
        <v>-2.7629999999999998E-3</v>
      </c>
      <c r="E75" s="72">
        <v>-2.6150000000000001E-3</v>
      </c>
      <c r="F75" s="72">
        <v>-2.4120000000000001E-3</v>
      </c>
      <c r="G75" s="72">
        <v>-2.2039999999999998E-3</v>
      </c>
      <c r="H75" s="72">
        <v>-1.9980000000000002E-3</v>
      </c>
      <c r="I75" s="72">
        <v>-1.665E-3</v>
      </c>
      <c r="J75" s="72">
        <v>-1.397E-3</v>
      </c>
      <c r="K75" s="72">
        <v>-1.0820000000000001E-3</v>
      </c>
      <c r="L75" s="72">
        <v>-7.1400000000000001E-4</v>
      </c>
      <c r="M75" s="72">
        <v>-3.7599999999999998E-4</v>
      </c>
      <c r="N75" s="72">
        <v>-9.3999999999999994E-5</v>
      </c>
      <c r="O75" s="72">
        <v>1.95E-4</v>
      </c>
      <c r="P75" s="72">
        <v>4.5800000000000002E-4</v>
      </c>
      <c r="Q75" s="72">
        <v>7.7700000000000002E-4</v>
      </c>
      <c r="R75" s="72">
        <v>9.2800000000000001E-4</v>
      </c>
      <c r="S75" s="72">
        <v>9.3000000000000005E-4</v>
      </c>
      <c r="T75" s="72">
        <v>9.1299999999999997E-4</v>
      </c>
      <c r="U75" s="72">
        <v>6.9999999999999999E-4</v>
      </c>
      <c r="V75" s="72">
        <v>5.6599999999999999E-4</v>
      </c>
      <c r="W75" s="72">
        <v>4.4099999999999999E-4</v>
      </c>
      <c r="X75" s="72">
        <v>2.6499999999999999E-4</v>
      </c>
      <c r="Y75" s="72">
        <v>0</v>
      </c>
      <c r="Z75" s="72">
        <v>-3.4400000000000001E-4</v>
      </c>
      <c r="AA75" s="72">
        <v>-7.3999999999999999E-4</v>
      </c>
      <c r="AB75" s="72">
        <v>-1.0269999999999999E-3</v>
      </c>
      <c r="AC75" s="72">
        <v>-1.2049999999999999E-3</v>
      </c>
      <c r="AD75" s="72">
        <v>-1.3619999999999999E-3</v>
      </c>
      <c r="AE75" s="72">
        <v>-1.4920000000000001E-3</v>
      </c>
      <c r="AF75" s="72">
        <v>-1.5319999999999999E-3</v>
      </c>
      <c r="AG75" s="72">
        <v>-1.3730000000000001E-3</v>
      </c>
      <c r="AH75" s="72">
        <v>-1.2110000000000001E-3</v>
      </c>
      <c r="AI75" s="72">
        <v>-9.859999999999999E-4</v>
      </c>
      <c r="AJ75" s="72">
        <v>-8.2100000000000001E-4</v>
      </c>
      <c r="AK75" s="72">
        <v>-6.4000000000000005E-4</v>
      </c>
      <c r="AL75" s="72">
        <v>-3.7100000000000002E-4</v>
      </c>
      <c r="AM75" s="72">
        <v>-2.22E-4</v>
      </c>
    </row>
    <row r="76" spans="1:39" ht="12.75" customHeight="1">
      <c r="A76" s="72">
        <v>-3.1979999999999999E-3</v>
      </c>
      <c r="B76" s="72">
        <v>-3.1199999999999999E-3</v>
      </c>
      <c r="C76" s="72">
        <v>-3.0209999999999998E-3</v>
      </c>
      <c r="D76" s="72">
        <v>-2.869E-3</v>
      </c>
      <c r="E76" s="72">
        <v>-2.7139999999999998E-3</v>
      </c>
      <c r="F76" s="72">
        <v>-2.5110000000000002E-3</v>
      </c>
      <c r="G76" s="72">
        <v>-2.3080000000000002E-3</v>
      </c>
      <c r="H76" s="72">
        <v>-2.1020000000000001E-3</v>
      </c>
      <c r="I76" s="72">
        <v>-1.7539999999999999E-3</v>
      </c>
      <c r="J76" s="72">
        <v>-1.4970000000000001E-3</v>
      </c>
      <c r="K76" s="72">
        <v>-1.199E-3</v>
      </c>
      <c r="L76" s="72">
        <v>-8.3799999999999999E-4</v>
      </c>
      <c r="M76" s="72">
        <v>-4.6900000000000002E-4</v>
      </c>
      <c r="N76" s="72">
        <v>-1.7200000000000001E-4</v>
      </c>
      <c r="O76" s="72">
        <v>1.08E-4</v>
      </c>
      <c r="P76" s="72">
        <v>3.86E-4</v>
      </c>
      <c r="Q76" s="72">
        <v>7.1400000000000001E-4</v>
      </c>
      <c r="R76" s="72">
        <v>8.6200000000000003E-4</v>
      </c>
      <c r="S76" s="72">
        <v>8.7399999999999999E-4</v>
      </c>
      <c r="T76" s="72">
        <v>8.8699999999999998E-4</v>
      </c>
      <c r="U76" s="72">
        <v>6.7699999999999998E-4</v>
      </c>
      <c r="V76" s="72">
        <v>5.3399999999999997E-4</v>
      </c>
      <c r="W76" s="72">
        <v>4.1100000000000002E-4</v>
      </c>
      <c r="X76" s="72">
        <v>2.61E-4</v>
      </c>
      <c r="Y76" s="72">
        <v>0</v>
      </c>
      <c r="Z76" s="72">
        <v>-3.2400000000000001E-4</v>
      </c>
      <c r="AA76" s="72">
        <v>-6.9499999999999998E-4</v>
      </c>
      <c r="AB76" s="72">
        <v>-9.5600000000000004E-4</v>
      </c>
      <c r="AC76" s="72">
        <v>-1.0970000000000001E-3</v>
      </c>
      <c r="AD76" s="72">
        <v>-1.2160000000000001E-3</v>
      </c>
      <c r="AE76" s="72">
        <v>-1.3010000000000001E-3</v>
      </c>
      <c r="AF76" s="72">
        <v>-1.2949999999999999E-3</v>
      </c>
      <c r="AG76" s="72">
        <v>-1.1130000000000001E-3</v>
      </c>
      <c r="AH76" s="72">
        <v>-8.8000000000000003E-4</v>
      </c>
      <c r="AI76" s="72">
        <v>-6.2600000000000004E-4</v>
      </c>
      <c r="AJ76" s="72">
        <v>-4.57E-4</v>
      </c>
      <c r="AK76" s="72">
        <v>-2.42E-4</v>
      </c>
      <c r="AL76" s="72">
        <v>5.1999999999999997E-5</v>
      </c>
      <c r="AM76" s="72">
        <v>2.02E-4</v>
      </c>
    </row>
    <row r="77" spans="1:39" ht="12.75" customHeight="1">
      <c r="A77" s="72">
        <v>-3.3509999999999998E-3</v>
      </c>
      <c r="B77" s="72">
        <v>-3.2750000000000001E-3</v>
      </c>
      <c r="C77" s="72">
        <v>-3.2039999999999998E-3</v>
      </c>
      <c r="D77" s="72">
        <v>-3.0479999999999999E-3</v>
      </c>
      <c r="E77" s="72">
        <v>-2.8839999999999998E-3</v>
      </c>
      <c r="F77" s="72">
        <v>-2.7000000000000001E-3</v>
      </c>
      <c r="G77" s="72">
        <v>-2.49E-3</v>
      </c>
      <c r="H77" s="72">
        <v>-2.284E-3</v>
      </c>
      <c r="I77" s="72">
        <v>-1.9380000000000001E-3</v>
      </c>
      <c r="J77" s="72">
        <v>-1.6770000000000001E-3</v>
      </c>
      <c r="K77" s="72">
        <v>-1.351E-3</v>
      </c>
      <c r="L77" s="72">
        <v>-9.9700000000000006E-4</v>
      </c>
      <c r="M77" s="72">
        <v>-6.4499999999999996E-4</v>
      </c>
      <c r="N77" s="72">
        <v>-3.57E-4</v>
      </c>
      <c r="O77" s="72">
        <v>-6.7999999999999999E-5</v>
      </c>
      <c r="P77" s="72">
        <v>2.43E-4</v>
      </c>
      <c r="Q77" s="72">
        <v>5.3300000000000005E-4</v>
      </c>
      <c r="R77" s="72">
        <v>7.2599999999999997E-4</v>
      </c>
      <c r="S77" s="72">
        <v>7.45E-4</v>
      </c>
      <c r="T77" s="72">
        <v>7.5100000000000004E-4</v>
      </c>
      <c r="U77" s="72">
        <v>5.6400000000000005E-4</v>
      </c>
      <c r="V77" s="72">
        <v>4.4900000000000002E-4</v>
      </c>
      <c r="W77" s="72">
        <v>3.2000000000000003E-4</v>
      </c>
      <c r="X77" s="72">
        <v>2.3900000000000001E-4</v>
      </c>
      <c r="Y77" s="72">
        <v>0</v>
      </c>
      <c r="Z77" s="72">
        <v>-2.9399999999999999E-4</v>
      </c>
      <c r="AA77" s="72">
        <v>-6.5600000000000001E-4</v>
      </c>
      <c r="AB77" s="72">
        <v>-8.83E-4</v>
      </c>
      <c r="AC77" s="72">
        <v>-9.7199999999999999E-4</v>
      </c>
      <c r="AD77" s="72">
        <v>-1.039E-3</v>
      </c>
      <c r="AE77" s="72">
        <v>-1.0920000000000001E-3</v>
      </c>
      <c r="AF77" s="72">
        <v>-1.0529999999999999E-3</v>
      </c>
      <c r="AG77" s="72">
        <v>-7.8600000000000002E-4</v>
      </c>
      <c r="AH77" s="72">
        <v>-5.0100000000000003E-4</v>
      </c>
      <c r="AI77" s="72">
        <v>-2.41E-4</v>
      </c>
      <c r="AJ77" s="72">
        <v>-2.3E-5</v>
      </c>
      <c r="AK77" s="72">
        <v>2.2000000000000001E-4</v>
      </c>
      <c r="AL77" s="72">
        <v>4.9399999999999997E-4</v>
      </c>
      <c r="AM77" s="72">
        <v>6.6100000000000002E-4</v>
      </c>
    </row>
    <row r="78" spans="1:39" ht="12.75" customHeight="1">
      <c r="A78" s="72">
        <v>-3.565E-3</v>
      </c>
      <c r="B78" s="72">
        <v>-3.4659999999999999E-3</v>
      </c>
      <c r="C78" s="72">
        <v>-3.369E-3</v>
      </c>
      <c r="D78" s="72">
        <v>-3.1800000000000001E-3</v>
      </c>
      <c r="E78" s="72">
        <v>-3.0010000000000002E-3</v>
      </c>
      <c r="F78" s="72">
        <v>-2.8019999999999998E-3</v>
      </c>
      <c r="G78" s="72">
        <v>-2.578E-3</v>
      </c>
      <c r="H78" s="72">
        <v>-2.349E-3</v>
      </c>
      <c r="I78" s="72">
        <v>-2.0049999999999998E-3</v>
      </c>
      <c r="J78" s="72">
        <v>-1.7279999999999999E-3</v>
      </c>
      <c r="K78" s="72">
        <v>-1.4239999999999999E-3</v>
      </c>
      <c r="L78" s="72">
        <v>-1.0640000000000001E-3</v>
      </c>
      <c r="M78" s="72">
        <v>-7.1900000000000002E-4</v>
      </c>
      <c r="N78" s="72">
        <v>-4.1199999999999999E-4</v>
      </c>
      <c r="O78" s="72">
        <v>-1.4100000000000001E-4</v>
      </c>
      <c r="P78" s="72">
        <v>1.6799999999999999E-4</v>
      </c>
      <c r="Q78" s="72">
        <v>4.8799999999999999E-4</v>
      </c>
      <c r="R78" s="72">
        <v>6.6E-4</v>
      </c>
      <c r="S78" s="72">
        <v>6.9099999999999999E-4</v>
      </c>
      <c r="T78" s="72">
        <v>6.8999999999999997E-4</v>
      </c>
      <c r="U78" s="72">
        <v>4.9899999999999999E-4</v>
      </c>
      <c r="V78" s="72">
        <v>4.06E-4</v>
      </c>
      <c r="W78" s="72">
        <v>2.8400000000000002E-4</v>
      </c>
      <c r="X78" s="72">
        <v>1.9799999999999999E-4</v>
      </c>
      <c r="Y78" s="72">
        <v>0</v>
      </c>
      <c r="Z78" s="72">
        <v>-2.7599999999999999E-4</v>
      </c>
      <c r="AA78" s="72">
        <v>-6.1200000000000002E-4</v>
      </c>
      <c r="AB78" s="72">
        <v>-8.0500000000000005E-4</v>
      </c>
      <c r="AC78" s="72">
        <v>-8.7699999999999996E-4</v>
      </c>
      <c r="AD78" s="72">
        <v>-9.0799999999999995E-4</v>
      </c>
      <c r="AE78" s="72">
        <v>-9.1100000000000003E-4</v>
      </c>
      <c r="AF78" s="72">
        <v>-8.1700000000000002E-4</v>
      </c>
      <c r="AG78" s="72">
        <v>-5.2999999999999998E-4</v>
      </c>
      <c r="AH78" s="72">
        <v>-2.2699999999999999E-4</v>
      </c>
      <c r="AI78" s="72">
        <v>8.3999999999999995E-5</v>
      </c>
      <c r="AJ78" s="72">
        <v>3.1799999999999998E-4</v>
      </c>
      <c r="AK78" s="72">
        <v>5.5599999999999996E-4</v>
      </c>
      <c r="AL78" s="72">
        <v>8.3900000000000001E-4</v>
      </c>
      <c r="AM78" s="72">
        <v>1.021E-3</v>
      </c>
    </row>
    <row r="79" spans="1:39" ht="12.75" customHeight="1">
      <c r="A79" s="72">
        <v>-3.4989999999999999E-3</v>
      </c>
      <c r="B79" s="72">
        <v>-3.4269999999999999E-3</v>
      </c>
      <c r="C79" s="72">
        <v>-3.336E-3</v>
      </c>
      <c r="D79" s="72">
        <v>-3.1849999999999999E-3</v>
      </c>
      <c r="E79" s="72">
        <v>-3.0249999999999999E-3</v>
      </c>
      <c r="F79" s="72">
        <v>-2.8029999999999999E-3</v>
      </c>
      <c r="G79" s="72">
        <v>-2.5990000000000002E-3</v>
      </c>
      <c r="H79" s="72">
        <v>-2.3800000000000002E-3</v>
      </c>
      <c r="I79" s="72">
        <v>-2.0600000000000002E-3</v>
      </c>
      <c r="J79" s="72">
        <v>-1.823E-3</v>
      </c>
      <c r="K79" s="72">
        <v>-1.5070000000000001E-3</v>
      </c>
      <c r="L79" s="72">
        <v>-1.1850000000000001E-3</v>
      </c>
      <c r="M79" s="72">
        <v>-8.5300000000000003E-4</v>
      </c>
      <c r="N79" s="72">
        <v>-5.3899999999999998E-4</v>
      </c>
      <c r="O79" s="72">
        <v>-2.4399999999999999E-4</v>
      </c>
      <c r="P79" s="72">
        <v>3.6999999999999998E-5</v>
      </c>
      <c r="Q79" s="72">
        <v>3.7399999999999998E-4</v>
      </c>
      <c r="R79" s="72">
        <v>5.3700000000000004E-4</v>
      </c>
      <c r="S79" s="72">
        <v>5.8900000000000001E-4</v>
      </c>
      <c r="T79" s="72">
        <v>6.1499999999999999E-4</v>
      </c>
      <c r="U79" s="72">
        <v>4.2299999999999998E-4</v>
      </c>
      <c r="V79" s="72">
        <v>3.5300000000000002E-4</v>
      </c>
      <c r="W79" s="72">
        <v>2.8299999999999999E-4</v>
      </c>
      <c r="X79" s="72">
        <v>2.02E-4</v>
      </c>
      <c r="Y79" s="72">
        <v>0</v>
      </c>
      <c r="Z79" s="72">
        <v>-2.3599999999999999E-4</v>
      </c>
      <c r="AA79" s="72">
        <v>-5.53E-4</v>
      </c>
      <c r="AB79" s="72">
        <v>-6.9999999999999999E-4</v>
      </c>
      <c r="AC79" s="72">
        <v>-7.3999999999999999E-4</v>
      </c>
      <c r="AD79" s="72">
        <v>-7.1199999999999996E-4</v>
      </c>
      <c r="AE79" s="72">
        <v>-6.7299999999999999E-4</v>
      </c>
      <c r="AF79" s="72">
        <v>-5.7700000000000004E-4</v>
      </c>
      <c r="AG79" s="72">
        <v>-2.2499999999999999E-4</v>
      </c>
      <c r="AH79" s="72">
        <v>7.6000000000000004E-5</v>
      </c>
      <c r="AI79" s="72">
        <v>3.9599999999999998E-4</v>
      </c>
      <c r="AJ79" s="72">
        <v>5.9999999999999995E-4</v>
      </c>
      <c r="AK79" s="72">
        <v>8.7000000000000001E-4</v>
      </c>
      <c r="AL79" s="72">
        <v>1.155E-3</v>
      </c>
      <c r="AM79" s="72">
        <v>1.351E-3</v>
      </c>
    </row>
    <row r="80" spans="1:39" ht="12.75" customHeight="1">
      <c r="A80" s="72">
        <v>-3.6089999999999998E-3</v>
      </c>
      <c r="B80" s="72">
        <v>-3.5279999999999999E-3</v>
      </c>
      <c r="C80" s="72">
        <v>-3.4589999999999998E-3</v>
      </c>
      <c r="D80" s="72">
        <v>-3.2789999999999998E-3</v>
      </c>
      <c r="E80" s="72">
        <v>-3.107E-3</v>
      </c>
      <c r="F80" s="72">
        <v>-2.9160000000000002E-3</v>
      </c>
      <c r="G80" s="72">
        <v>-2.7049999999999999E-3</v>
      </c>
      <c r="H80" s="72">
        <v>-2.493E-3</v>
      </c>
      <c r="I80" s="72">
        <v>-2.1489999999999999E-3</v>
      </c>
      <c r="J80" s="72">
        <v>-1.8829999999999999E-3</v>
      </c>
      <c r="K80" s="72">
        <v>-1.5889999999999999E-3</v>
      </c>
      <c r="L80" s="72">
        <v>-1.227E-3</v>
      </c>
      <c r="M80" s="72">
        <v>-9.01E-4</v>
      </c>
      <c r="N80" s="72">
        <v>-6.1200000000000002E-4</v>
      </c>
      <c r="O80" s="72">
        <v>-3.1799999999999998E-4</v>
      </c>
      <c r="P80" s="72">
        <v>-3.1000000000000001E-5</v>
      </c>
      <c r="Q80" s="72">
        <v>2.8499999999999999E-4</v>
      </c>
      <c r="R80" s="72">
        <v>4.84E-4</v>
      </c>
      <c r="S80" s="72">
        <v>5.3399999999999997E-4</v>
      </c>
      <c r="T80" s="72">
        <v>5.2300000000000003E-4</v>
      </c>
      <c r="U80" s="72">
        <v>3.6699999999999998E-4</v>
      </c>
      <c r="V80" s="72">
        <v>2.8299999999999999E-4</v>
      </c>
      <c r="W80" s="72">
        <v>2.2800000000000001E-4</v>
      </c>
      <c r="X80" s="72">
        <v>1.7699999999999999E-4</v>
      </c>
      <c r="Y80" s="72">
        <v>0</v>
      </c>
      <c r="Z80" s="72">
        <v>-2.3599999999999999E-4</v>
      </c>
      <c r="AA80" s="72">
        <v>-5.0100000000000003E-4</v>
      </c>
      <c r="AB80" s="72">
        <v>-6.0899999999999995E-4</v>
      </c>
      <c r="AC80" s="72">
        <v>-6.11E-4</v>
      </c>
      <c r="AD80" s="72">
        <v>-5.7799999999999995E-4</v>
      </c>
      <c r="AE80" s="72">
        <v>-5.1599999999999997E-4</v>
      </c>
      <c r="AF80" s="72">
        <v>-3.8499999999999998E-4</v>
      </c>
      <c r="AG80" s="72">
        <v>-6.8999999999999997E-5</v>
      </c>
      <c r="AH80" s="72">
        <v>2.3599999999999999E-4</v>
      </c>
      <c r="AI80" s="72">
        <v>5.6599999999999999E-4</v>
      </c>
      <c r="AJ80" s="72">
        <v>7.7899999999999996E-4</v>
      </c>
      <c r="AK80" s="72">
        <v>1.021E-3</v>
      </c>
      <c r="AL80" s="72">
        <v>1.34E-3</v>
      </c>
      <c r="AM80" s="72">
        <v>1.5250000000000001E-3</v>
      </c>
    </row>
    <row r="81" spans="1:39" ht="12.75" customHeight="1">
      <c r="A81" s="72">
        <v>-3.872E-3</v>
      </c>
      <c r="B81" s="72">
        <v>-3.7659999999999998E-3</v>
      </c>
      <c r="C81" s="72">
        <v>-3.686E-3</v>
      </c>
      <c r="D81" s="72">
        <v>-3.4889999999999999E-3</v>
      </c>
      <c r="E81" s="72">
        <v>-3.2929999999999999E-3</v>
      </c>
      <c r="F81" s="72">
        <v>-3.0899999999999999E-3</v>
      </c>
      <c r="G81" s="72">
        <v>-2.8830000000000001E-3</v>
      </c>
      <c r="H81" s="72">
        <v>-2.666E-3</v>
      </c>
      <c r="I81" s="72">
        <v>-2.31E-3</v>
      </c>
      <c r="J81" s="72">
        <v>-2.0730000000000002E-3</v>
      </c>
      <c r="K81" s="72">
        <v>-1.7930000000000001E-3</v>
      </c>
      <c r="L81" s="72">
        <v>-1.4450000000000001E-3</v>
      </c>
      <c r="M81" s="72">
        <v>-1.106E-3</v>
      </c>
      <c r="N81" s="72">
        <v>-8.0999999999999996E-4</v>
      </c>
      <c r="O81" s="72">
        <v>-5.1800000000000001E-4</v>
      </c>
      <c r="P81" s="72">
        <v>-1.84E-4</v>
      </c>
      <c r="Q81" s="72">
        <v>1.3799999999999999E-4</v>
      </c>
      <c r="R81" s="72">
        <v>3.4200000000000002E-4</v>
      </c>
      <c r="S81" s="72">
        <v>3.86E-4</v>
      </c>
      <c r="T81" s="72">
        <v>3.97E-4</v>
      </c>
      <c r="U81" s="72">
        <v>2.33E-4</v>
      </c>
      <c r="V81" s="72">
        <v>2.22E-4</v>
      </c>
      <c r="W81" s="72">
        <v>1.74E-4</v>
      </c>
      <c r="X81" s="72">
        <v>1.47E-4</v>
      </c>
      <c r="Y81" s="72">
        <v>0</v>
      </c>
      <c r="Z81" s="72">
        <v>-2.3599999999999999E-4</v>
      </c>
      <c r="AA81" s="72">
        <v>-4.7699999999999999E-4</v>
      </c>
      <c r="AB81" s="72">
        <v>-5.6599999999999999E-4</v>
      </c>
      <c r="AC81" s="72">
        <v>-5.6599999999999999E-4</v>
      </c>
      <c r="AD81" s="72">
        <v>-4.7199999999999998E-4</v>
      </c>
      <c r="AE81" s="72">
        <v>-4.15E-4</v>
      </c>
      <c r="AF81" s="72">
        <v>-3.0699999999999998E-4</v>
      </c>
      <c r="AG81" s="72">
        <v>-1.5999999999999999E-5</v>
      </c>
      <c r="AH81" s="72">
        <v>2.81E-4</v>
      </c>
      <c r="AI81" s="72">
        <v>5.7300000000000005E-4</v>
      </c>
      <c r="AJ81" s="72">
        <v>7.9799999999999999E-4</v>
      </c>
      <c r="AK81" s="72">
        <v>1.0189999999999999E-3</v>
      </c>
      <c r="AL81" s="72">
        <v>1.322E-3</v>
      </c>
      <c r="AM81" s="72">
        <v>1.536E-3</v>
      </c>
    </row>
    <row r="82" spans="1:39" ht="12.75" customHeight="1">
      <c r="A82" s="72">
        <v>-3.9810000000000002E-3</v>
      </c>
      <c r="B82" s="72">
        <v>-3.8830000000000002E-3</v>
      </c>
      <c r="C82" s="72">
        <v>-3.7880000000000001E-3</v>
      </c>
      <c r="D82" s="72">
        <v>-3.6059999999999998E-3</v>
      </c>
      <c r="E82" s="72">
        <v>-3.418E-3</v>
      </c>
      <c r="F82" s="72">
        <v>-3.2320000000000001E-3</v>
      </c>
      <c r="G82" s="72">
        <v>-3.0360000000000001E-3</v>
      </c>
      <c r="H82" s="72">
        <v>-2.7980000000000001E-3</v>
      </c>
      <c r="I82" s="72">
        <v>-2.464E-3</v>
      </c>
      <c r="J82" s="72">
        <v>-2.1949999999999999E-3</v>
      </c>
      <c r="K82" s="72">
        <v>-1.916E-3</v>
      </c>
      <c r="L82" s="72">
        <v>-1.5610000000000001E-3</v>
      </c>
      <c r="M82" s="72">
        <v>-1.219E-3</v>
      </c>
      <c r="N82" s="72">
        <v>-9.2000000000000003E-4</v>
      </c>
      <c r="O82" s="72">
        <v>-6.0800000000000003E-4</v>
      </c>
      <c r="P82" s="72">
        <v>-3.3E-4</v>
      </c>
      <c r="Q82" s="72">
        <v>1.4E-5</v>
      </c>
      <c r="R82" s="72">
        <v>2.43E-4</v>
      </c>
      <c r="S82" s="72">
        <v>3.0899999999999998E-4</v>
      </c>
      <c r="T82" s="72">
        <v>3.3799999999999998E-4</v>
      </c>
      <c r="U82" s="72">
        <v>1.8799999999999999E-4</v>
      </c>
      <c r="V82" s="72">
        <v>1.84E-4</v>
      </c>
      <c r="W82" s="72">
        <v>1.5100000000000001E-4</v>
      </c>
      <c r="X82" s="72">
        <v>1.2999999999999999E-4</v>
      </c>
      <c r="Y82" s="72">
        <v>0</v>
      </c>
      <c r="Z82" s="72">
        <v>-1.9699999999999999E-4</v>
      </c>
      <c r="AA82" s="72">
        <v>-4.1199999999999999E-4</v>
      </c>
      <c r="AB82" s="72">
        <v>-4.8200000000000001E-4</v>
      </c>
      <c r="AC82" s="72">
        <v>-4.84E-4</v>
      </c>
      <c r="AD82" s="72">
        <v>-4.4799999999999999E-4</v>
      </c>
      <c r="AE82" s="72">
        <v>-3.9899999999999999E-4</v>
      </c>
      <c r="AF82" s="72">
        <v>-3.1E-4</v>
      </c>
      <c r="AG82" s="72">
        <v>3.9999999999999998E-6</v>
      </c>
      <c r="AH82" s="72">
        <v>2.5099999999999998E-4</v>
      </c>
      <c r="AI82" s="72">
        <v>4.9899999999999999E-4</v>
      </c>
      <c r="AJ82" s="72">
        <v>6.8000000000000005E-4</v>
      </c>
      <c r="AK82" s="72">
        <v>9.1399999999999999E-4</v>
      </c>
      <c r="AL82" s="72">
        <v>1.2080000000000001E-3</v>
      </c>
      <c r="AM82" s="72">
        <v>1.41E-3</v>
      </c>
    </row>
    <row r="83" spans="1:39" ht="12.75" customHeight="1">
      <c r="A83" s="72">
        <v>-5.2859999999999999E-3</v>
      </c>
      <c r="B83" s="72">
        <v>-4.9979999999999998E-3</v>
      </c>
      <c r="C83" s="72">
        <v>-4.8549999999999999E-3</v>
      </c>
      <c r="D83" s="72">
        <v>-4.4990000000000004E-3</v>
      </c>
      <c r="E83" s="72">
        <v>-4.1939999999999998E-3</v>
      </c>
      <c r="F83" s="72">
        <v>-3.9050000000000001E-3</v>
      </c>
      <c r="G83" s="72">
        <v>-3.6289999999999998E-3</v>
      </c>
      <c r="H83" s="72">
        <v>-3.3860000000000001E-3</v>
      </c>
      <c r="I83" s="72">
        <v>-3.0149999999999999E-3</v>
      </c>
      <c r="J83" s="72">
        <v>-2.7139999999999998E-3</v>
      </c>
      <c r="K83" s="72">
        <v>-2.2279999999999999E-3</v>
      </c>
      <c r="L83" s="72">
        <v>-1.7650000000000001E-3</v>
      </c>
      <c r="M83" s="72">
        <v>-1.3979999999999999E-3</v>
      </c>
      <c r="N83" s="72">
        <v>-1.0950000000000001E-3</v>
      </c>
      <c r="O83" s="72">
        <v>-7.8399999999999997E-4</v>
      </c>
      <c r="P83" s="72">
        <v>-5.8900000000000001E-4</v>
      </c>
      <c r="Q83" s="72">
        <v>-2.0799999999999999E-4</v>
      </c>
      <c r="R83" s="72">
        <v>2.3499999999999999E-4</v>
      </c>
      <c r="S83" s="72">
        <v>3.68E-4</v>
      </c>
      <c r="T83" s="72">
        <v>2.7999999999999998E-4</v>
      </c>
      <c r="U83" s="72">
        <v>2.0000000000000001E-4</v>
      </c>
      <c r="V83" s="72">
        <v>1.5300000000000001E-4</v>
      </c>
      <c r="W83" s="72">
        <v>1.36E-4</v>
      </c>
      <c r="X83" s="72">
        <v>1.3799999999999999E-4</v>
      </c>
      <c r="Y83" s="72">
        <v>0</v>
      </c>
      <c r="Z83" s="72">
        <v>-2.7900000000000001E-4</v>
      </c>
      <c r="AA83" s="72">
        <v>-5.71E-4</v>
      </c>
      <c r="AB83" s="72">
        <v>-6.3699999999999998E-4</v>
      </c>
      <c r="AC83" s="72">
        <v>-6.0499999999999996E-4</v>
      </c>
      <c r="AD83" s="72">
        <v>-6.29E-4</v>
      </c>
      <c r="AE83" s="72">
        <v>-6.7699999999999998E-4</v>
      </c>
      <c r="AF83" s="72">
        <v>-6.4300000000000002E-4</v>
      </c>
      <c r="AG83" s="72">
        <v>-4.57E-4</v>
      </c>
      <c r="AH83" s="72">
        <v>-2.4399999999999999E-4</v>
      </c>
      <c r="AI83" s="72">
        <v>-1.47E-4</v>
      </c>
      <c r="AJ83" s="72">
        <v>9.9999999999999995E-7</v>
      </c>
      <c r="AK83" s="72">
        <v>1.64E-4</v>
      </c>
      <c r="AL83" s="72">
        <v>3.8699999999999997E-4</v>
      </c>
      <c r="AM83" s="72">
        <v>6.2399999999999999E-4</v>
      </c>
    </row>
    <row r="84" spans="1:39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</row>
    <row r="85" spans="1:39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</row>
    <row r="86" spans="1:39" ht="12.7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</row>
    <row r="87" spans="1:39" ht="12.7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</row>
    <row r="88" spans="1:39" ht="12.7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</row>
    <row r="89" spans="1:39" ht="12.7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</row>
    <row r="90" spans="1:39" ht="12.7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</row>
    <row r="91" spans="1:39" ht="12.7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</row>
    <row r="92" spans="1:39" ht="12.7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</row>
    <row r="93" spans="1:39" ht="12.7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</row>
    <row r="94" spans="1:39" ht="12.7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</row>
    <row r="95" spans="1:39" ht="12.7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</row>
    <row r="96" spans="1:39" ht="12.7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</row>
    <row r="97" spans="1:39" ht="12.7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</row>
    <row r="98" spans="1:39" ht="12.7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</row>
    <row r="99" spans="1:39" ht="12.7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</row>
    <row r="100" spans="1:39" ht="12.7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</row>
    <row r="101" spans="1:39" ht="12.7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</row>
    <row r="102" spans="1:39" ht="12.7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</row>
    <row r="103" spans="1:39" ht="12.7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</row>
    <row r="104" spans="1:39" ht="12.7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</row>
    <row r="105" spans="1:39" ht="12.7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</row>
    <row r="106" spans="1:39" ht="12.7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</row>
    <row r="107" spans="1:39" ht="12.7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</row>
    <row r="108" spans="1:39" ht="12.7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</row>
    <row r="109" spans="1:39" ht="12.7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</row>
    <row r="110" spans="1:39" ht="12.7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</row>
    <row r="111" spans="1:39" ht="12.7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</row>
    <row r="112" spans="1:39" ht="12.7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</row>
    <row r="113" spans="1:39" ht="12.7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</row>
    <row r="114" spans="1:39" ht="12.7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</row>
    <row r="115" spans="1:39" ht="12.7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</row>
    <row r="116" spans="1:39" ht="12.7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</row>
    <row r="117" spans="1:39" ht="12.7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</row>
    <row r="118" spans="1:39" ht="12.7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</row>
    <row r="119" spans="1:39" ht="12.7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</row>
    <row r="120" spans="1:39" ht="12.7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</row>
    <row r="121" spans="1:39" ht="12.7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</row>
    <row r="122" spans="1:39" ht="12.7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</row>
    <row r="123" spans="1:39" ht="12.7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</row>
    <row r="124" spans="1:39" ht="12.7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</row>
    <row r="125" spans="1:39" ht="12.7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</row>
    <row r="126" spans="1:39" ht="12.7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</row>
    <row r="127" spans="1:39" ht="12.7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</row>
    <row r="128" spans="1:39" ht="12.7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</row>
    <row r="129" spans="1:39" ht="12.7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</row>
    <row r="130" spans="1:39" ht="12.7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</row>
    <row r="131" spans="1:39" ht="12.7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</row>
    <row r="132" spans="1:39" ht="12.7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</row>
    <row r="133" spans="1:39" ht="12.7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</row>
    <row r="134" spans="1:39" ht="12.7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</row>
    <row r="135" spans="1:39" ht="12.7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</row>
    <row r="136" spans="1:39" ht="12.7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</row>
    <row r="137" spans="1:39" ht="12.7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</row>
    <row r="138" spans="1:39" ht="12.7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</row>
    <row r="139" spans="1:39" ht="12.7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</row>
    <row r="140" spans="1:39" ht="12.7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</row>
    <row r="141" spans="1:39" ht="12.7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</row>
    <row r="142" spans="1:39" ht="12.7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</row>
    <row r="143" spans="1:39" ht="12.7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</row>
    <row r="144" spans="1:39" ht="12.7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</row>
    <row r="145" spans="1:39" ht="12.7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</row>
    <row r="146" spans="1:39" ht="12.7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</row>
    <row r="147" spans="1:39" ht="12.7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</row>
    <row r="148" spans="1:39" ht="12.7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</row>
    <row r="149" spans="1:39" ht="12.7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</row>
    <row r="150" spans="1:39" ht="12.7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</row>
    <row r="151" spans="1:39" ht="12.7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</row>
    <row r="152" spans="1:39" ht="12.7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</row>
    <row r="153" spans="1:39" ht="12.7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</row>
    <row r="154" spans="1:39" ht="12.7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</row>
    <row r="155" spans="1:39" ht="12.7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</row>
    <row r="156" spans="1:39" ht="12.7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</row>
    <row r="157" spans="1:39" ht="12.7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</row>
    <row r="158" spans="1:39" ht="12.7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</row>
    <row r="159" spans="1:39" ht="12.7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</row>
    <row r="160" spans="1:39" ht="12.7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</row>
    <row r="161" spans="1:39" ht="12.7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</row>
    <row r="162" spans="1:39" ht="12.7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</row>
    <row r="163" spans="1:39" ht="12.7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</row>
    <row r="164" spans="1:39" ht="12.7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</row>
    <row r="165" spans="1:39" ht="12.7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</row>
    <row r="166" spans="1:39" ht="12.7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</row>
    <row r="167" spans="1:39" ht="12.7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</row>
    <row r="168" spans="1:39" ht="12.7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</row>
    <row r="169" spans="1:39" ht="12.7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</row>
    <row r="170" spans="1:39" ht="12.7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</row>
    <row r="171" spans="1:39" ht="12.7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</row>
    <row r="172" spans="1:39" ht="12.7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</row>
    <row r="173" spans="1:39" ht="12.7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</row>
    <row r="174" spans="1:39" ht="12.7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</row>
    <row r="175" spans="1:39" ht="12.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</row>
    <row r="176" spans="1:39" ht="12.7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</row>
    <row r="177" spans="1:39" ht="12.7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</row>
    <row r="178" spans="1:39" ht="12.7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</row>
    <row r="179" spans="1:39" ht="12.7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</row>
    <row r="180" spans="1:39" ht="12.7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</row>
    <row r="181" spans="1:39" ht="12.7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</row>
    <row r="182" spans="1:39" ht="12.7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</row>
    <row r="183" spans="1:39" ht="12.7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</row>
    <row r="184" spans="1:39" ht="12.7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</row>
    <row r="185" spans="1:39" ht="12.7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</row>
    <row r="186" spans="1:39" ht="12.7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</row>
    <row r="187" spans="1:39" ht="12.7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</row>
    <row r="188" spans="1:39" ht="12.7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</row>
    <row r="189" spans="1:39" ht="12.7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</row>
    <row r="190" spans="1:39" ht="12.7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</row>
    <row r="191" spans="1:39" ht="12.7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</row>
    <row r="192" spans="1:39" ht="12.7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</row>
    <row r="193" spans="1:39" ht="12.7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</row>
    <row r="194" spans="1:39" ht="12.7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</row>
    <row r="195" spans="1:39" ht="12.7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</row>
    <row r="196" spans="1:39" ht="12.7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</row>
    <row r="197" spans="1:39" ht="12.7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</row>
    <row r="198" spans="1:39" ht="12.7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</row>
    <row r="199" spans="1:39" ht="12.7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</row>
    <row r="200" spans="1:39" ht="12.7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</row>
    <row r="201" spans="1:39" ht="12.7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</row>
    <row r="202" spans="1:39" ht="12.7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</row>
    <row r="203" spans="1:39" ht="12.7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</row>
    <row r="204" spans="1:39" ht="12.7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</row>
    <row r="205" spans="1:39" ht="12.7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</row>
    <row r="206" spans="1:39" ht="12.7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</row>
    <row r="207" spans="1:39" ht="12.7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</row>
    <row r="208" spans="1:39" ht="12.7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</row>
    <row r="209" spans="1:39" ht="12.7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</row>
    <row r="210" spans="1:39" ht="12.7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</row>
    <row r="211" spans="1:39" ht="12.7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</row>
    <row r="212" spans="1:39" ht="12.7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</row>
    <row r="213" spans="1:39" ht="12.7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</row>
    <row r="214" spans="1:39" ht="12.7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</row>
    <row r="215" spans="1:39" ht="12.7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</row>
    <row r="216" spans="1:39" ht="12.7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</row>
    <row r="217" spans="1:39" ht="12.7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</row>
    <row r="218" spans="1:39" ht="12.7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</row>
    <row r="219" spans="1:39" ht="12.7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</row>
    <row r="220" spans="1:39" ht="12.7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</row>
    <row r="221" spans="1:39" ht="12.7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</row>
    <row r="222" spans="1:39" ht="12.7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</row>
    <row r="223" spans="1:39" ht="12.7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</row>
    <row r="224" spans="1:39" ht="12.7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</row>
    <row r="225" spans="1:39" ht="12.7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</row>
    <row r="226" spans="1:39" ht="12.7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</row>
    <row r="227" spans="1:39" ht="12.7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</row>
    <row r="228" spans="1:39" ht="12.7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</row>
    <row r="229" spans="1:39" ht="12.7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</row>
    <row r="230" spans="1:39" ht="12.75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</row>
    <row r="231" spans="1:39" ht="12.7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</row>
    <row r="232" spans="1:39" ht="12.75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</row>
    <row r="233" spans="1:39" ht="12.75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</row>
    <row r="234" spans="1:39" ht="12.75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</row>
    <row r="235" spans="1:39" ht="12.7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</row>
    <row r="236" spans="1:39" ht="12.7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</row>
    <row r="237" spans="1:39" ht="12.75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</row>
    <row r="238" spans="1:39" ht="12.75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</row>
    <row r="239" spans="1:39" ht="12.75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</row>
    <row r="240" spans="1:39" ht="12.75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</row>
    <row r="241" spans="1:39" ht="12.75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</row>
    <row r="242" spans="1:39" ht="12.7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</row>
    <row r="243" spans="1:39" ht="12.7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</row>
    <row r="244" spans="1:39" ht="12.7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</row>
    <row r="245" spans="1:39" ht="12.7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</row>
    <row r="246" spans="1:39" ht="12.7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</row>
    <row r="247" spans="1:39" ht="12.7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</row>
    <row r="248" spans="1:39" ht="12.7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</row>
    <row r="249" spans="1:39" ht="12.7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</row>
    <row r="250" spans="1:39" ht="12.7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</row>
    <row r="251" spans="1:39" ht="12.7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</row>
    <row r="252" spans="1:39" ht="12.75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</row>
    <row r="253" spans="1:39" ht="12.75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</row>
    <row r="254" spans="1:39" ht="12.75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</row>
    <row r="255" spans="1:39" ht="12.7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</row>
    <row r="256" spans="1:39" ht="12.75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</row>
    <row r="257" spans="1:39" ht="12.75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</row>
    <row r="258" spans="1:39" ht="12.75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</row>
    <row r="259" spans="1:39" ht="12.75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</row>
    <row r="260" spans="1:39" ht="12.75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</row>
    <row r="261" spans="1:39" ht="12.7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</row>
    <row r="262" spans="1:39" ht="12.75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</row>
    <row r="263" spans="1:39" ht="12.75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</row>
    <row r="264" spans="1:39" ht="12.75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</row>
    <row r="265" spans="1:39" ht="12.7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</row>
    <row r="266" spans="1:39" ht="12.75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</row>
    <row r="267" spans="1:39" ht="12.75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</row>
    <row r="268" spans="1:39" ht="12.75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</row>
    <row r="269" spans="1:39" ht="12.75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</row>
    <row r="270" spans="1:39" ht="12.75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</row>
    <row r="271" spans="1:39" ht="12.75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</row>
    <row r="272" spans="1:39" ht="12.75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</row>
    <row r="273" spans="1:39" ht="12.75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</row>
    <row r="274" spans="1:39" ht="12.75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</row>
    <row r="275" spans="1:39" ht="12.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</row>
    <row r="276" spans="1:39" ht="12.75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</row>
    <row r="277" spans="1:39" ht="12.75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</row>
    <row r="278" spans="1:39" ht="12.75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</row>
    <row r="279" spans="1:39" ht="12.75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</row>
    <row r="280" spans="1:39" ht="12.75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</row>
    <row r="281" spans="1:39" ht="12.75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</row>
    <row r="282" spans="1:39" ht="12.75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</row>
    <row r="283" spans="1:39" ht="12.75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</row>
    <row r="284" spans="1:39" ht="12.75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</row>
    <row r="285" spans="1:39" ht="12.7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</row>
    <row r="286" spans="1:39" ht="12.75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</row>
    <row r="287" spans="1:39" ht="12.75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</row>
    <row r="288" spans="1:39" ht="12.75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</row>
    <row r="289" spans="1:39" ht="12.75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</row>
    <row r="290" spans="1:39" ht="12.75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</row>
    <row r="291" spans="1:39" ht="12.75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</row>
    <row r="292" spans="1:39" ht="12.75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</row>
    <row r="293" spans="1:39" ht="12.75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</row>
    <row r="294" spans="1:39" ht="12.75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</row>
    <row r="295" spans="1:39" ht="12.7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</row>
    <row r="296" spans="1:39" ht="12.75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</row>
    <row r="297" spans="1:39" ht="12.75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</row>
    <row r="298" spans="1:39" ht="12.75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</row>
    <row r="299" spans="1:39" ht="12.75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</row>
    <row r="300" spans="1:39" ht="12.75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</row>
    <row r="301" spans="1:39" ht="12.75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</row>
    <row r="302" spans="1:39" ht="12.75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</row>
    <row r="303" spans="1:39" ht="12.75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</row>
    <row r="304" spans="1:39" ht="12.75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</row>
    <row r="305" spans="1:39" ht="12.7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</row>
    <row r="306" spans="1:39" ht="12.75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</row>
    <row r="307" spans="1:39" ht="12.75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</row>
    <row r="308" spans="1:39" ht="12.75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</row>
    <row r="309" spans="1:39" ht="12.75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</row>
    <row r="310" spans="1:39" ht="12.75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</row>
    <row r="311" spans="1:39" ht="12.75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</row>
    <row r="312" spans="1:39" ht="12.75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</row>
    <row r="313" spans="1:39" ht="12.75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</row>
    <row r="314" spans="1:39" ht="12.75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</row>
    <row r="315" spans="1:39" ht="12.7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</row>
    <row r="316" spans="1:39" ht="12.75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</row>
    <row r="317" spans="1:39" ht="12.75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</row>
    <row r="318" spans="1:39" ht="12.75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</row>
    <row r="319" spans="1:39" ht="12.75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</row>
    <row r="320" spans="1:39" ht="12.75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</row>
    <row r="321" spans="1:39" ht="12.75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</row>
    <row r="322" spans="1:39" ht="12.75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</row>
    <row r="323" spans="1:39" ht="12.75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</row>
    <row r="324" spans="1:39" ht="12.75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</row>
    <row r="325" spans="1:39" ht="12.7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</row>
    <row r="326" spans="1:39" ht="12.75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</row>
    <row r="327" spans="1:39" ht="12.7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</row>
    <row r="328" spans="1:39" ht="12.75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</row>
    <row r="329" spans="1:39" ht="12.75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</row>
    <row r="330" spans="1:39" ht="12.75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</row>
    <row r="331" spans="1:39" ht="12.7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</row>
    <row r="332" spans="1:39" ht="12.75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</row>
    <row r="333" spans="1:39" ht="12.75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</row>
    <row r="334" spans="1:39" ht="12.75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</row>
    <row r="335" spans="1:39" ht="12.7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</row>
    <row r="336" spans="1:39" ht="12.7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</row>
    <row r="337" spans="1:39" ht="12.75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</row>
    <row r="338" spans="1:39" ht="12.75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</row>
    <row r="339" spans="1:39" ht="12.75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</row>
    <row r="340" spans="1:39" ht="12.75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</row>
    <row r="341" spans="1:39" ht="12.75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</row>
    <row r="342" spans="1:39" ht="12.75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</row>
    <row r="343" spans="1:39" ht="12.75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</row>
    <row r="344" spans="1:39" ht="12.75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</row>
    <row r="345" spans="1:39" ht="12.7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</row>
    <row r="346" spans="1:39" ht="12.75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</row>
    <row r="347" spans="1:39" ht="12.7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</row>
    <row r="348" spans="1:39" ht="12.75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</row>
    <row r="349" spans="1:39" ht="12.75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</row>
    <row r="350" spans="1:39" ht="12.75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</row>
    <row r="351" spans="1:39" ht="12.7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</row>
    <row r="352" spans="1:39" ht="12.75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</row>
    <row r="353" spans="1:39" ht="12.75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</row>
    <row r="354" spans="1:39" ht="12.75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</row>
    <row r="355" spans="1:39" ht="12.7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</row>
    <row r="356" spans="1:39" ht="12.7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</row>
    <row r="357" spans="1:39" ht="12.75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</row>
    <row r="358" spans="1:39" ht="12.75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</row>
    <row r="359" spans="1:39" ht="12.75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</row>
    <row r="360" spans="1:39" ht="12.75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</row>
    <row r="361" spans="1:39" ht="12.75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</row>
    <row r="362" spans="1:39" ht="12.75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</row>
    <row r="363" spans="1:39" ht="12.75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</row>
    <row r="364" spans="1:39" ht="12.75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</row>
    <row r="365" spans="1:39" ht="12.7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</row>
    <row r="366" spans="1:39" ht="12.75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</row>
    <row r="367" spans="1:39" ht="12.75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</row>
    <row r="368" spans="1:39" ht="12.75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</row>
    <row r="369" spans="1:39" ht="12.75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</row>
    <row r="370" spans="1:39" ht="12.75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</row>
    <row r="371" spans="1:39" ht="12.75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</row>
    <row r="372" spans="1:39" ht="12.75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</row>
    <row r="373" spans="1:39" ht="12.75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</row>
    <row r="374" spans="1:39" ht="12.75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</row>
    <row r="375" spans="1:39" ht="12.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</row>
    <row r="376" spans="1:39" ht="12.75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</row>
    <row r="377" spans="1:39" ht="12.75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</row>
    <row r="378" spans="1:39" ht="12.75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</row>
    <row r="379" spans="1:39" ht="12.75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</row>
    <row r="380" spans="1:39" ht="12.75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</row>
    <row r="381" spans="1:39" ht="12.75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</row>
    <row r="382" spans="1:39" ht="12.7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</row>
    <row r="383" spans="1:39" ht="12.7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</row>
    <row r="384" spans="1:39" ht="12.75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</row>
    <row r="385" spans="1:39" ht="12.7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</row>
    <row r="386" spans="1:39" ht="12.75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</row>
    <row r="387" spans="1:39" ht="12.75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</row>
    <row r="388" spans="1:39" ht="12.75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</row>
    <row r="389" spans="1:39" ht="12.75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</row>
    <row r="390" spans="1:39" ht="12.75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</row>
    <row r="391" spans="1:39" ht="12.75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</row>
    <row r="392" spans="1:39" ht="12.75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</row>
    <row r="393" spans="1:39" ht="12.75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</row>
    <row r="394" spans="1:39" ht="12.75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</row>
    <row r="395" spans="1:39" ht="12.7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</row>
    <row r="396" spans="1:39" ht="12.75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</row>
    <row r="397" spans="1:39" ht="12.75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</row>
    <row r="398" spans="1:39" ht="12.75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</row>
    <row r="399" spans="1:39" ht="12.75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</row>
    <row r="400" spans="1:39" ht="12.75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</row>
    <row r="401" spans="1:39" ht="12.75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</row>
    <row r="402" spans="1:39" ht="12.75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</row>
    <row r="403" spans="1:39" ht="12.75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</row>
    <row r="404" spans="1:39" ht="12.7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</row>
    <row r="405" spans="1:39" ht="12.7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</row>
    <row r="406" spans="1:39" ht="12.75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</row>
    <row r="407" spans="1:39" ht="12.75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</row>
    <row r="408" spans="1:39" ht="12.75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</row>
    <row r="409" spans="1:39" ht="12.75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</row>
    <row r="410" spans="1:39" ht="12.75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</row>
    <row r="411" spans="1:39" ht="12.75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</row>
    <row r="412" spans="1:39" ht="12.75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</row>
    <row r="413" spans="1:39" ht="12.75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</row>
    <row r="414" spans="1:39" ht="12.75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</row>
    <row r="415" spans="1:39" ht="12.7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</row>
    <row r="416" spans="1:39" ht="12.75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</row>
    <row r="417" spans="1:39" ht="12.75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</row>
    <row r="418" spans="1:39" ht="12.75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</row>
    <row r="419" spans="1:39" ht="12.75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</row>
    <row r="420" spans="1:39" ht="12.75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</row>
    <row r="421" spans="1:39" ht="12.75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</row>
    <row r="422" spans="1:39" ht="12.75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</row>
    <row r="423" spans="1:39" ht="12.75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</row>
    <row r="424" spans="1:39" ht="12.75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</row>
    <row r="425" spans="1:39" ht="12.7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</row>
    <row r="426" spans="1:39" ht="12.75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</row>
    <row r="427" spans="1:39" ht="12.75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</row>
    <row r="428" spans="1:39" ht="12.75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</row>
    <row r="429" spans="1:39" ht="12.75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</row>
    <row r="430" spans="1:39" ht="12.75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</row>
    <row r="431" spans="1:39" ht="12.75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</row>
    <row r="432" spans="1:39" ht="12.75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</row>
    <row r="433" spans="1:39" ht="12.75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</row>
    <row r="434" spans="1:39" ht="12.75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</row>
    <row r="435" spans="1:39" ht="12.7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</row>
    <row r="436" spans="1:39" ht="12.75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</row>
    <row r="437" spans="1:39" ht="12.75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</row>
    <row r="438" spans="1:39" ht="12.75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</row>
    <row r="439" spans="1:39" ht="12.75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</row>
    <row r="440" spans="1:39" ht="12.75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</row>
    <row r="441" spans="1:39" ht="12.75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</row>
    <row r="442" spans="1:39" ht="12.75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</row>
    <row r="443" spans="1:39" ht="12.75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</row>
    <row r="444" spans="1:39" ht="12.75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</row>
    <row r="445" spans="1:39" ht="12.7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</row>
    <row r="446" spans="1:39" ht="12.75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</row>
    <row r="447" spans="1:39" ht="12.75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</row>
    <row r="448" spans="1:39" ht="12.75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</row>
    <row r="449" spans="1:39" ht="12.75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</row>
    <row r="450" spans="1:39" ht="12.75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</row>
    <row r="451" spans="1:39" ht="12.75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</row>
    <row r="452" spans="1:39" ht="12.75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</row>
    <row r="453" spans="1:39" ht="12.75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</row>
    <row r="454" spans="1:39" ht="12.75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</row>
    <row r="455" spans="1:39" ht="12.7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</row>
    <row r="456" spans="1:39" ht="12.75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</row>
    <row r="457" spans="1:39" ht="12.75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</row>
    <row r="458" spans="1:39" ht="12.75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</row>
    <row r="459" spans="1:39" ht="12.75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</row>
    <row r="460" spans="1:39" ht="12.75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</row>
    <row r="461" spans="1:39" ht="12.75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</row>
    <row r="462" spans="1:39" ht="12.75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</row>
    <row r="463" spans="1:39" ht="12.75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</row>
    <row r="464" spans="1:39" ht="12.75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</row>
    <row r="465" spans="1:39" ht="12.7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</row>
    <row r="466" spans="1:39" ht="12.75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</row>
    <row r="467" spans="1:39" ht="12.75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</row>
    <row r="468" spans="1:39" ht="12.75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</row>
    <row r="469" spans="1:39" ht="12.75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</row>
    <row r="470" spans="1:39" ht="12.75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</row>
    <row r="471" spans="1:39" ht="12.75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</row>
    <row r="472" spans="1:39" ht="12.75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</row>
    <row r="473" spans="1:39" ht="12.75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</row>
    <row r="474" spans="1:39" ht="12.75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</row>
    <row r="475" spans="1:39" ht="12.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</row>
    <row r="476" spans="1:39" ht="12.75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</row>
    <row r="477" spans="1:39" ht="12.75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</row>
    <row r="478" spans="1:39" ht="12.75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</row>
    <row r="479" spans="1:39" ht="12.75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</row>
    <row r="480" spans="1:39" ht="12.75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</row>
    <row r="481" spans="1:39" ht="12.75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</row>
    <row r="482" spans="1:39" ht="12.75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</row>
    <row r="483" spans="1:39" ht="12.75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</row>
    <row r="484" spans="1:39" ht="12.75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</row>
    <row r="485" spans="1:39" ht="12.7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</row>
    <row r="486" spans="1:39" ht="12.75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</row>
    <row r="487" spans="1:39" ht="12.75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</row>
    <row r="488" spans="1:39" ht="12.75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</row>
    <row r="489" spans="1:39" ht="12.75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</row>
    <row r="490" spans="1:39" ht="12.75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</row>
    <row r="491" spans="1:39" ht="12.75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</row>
    <row r="492" spans="1:39" ht="12.75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</row>
    <row r="493" spans="1:39" ht="12.75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</row>
    <row r="494" spans="1:39" ht="12.75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</row>
    <row r="495" spans="1:39" ht="12.7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</row>
    <row r="496" spans="1:39" ht="12.75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</row>
    <row r="497" spans="1:39" ht="12.75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</row>
    <row r="498" spans="1:39" ht="12.75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</row>
    <row r="499" spans="1:39" ht="12.75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</row>
    <row r="500" spans="1:39" ht="12.75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</row>
    <row r="501" spans="1:39" ht="12.75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</row>
    <row r="502" spans="1:39" ht="12.75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</row>
    <row r="503" spans="1:39" ht="12.75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</row>
    <row r="504" spans="1:39" ht="12.75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</row>
    <row r="505" spans="1:39" ht="12.7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</row>
    <row r="506" spans="1:39" ht="12.75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</row>
    <row r="507" spans="1:39" ht="12.75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</row>
    <row r="508" spans="1:39" ht="12.75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</row>
    <row r="509" spans="1:39" ht="12.75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</row>
    <row r="510" spans="1:39" ht="12.75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</row>
    <row r="511" spans="1:39" ht="12.75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</row>
    <row r="512" spans="1:39" ht="12.75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</row>
    <row r="513" spans="1:39" ht="12.75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</row>
    <row r="514" spans="1:39" ht="12.75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</row>
    <row r="515" spans="1:39" ht="12.7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</row>
    <row r="516" spans="1:39" ht="12.75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</row>
    <row r="517" spans="1:39" ht="12.75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</row>
    <row r="518" spans="1:39" ht="12.75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</row>
    <row r="519" spans="1:39" ht="12.75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</row>
    <row r="520" spans="1:39" ht="12.75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</row>
    <row r="521" spans="1:39" ht="12.75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</row>
    <row r="522" spans="1:39" ht="12.75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</row>
    <row r="523" spans="1:39" ht="12.75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</row>
    <row r="524" spans="1:39" ht="12.75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</row>
    <row r="525" spans="1:39" ht="12.7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</row>
    <row r="526" spans="1:39" ht="12.75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</row>
    <row r="527" spans="1:39" ht="12.75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</row>
    <row r="528" spans="1:39" ht="12.75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</row>
    <row r="529" spans="1:39" ht="12.75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</row>
    <row r="530" spans="1:39" ht="12.75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</row>
    <row r="531" spans="1:39" ht="12.75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</row>
    <row r="532" spans="1:39" ht="12.75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</row>
    <row r="533" spans="1:39" ht="12.75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</row>
    <row r="534" spans="1:39" ht="12.75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</row>
    <row r="535" spans="1:39" ht="12.7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</row>
    <row r="536" spans="1:39" ht="12.75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</row>
    <row r="537" spans="1:39" ht="12.75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</row>
    <row r="538" spans="1:39" ht="12.75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</row>
    <row r="539" spans="1:39" ht="12.75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</row>
    <row r="540" spans="1:39" ht="12.75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</row>
    <row r="541" spans="1:39" ht="12.75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</row>
    <row r="542" spans="1:39" ht="12.75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</row>
    <row r="543" spans="1:39" ht="12.75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</row>
    <row r="544" spans="1:39" ht="12.75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</row>
    <row r="545" spans="1:39" ht="12.7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</row>
    <row r="546" spans="1:39" ht="12.75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</row>
    <row r="547" spans="1:39" ht="12.75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</row>
    <row r="548" spans="1:39" ht="12.75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</row>
    <row r="549" spans="1:39" ht="12.75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</row>
    <row r="550" spans="1:39" ht="12.75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</row>
    <row r="551" spans="1:39" ht="12.75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</row>
    <row r="552" spans="1:39" ht="12.75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</row>
    <row r="553" spans="1:39" ht="12.75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</row>
    <row r="554" spans="1:39" ht="12.75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</row>
    <row r="555" spans="1:39" ht="12.7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</row>
    <row r="556" spans="1:39" ht="12.75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</row>
    <row r="557" spans="1:39" ht="12.75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</row>
    <row r="558" spans="1:39" ht="12.75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</row>
    <row r="559" spans="1:39" ht="12.75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</row>
    <row r="560" spans="1:39" ht="12.75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</row>
    <row r="561" spans="1:39" ht="12.75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</row>
    <row r="562" spans="1:39" ht="12.75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</row>
    <row r="563" spans="1:39" ht="12.75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</row>
    <row r="564" spans="1:39" ht="12.75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</row>
    <row r="565" spans="1:39" ht="12.7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</row>
    <row r="566" spans="1:39" ht="12.75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</row>
    <row r="567" spans="1:39" ht="12.75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</row>
    <row r="568" spans="1:39" ht="12.75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</row>
    <row r="569" spans="1:39" ht="12.75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</row>
    <row r="570" spans="1:39" ht="12.75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</row>
    <row r="571" spans="1:39" ht="12.75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</row>
    <row r="572" spans="1:39" ht="12.75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</row>
    <row r="573" spans="1:39" ht="12.75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</row>
    <row r="574" spans="1:39" ht="12.75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</row>
    <row r="575" spans="1:39" ht="12.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</row>
    <row r="576" spans="1:39" ht="12.75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</row>
    <row r="577" spans="1:39" ht="12.75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</row>
    <row r="578" spans="1:39" ht="12.75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</row>
    <row r="579" spans="1:39" ht="12.75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</row>
    <row r="580" spans="1:39" ht="12.75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</row>
    <row r="581" spans="1:39" ht="12.75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</row>
    <row r="582" spans="1:39" ht="12.75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</row>
    <row r="583" spans="1:39" ht="12.75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</row>
    <row r="584" spans="1:39" ht="12.75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</row>
    <row r="585" spans="1:39" ht="12.7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</row>
    <row r="586" spans="1:39" ht="12.75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</row>
    <row r="587" spans="1:39" ht="12.75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</row>
    <row r="588" spans="1:39" ht="12.75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</row>
    <row r="589" spans="1:39" ht="12.75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</row>
    <row r="590" spans="1:39" ht="12.75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</row>
    <row r="591" spans="1:39" ht="12.75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</row>
    <row r="592" spans="1:39" ht="12.75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</row>
    <row r="593" spans="1:39" ht="12.75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</row>
    <row r="594" spans="1:39" ht="12.75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</row>
    <row r="595" spans="1:39" ht="12.7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</row>
    <row r="596" spans="1:39" ht="12.75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</row>
    <row r="597" spans="1:39" ht="12.75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</row>
    <row r="598" spans="1:39" ht="12.75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</row>
    <row r="599" spans="1:39" ht="12.75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</row>
    <row r="600" spans="1:39" ht="12.75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</row>
    <row r="601" spans="1:39" ht="12.75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</row>
    <row r="602" spans="1:39" ht="12.75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</row>
    <row r="603" spans="1:39" ht="12.75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</row>
    <row r="604" spans="1:39" ht="12.75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</row>
    <row r="605" spans="1:39" ht="12.7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</row>
    <row r="606" spans="1:39" ht="12.75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</row>
    <row r="607" spans="1:39" ht="12.75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</row>
    <row r="608" spans="1:39" ht="12.75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</row>
    <row r="609" spans="1:39" ht="12.75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</row>
    <row r="610" spans="1:39" ht="12.75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</row>
    <row r="611" spans="1:39" ht="12.75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</row>
    <row r="612" spans="1:39" ht="12.75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</row>
    <row r="613" spans="1:39" ht="12.75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</row>
    <row r="614" spans="1:39" ht="12.75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</row>
    <row r="615" spans="1:39" ht="12.7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</row>
    <row r="616" spans="1:39" ht="12.75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</row>
    <row r="617" spans="1:39" ht="12.75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</row>
    <row r="618" spans="1:39" ht="12.75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</row>
    <row r="619" spans="1:39" ht="12.75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</row>
    <row r="620" spans="1:39" ht="12.75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</row>
    <row r="621" spans="1:39" ht="12.75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</row>
    <row r="622" spans="1:39" ht="12.75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</row>
    <row r="623" spans="1:39" ht="12.75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</row>
    <row r="624" spans="1:39" ht="12.75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</row>
    <row r="625" spans="1:39" ht="12.7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</row>
    <row r="626" spans="1:39" ht="12.75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</row>
    <row r="627" spans="1:39" ht="12.75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</row>
    <row r="628" spans="1:39" ht="12.75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</row>
    <row r="629" spans="1:39" ht="12.75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</row>
    <row r="630" spans="1:39" ht="12.75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</row>
    <row r="631" spans="1:39" ht="12.75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</row>
    <row r="632" spans="1:39" ht="12.75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</row>
    <row r="633" spans="1:39" ht="12.75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</row>
    <row r="634" spans="1:39" ht="12.75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</row>
    <row r="635" spans="1:39" ht="12.7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</row>
    <row r="636" spans="1:39" ht="12.75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</row>
    <row r="637" spans="1:39" ht="12.75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</row>
    <row r="638" spans="1:39" ht="12.75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</row>
    <row r="639" spans="1:39" ht="12.75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</row>
    <row r="640" spans="1:39" ht="12.75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</row>
    <row r="641" spans="1:39" ht="12.75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</row>
    <row r="642" spans="1:39" ht="12.75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</row>
    <row r="643" spans="1:39" ht="12.75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</row>
    <row r="644" spans="1:39" ht="12.75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</row>
    <row r="645" spans="1:39" ht="12.7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</row>
    <row r="646" spans="1:39" ht="12.75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</row>
    <row r="647" spans="1:39" ht="12.75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</row>
    <row r="648" spans="1:39" ht="12.75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</row>
    <row r="649" spans="1:39" ht="12.75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</row>
    <row r="650" spans="1:39" ht="12.75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</row>
    <row r="651" spans="1:39" ht="12.75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</row>
    <row r="652" spans="1:39" ht="12.75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</row>
    <row r="653" spans="1:39" ht="12.75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</row>
    <row r="654" spans="1:39" ht="12.75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</row>
    <row r="655" spans="1:39" ht="12.7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</row>
    <row r="656" spans="1:39" ht="12.75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</row>
    <row r="657" spans="1:39" ht="12.75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</row>
    <row r="658" spans="1:39" ht="12.75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</row>
    <row r="659" spans="1:39" ht="12.75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</row>
    <row r="660" spans="1:39" ht="12.75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</row>
    <row r="661" spans="1:39" ht="12.75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</row>
    <row r="662" spans="1:39" ht="12.75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</row>
    <row r="663" spans="1:39" ht="12.75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</row>
    <row r="664" spans="1:39" ht="12.75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</row>
    <row r="665" spans="1:39" ht="12.7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</row>
    <row r="666" spans="1:39" ht="12.75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</row>
    <row r="667" spans="1:39" ht="12.75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</row>
    <row r="668" spans="1:39" ht="12.75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</row>
    <row r="669" spans="1:39" ht="12.75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</row>
    <row r="670" spans="1:39" ht="12.75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</row>
    <row r="671" spans="1:39" ht="12.75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</row>
    <row r="672" spans="1:39" ht="12.75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</row>
    <row r="673" spans="1:39" ht="12.75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</row>
    <row r="674" spans="1:39" ht="12.75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</row>
    <row r="675" spans="1:39" ht="12.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</row>
    <row r="676" spans="1:39" ht="12.75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</row>
    <row r="677" spans="1:39" ht="12.75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</row>
    <row r="678" spans="1:39" ht="12.75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</row>
    <row r="679" spans="1:39" ht="12.75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</row>
    <row r="680" spans="1:39" ht="12.75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</row>
    <row r="681" spans="1:39" ht="12.75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</row>
    <row r="682" spans="1:39" ht="12.75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</row>
    <row r="683" spans="1:39" ht="12.75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</row>
    <row r="684" spans="1:39" ht="12.75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</row>
    <row r="685" spans="1:39" ht="12.7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</row>
    <row r="686" spans="1:39" ht="12.75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</row>
    <row r="687" spans="1:39" ht="12.75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</row>
    <row r="688" spans="1:39" ht="12.75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</row>
    <row r="689" spans="1:39" ht="12.75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</row>
    <row r="690" spans="1:39" ht="12.75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</row>
    <row r="691" spans="1:39" ht="12.75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</row>
    <row r="692" spans="1:39" ht="12.75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</row>
    <row r="693" spans="1:39" ht="12.75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</row>
    <row r="694" spans="1:39" ht="12.75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</row>
    <row r="695" spans="1:39" ht="12.7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</row>
    <row r="696" spans="1:39" ht="12.75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</row>
    <row r="697" spans="1:39" ht="12.75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</row>
    <row r="698" spans="1:39" ht="12.75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</row>
    <row r="699" spans="1:39" ht="12.75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</row>
    <row r="700" spans="1:39" ht="12.75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</row>
    <row r="701" spans="1:39" ht="12.75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</row>
    <row r="702" spans="1:39" ht="12.75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</row>
    <row r="703" spans="1:39" ht="12.75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</row>
    <row r="704" spans="1:39" ht="12.75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</row>
    <row r="705" spans="1:39" ht="12.7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</row>
    <row r="706" spans="1:39" ht="12.75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</row>
    <row r="707" spans="1:39" ht="12.75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</row>
    <row r="708" spans="1:39" ht="12.75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</row>
    <row r="709" spans="1:39" ht="12.75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</row>
    <row r="710" spans="1:39" ht="12.75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</row>
    <row r="711" spans="1:39" ht="12.75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</row>
    <row r="712" spans="1:39" ht="12.75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</row>
    <row r="713" spans="1:39" ht="12.75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</row>
    <row r="714" spans="1:39" ht="12.75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</row>
    <row r="715" spans="1:39" ht="12.7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</row>
    <row r="716" spans="1:39" ht="12.75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</row>
    <row r="717" spans="1:39" ht="12.75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</row>
    <row r="718" spans="1:39" ht="12.75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</row>
    <row r="719" spans="1:39" ht="12.75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</row>
    <row r="720" spans="1:39" ht="12.75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</row>
    <row r="721" spans="1:39" ht="12.75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</row>
    <row r="722" spans="1:39" ht="12.75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</row>
    <row r="723" spans="1:39" ht="12.75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</row>
    <row r="724" spans="1:39" ht="12.75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</row>
    <row r="725" spans="1:39" ht="12.7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</row>
    <row r="726" spans="1:39" ht="12.75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</row>
    <row r="727" spans="1:39" ht="12.75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</row>
    <row r="728" spans="1:39" ht="12.75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</row>
    <row r="729" spans="1:39" ht="12.75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</row>
    <row r="730" spans="1:39" ht="12.75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</row>
    <row r="731" spans="1:39" ht="12.75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</row>
    <row r="732" spans="1:39" ht="12.75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</row>
    <row r="733" spans="1:39" ht="12.75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</row>
    <row r="734" spans="1:39" ht="12.75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</row>
    <row r="735" spans="1:39" ht="12.7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</row>
    <row r="736" spans="1:39" ht="12.75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</row>
    <row r="737" spans="1:39" ht="12.75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</row>
    <row r="738" spans="1:39" ht="12.75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</row>
    <row r="739" spans="1:39" ht="12.75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</row>
    <row r="740" spans="1:39" ht="12.75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</row>
    <row r="741" spans="1:39" ht="12.75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</row>
    <row r="742" spans="1:39" ht="12.75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</row>
    <row r="743" spans="1:39" ht="12.75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</row>
    <row r="744" spans="1:39" ht="12.75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</row>
    <row r="745" spans="1:39" ht="12.7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</row>
    <row r="746" spans="1:39" ht="12.75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</row>
    <row r="747" spans="1:39" ht="12.75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</row>
    <row r="748" spans="1:39" ht="12.75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</row>
    <row r="749" spans="1:39" ht="12.75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</row>
    <row r="750" spans="1:39" ht="12.75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</row>
    <row r="751" spans="1:39" ht="12.75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</row>
    <row r="752" spans="1:39" ht="12.75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</row>
    <row r="753" spans="1:39" ht="12.75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</row>
    <row r="754" spans="1:39" ht="12.75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</row>
    <row r="755" spans="1:39" ht="12.7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</row>
    <row r="756" spans="1:39" ht="12.75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</row>
    <row r="757" spans="1:39" ht="12.75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</row>
    <row r="758" spans="1:39" ht="12.75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</row>
    <row r="759" spans="1:39" ht="12.75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</row>
    <row r="760" spans="1:39" ht="12.75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</row>
    <row r="761" spans="1:39" ht="12.75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</row>
    <row r="762" spans="1:39" ht="12.75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</row>
    <row r="763" spans="1:39" ht="12.75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</row>
    <row r="764" spans="1:39" ht="12.75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</row>
    <row r="765" spans="1:39" ht="12.7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</row>
    <row r="766" spans="1:39" ht="12.75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</row>
    <row r="767" spans="1:39" ht="12.75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</row>
    <row r="768" spans="1:39" ht="12.75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</row>
    <row r="769" spans="1:39" ht="12.75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</row>
    <row r="770" spans="1:39" ht="12.75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</row>
    <row r="771" spans="1:39" ht="12.75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</row>
    <row r="772" spans="1:39" ht="12.75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</row>
    <row r="773" spans="1:39" ht="12.75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</row>
    <row r="774" spans="1:39" ht="12.75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</row>
    <row r="775" spans="1:39" ht="12.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</row>
    <row r="776" spans="1:39" ht="12.75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</row>
    <row r="777" spans="1:39" ht="12.75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</row>
    <row r="778" spans="1:39" ht="12.75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</row>
    <row r="779" spans="1:39" ht="12.75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</row>
    <row r="780" spans="1:39" ht="12.75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</row>
    <row r="781" spans="1:39" ht="12.75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</row>
    <row r="782" spans="1:39" ht="12.75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</row>
    <row r="783" spans="1:39" ht="12.75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</row>
    <row r="784" spans="1:39" ht="12.75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</row>
    <row r="785" spans="1:39" ht="12.7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</row>
    <row r="786" spans="1:39" ht="12.75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</row>
    <row r="787" spans="1:39" ht="12.75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</row>
    <row r="788" spans="1:39" ht="12.75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</row>
    <row r="789" spans="1:39" ht="12.75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</row>
    <row r="790" spans="1:39" ht="12.75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</row>
    <row r="791" spans="1:39" ht="12.75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</row>
    <row r="792" spans="1:39" ht="12.75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</row>
    <row r="793" spans="1:39" ht="12.75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</row>
    <row r="794" spans="1:39" ht="12.75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</row>
    <row r="795" spans="1:39" ht="12.7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</row>
    <row r="796" spans="1:39" ht="12.75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</row>
    <row r="797" spans="1:39" ht="12.75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</row>
    <row r="798" spans="1:39" ht="12.75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</row>
    <row r="799" spans="1:39" ht="12.75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</row>
    <row r="800" spans="1:39" ht="12.75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</row>
    <row r="801" spans="1:39" ht="12.75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</row>
    <row r="802" spans="1:39" ht="12.75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</row>
    <row r="803" spans="1:39" ht="12.75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</row>
    <row r="804" spans="1:39" ht="12.75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</row>
    <row r="805" spans="1:39" ht="12.7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</row>
    <row r="806" spans="1:39" ht="12.75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</row>
    <row r="807" spans="1:39" ht="12.75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</row>
    <row r="808" spans="1:39" ht="12.75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</row>
    <row r="809" spans="1:39" ht="12.75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</row>
    <row r="810" spans="1:39" ht="12.75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</row>
    <row r="811" spans="1:39" ht="12.75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</row>
    <row r="812" spans="1:39" ht="12.75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</row>
    <row r="813" spans="1:39" ht="12.75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</row>
    <row r="814" spans="1:39" ht="12.75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</row>
    <row r="815" spans="1:39" ht="12.7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</row>
    <row r="816" spans="1:39" ht="12.75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</row>
    <row r="817" spans="1:39" ht="12.75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</row>
    <row r="818" spans="1:39" ht="12.75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</row>
    <row r="819" spans="1:39" ht="12.75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</row>
    <row r="820" spans="1:39" ht="12.75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</row>
    <row r="821" spans="1:39" ht="12.75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</row>
    <row r="822" spans="1:39" ht="12.75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</row>
    <row r="823" spans="1:39" ht="12.75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</row>
    <row r="824" spans="1:39" ht="12.75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</row>
    <row r="825" spans="1:39" ht="12.7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</row>
    <row r="826" spans="1:39" ht="12.75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</row>
    <row r="827" spans="1:39" ht="12.75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</row>
    <row r="828" spans="1:39" ht="12.75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</row>
    <row r="829" spans="1:39" ht="12.75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</row>
    <row r="830" spans="1:39" ht="12.75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</row>
    <row r="831" spans="1:39" ht="12.75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</row>
    <row r="832" spans="1:39" ht="12.75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</row>
    <row r="833" spans="1:39" ht="12.75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</row>
    <row r="834" spans="1:39" ht="12.75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</row>
    <row r="835" spans="1:39" ht="12.7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</row>
    <row r="836" spans="1:39" ht="12.75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</row>
    <row r="837" spans="1:39" ht="12.75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</row>
    <row r="838" spans="1:39" ht="12.75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</row>
    <row r="839" spans="1:39" ht="12.75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</row>
    <row r="840" spans="1:39" ht="12.75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</row>
    <row r="841" spans="1:39" ht="12.75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</row>
    <row r="842" spans="1:39" ht="12.75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</row>
    <row r="843" spans="1:39" ht="12.75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</row>
    <row r="844" spans="1:39" ht="12.75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</row>
    <row r="845" spans="1:39" ht="12.7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</row>
    <row r="846" spans="1:39" ht="12.75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</row>
    <row r="847" spans="1:39" ht="12.75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</row>
    <row r="848" spans="1:39" ht="12.75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</row>
    <row r="849" spans="1:39" ht="12.75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</row>
    <row r="850" spans="1:39" ht="12.75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</row>
    <row r="851" spans="1:39" ht="12.75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</row>
    <row r="852" spans="1:39" ht="12.75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</row>
    <row r="853" spans="1:39" ht="12.75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</row>
    <row r="854" spans="1:39" ht="12.75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</row>
    <row r="855" spans="1:39" ht="12.7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</row>
    <row r="856" spans="1:39" ht="12.75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</row>
    <row r="857" spans="1:39" ht="12.75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</row>
    <row r="858" spans="1:39" ht="12.75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</row>
    <row r="859" spans="1:39" ht="12.75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</row>
    <row r="860" spans="1:39" ht="12.75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</row>
    <row r="861" spans="1:39" ht="12.75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</row>
    <row r="862" spans="1:39" ht="12.75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</row>
    <row r="863" spans="1:39" ht="12.75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</row>
    <row r="864" spans="1:39" ht="12.75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</row>
    <row r="865" spans="1:39" ht="12.7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</row>
    <row r="866" spans="1:39" ht="12.75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</row>
    <row r="867" spans="1:39" ht="12.75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</row>
    <row r="868" spans="1:39" ht="12.75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</row>
    <row r="869" spans="1:39" ht="12.75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</row>
    <row r="870" spans="1:39" ht="12.75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</row>
    <row r="871" spans="1:39" ht="12.75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</row>
    <row r="872" spans="1:39" ht="12.75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</row>
    <row r="873" spans="1:39" ht="12.75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</row>
    <row r="874" spans="1:39" ht="12.75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</row>
    <row r="875" spans="1:39" ht="12.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</row>
    <row r="876" spans="1:39" ht="12.75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</row>
    <row r="877" spans="1:39" ht="12.75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</row>
    <row r="878" spans="1:39" ht="12.75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</row>
    <row r="879" spans="1:39" ht="12.75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</row>
    <row r="880" spans="1:39" ht="12.75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</row>
    <row r="881" spans="1:39" ht="12.75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</row>
    <row r="882" spans="1:39" ht="12.75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</row>
    <row r="883" spans="1:39" ht="12.75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</row>
    <row r="884" spans="1:39" ht="12.75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</row>
    <row r="885" spans="1:39" ht="12.7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</row>
    <row r="886" spans="1:39" ht="12.75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</row>
    <row r="887" spans="1:39" ht="12.75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</row>
    <row r="888" spans="1:39" ht="12.75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</row>
    <row r="889" spans="1:39" ht="12.75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</row>
    <row r="890" spans="1:39" ht="12.75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</row>
    <row r="891" spans="1:39" ht="12.75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</row>
    <row r="892" spans="1:39" ht="12.75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</row>
    <row r="893" spans="1:39" ht="12.75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</row>
    <row r="894" spans="1:39" ht="12.75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</row>
    <row r="895" spans="1:39" ht="12.7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</row>
    <row r="896" spans="1:39" ht="12.75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</row>
    <row r="897" spans="1:39" ht="12.75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</row>
    <row r="898" spans="1:39" ht="12.75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</row>
    <row r="899" spans="1:39" ht="12.75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</row>
    <row r="900" spans="1:39" ht="12.75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</row>
    <row r="901" spans="1:39" ht="12.75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</row>
    <row r="902" spans="1:39" ht="12.75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</row>
    <row r="903" spans="1:39" ht="12.75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</row>
    <row r="904" spans="1:39" ht="12.75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</row>
    <row r="905" spans="1:39" ht="12.7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</row>
    <row r="906" spans="1:39" ht="12.75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</row>
    <row r="907" spans="1:39" ht="12.75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</row>
    <row r="908" spans="1:39" ht="12.75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</row>
    <row r="909" spans="1:39" ht="12.75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</row>
    <row r="910" spans="1:39" ht="12.75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</row>
    <row r="911" spans="1:39" ht="12.75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</row>
    <row r="912" spans="1:39" ht="12.75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</row>
    <row r="913" spans="1:39" ht="12.75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</row>
    <row r="914" spans="1:39" ht="12.75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</row>
    <row r="915" spans="1:39" ht="12.7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</row>
    <row r="916" spans="1:39" ht="12.75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</row>
    <row r="917" spans="1:39" ht="12.75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</row>
    <row r="918" spans="1:39" ht="12.75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</row>
    <row r="919" spans="1:39" ht="12.75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</row>
    <row r="920" spans="1:39" ht="12.75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</row>
    <row r="921" spans="1:39" ht="12.75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</row>
    <row r="922" spans="1:39" ht="12.75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</row>
    <row r="923" spans="1:39" ht="12.75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</row>
    <row r="924" spans="1:39" ht="12.75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</row>
    <row r="925" spans="1:39" ht="12.7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</row>
    <row r="926" spans="1:39" ht="12.75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</row>
    <row r="927" spans="1:39" ht="12.75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</row>
    <row r="928" spans="1:39" ht="12.75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</row>
    <row r="929" spans="1:39" ht="12.75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</row>
    <row r="930" spans="1:39" ht="12.75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</row>
    <row r="931" spans="1:39" ht="12.75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</row>
    <row r="932" spans="1:39" ht="12.75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</row>
    <row r="933" spans="1:39" ht="12.75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</row>
    <row r="934" spans="1:39" ht="12.75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</row>
    <row r="935" spans="1:39" ht="12.7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</row>
    <row r="936" spans="1:39" ht="12.75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</row>
    <row r="937" spans="1:39" ht="12.75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</row>
    <row r="938" spans="1:39" ht="12.75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</row>
    <row r="939" spans="1:39" ht="12.75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</row>
    <row r="940" spans="1:39" ht="12.75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</row>
    <row r="941" spans="1:39" ht="12.75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</row>
    <row r="942" spans="1:39" ht="12.75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</row>
    <row r="943" spans="1:39" ht="12.75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</row>
    <row r="944" spans="1:39" ht="12.75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</row>
    <row r="945" spans="1:39" ht="12.7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</row>
    <row r="946" spans="1:39" ht="12.75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</row>
    <row r="947" spans="1:39" ht="12.75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</row>
    <row r="948" spans="1:39" ht="12.75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</row>
    <row r="949" spans="1:39" ht="12.75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</row>
    <row r="950" spans="1:39" ht="12.75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</row>
    <row r="951" spans="1:39" ht="12.75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</row>
    <row r="952" spans="1:39" ht="12.75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</row>
    <row r="953" spans="1:39" ht="12.75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</row>
    <row r="954" spans="1:39" ht="12.75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</row>
    <row r="955" spans="1:39" ht="12.7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</row>
    <row r="956" spans="1:39" ht="12.75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</row>
    <row r="957" spans="1:39" ht="12.75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</row>
    <row r="958" spans="1:39" ht="12.75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</row>
    <row r="959" spans="1:39" ht="12.75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</row>
    <row r="960" spans="1:39" ht="12.75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</row>
    <row r="961" spans="1:39" ht="12.75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</row>
    <row r="962" spans="1:39" ht="12.75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</row>
    <row r="963" spans="1:39" ht="12.75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</row>
    <row r="964" spans="1:39" ht="12.75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</row>
    <row r="965" spans="1:39" ht="12.7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</row>
    <row r="966" spans="1:39" ht="12.75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</row>
    <row r="967" spans="1:39" ht="12.75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</row>
    <row r="968" spans="1:39" ht="12.75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</row>
    <row r="969" spans="1:39" ht="12.75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</row>
    <row r="970" spans="1:39" ht="12.75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</row>
    <row r="971" spans="1:39" ht="12.75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</row>
    <row r="972" spans="1:39" ht="12.75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</row>
    <row r="973" spans="1:39" ht="12.75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</row>
    <row r="974" spans="1:39" ht="12.75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</row>
    <row r="975" spans="1:39" ht="12.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</row>
    <row r="976" spans="1:39" ht="12.75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</row>
    <row r="977" spans="1:39" ht="12.75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</row>
    <row r="978" spans="1:39" ht="12.75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</row>
    <row r="979" spans="1:39" ht="12.75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</row>
    <row r="980" spans="1:39" ht="12.75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</row>
    <row r="981" spans="1:39" ht="12.75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</row>
    <row r="982" spans="1:39" ht="12.75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</row>
    <row r="983" spans="1:39" ht="12.75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</row>
    <row r="984" spans="1:39" ht="12.75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</row>
    <row r="985" spans="1:39" ht="12.7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</row>
    <row r="986" spans="1:39" ht="12.75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</row>
    <row r="987" spans="1:39" ht="12.75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</row>
    <row r="988" spans="1:39" ht="12.75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</row>
    <row r="989" spans="1:39" ht="12.75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</row>
    <row r="990" spans="1:39" ht="12.75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</row>
    <row r="991" spans="1:39" ht="12.75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</row>
    <row r="992" spans="1:39" ht="12.75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</row>
    <row r="993" spans="1:39" ht="12.75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</row>
    <row r="994" spans="1:39" ht="12.75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</row>
    <row r="995" spans="1:39" ht="12.7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</row>
    <row r="996" spans="1:39" ht="12.75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</row>
    <row r="997" spans="1:39" ht="12.75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</row>
    <row r="998" spans="1:39" ht="12.75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</row>
    <row r="999" spans="1:39" ht="12.75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</row>
    <row r="1000" spans="1:39" ht="12.75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/>
  <cols>
    <col min="1" max="25" width="10.5703125" customWidth="1"/>
    <col min="26" max="38" width="11.28515625" customWidth="1"/>
  </cols>
  <sheetData>
    <row r="1" spans="1:38" ht="12.75" customHeight="1">
      <c r="A1" s="76">
        <v>1.1646999999999999E-2</v>
      </c>
      <c r="B1" s="76">
        <v>1.3363999999999999E-2</v>
      </c>
      <c r="C1" s="76">
        <v>1.4234E-2</v>
      </c>
      <c r="D1" s="76">
        <v>1.3786E-2</v>
      </c>
      <c r="E1" s="76">
        <v>1.2751999999999999E-2</v>
      </c>
      <c r="F1" s="76">
        <v>1.1186E-2</v>
      </c>
      <c r="G1" s="76">
        <v>1.1407E-2</v>
      </c>
      <c r="H1" s="76">
        <v>1.0323000000000001E-2</v>
      </c>
      <c r="I1" s="76">
        <v>1.2300999999999999E-2</v>
      </c>
      <c r="J1" s="76">
        <v>1.0812E-2</v>
      </c>
      <c r="K1" s="76">
        <v>8.5789999999999998E-3</v>
      </c>
      <c r="L1" s="76">
        <v>8.5380000000000005E-3</v>
      </c>
      <c r="M1" s="76">
        <v>9.0880000000000006E-3</v>
      </c>
      <c r="N1" s="76">
        <v>8.6459999999999992E-3</v>
      </c>
      <c r="O1" s="76">
        <v>8.5330000000000007E-3</v>
      </c>
      <c r="P1" s="76">
        <v>7.9299999999999995E-3</v>
      </c>
      <c r="Q1" s="76">
        <v>7.7099999999999998E-3</v>
      </c>
      <c r="R1" s="76">
        <v>7.7029999999999998E-3</v>
      </c>
      <c r="S1" s="76">
        <v>5.4149999999999997E-3</v>
      </c>
      <c r="T1" s="76">
        <v>3.9979999999999998E-3</v>
      </c>
      <c r="U1" s="76">
        <v>4.0689999999999997E-3</v>
      </c>
      <c r="V1" s="76">
        <v>3.7460000000000002E-3</v>
      </c>
      <c r="W1" s="76">
        <v>1.0059999999999999E-3</v>
      </c>
      <c r="X1" s="76">
        <v>1.188E-3</v>
      </c>
      <c r="Y1" s="76">
        <v>0</v>
      </c>
      <c r="Z1" s="76">
        <v>-1.539E-3</v>
      </c>
      <c r="AA1" s="76">
        <v>-2.287E-3</v>
      </c>
      <c r="AB1" s="76">
        <v>-4.9579999999999997E-3</v>
      </c>
      <c r="AC1" s="76">
        <v>-3.117E-3</v>
      </c>
      <c r="AD1" s="76">
        <v>-6.5589999999999997E-3</v>
      </c>
      <c r="AE1" s="76">
        <v>-1.023E-2</v>
      </c>
      <c r="AF1" s="76">
        <v>-1.0357E-2</v>
      </c>
      <c r="AG1" s="76">
        <v>-1.1863E-2</v>
      </c>
      <c r="AH1" s="76">
        <v>-1.4017999999999999E-2</v>
      </c>
      <c r="AI1" s="76">
        <v>-1.2838E-2</v>
      </c>
      <c r="AJ1" s="76">
        <v>-1.3984999999999999E-2</v>
      </c>
      <c r="AK1" s="76">
        <v>-1.4552000000000001E-2</v>
      </c>
      <c r="AL1" s="76">
        <v>-1.4896E-2</v>
      </c>
    </row>
    <row r="2" spans="1:38" ht="12.75" customHeight="1">
      <c r="A2" s="76">
        <v>1.132E-2</v>
      </c>
      <c r="B2" s="76">
        <v>1.206E-2</v>
      </c>
      <c r="C2" s="76">
        <v>1.2574999999999999E-2</v>
      </c>
      <c r="D2" s="76">
        <v>1.396E-2</v>
      </c>
      <c r="E2" s="76">
        <v>1.2402E-2</v>
      </c>
      <c r="F2" s="76">
        <v>1.0841E-2</v>
      </c>
      <c r="G2" s="76">
        <v>1.0482999999999999E-2</v>
      </c>
      <c r="H2" s="76">
        <v>1.0312999999999999E-2</v>
      </c>
      <c r="I2" s="76">
        <v>1.0416999999999999E-2</v>
      </c>
      <c r="J2" s="76">
        <v>1.0732999999999999E-2</v>
      </c>
      <c r="K2" s="76">
        <v>9.7359999999999999E-3</v>
      </c>
      <c r="L2" s="76">
        <v>1.0416999999999999E-2</v>
      </c>
      <c r="M2" s="76">
        <v>1.0309E-2</v>
      </c>
      <c r="N2" s="76">
        <v>9.4859999999999996E-3</v>
      </c>
      <c r="O2" s="76">
        <v>7.8869999999999999E-3</v>
      </c>
      <c r="P2" s="76">
        <v>8.3459999999999993E-3</v>
      </c>
      <c r="Q2" s="76">
        <v>7.9590000000000008E-3</v>
      </c>
      <c r="R2" s="76">
        <v>7.8469999999999998E-3</v>
      </c>
      <c r="S2" s="76">
        <v>7.0169999999999998E-3</v>
      </c>
      <c r="T2" s="76">
        <v>4.8180000000000002E-3</v>
      </c>
      <c r="U2" s="76">
        <v>6.8459999999999997E-3</v>
      </c>
      <c r="V2" s="76">
        <v>3.444E-3</v>
      </c>
      <c r="W2" s="76">
        <v>3.4039999999999999E-3</v>
      </c>
      <c r="X2" s="76">
        <v>3.3430000000000001E-3</v>
      </c>
      <c r="Y2" s="76">
        <v>0</v>
      </c>
      <c r="Z2" s="76">
        <v>1.3500000000000001E-3</v>
      </c>
      <c r="AA2" s="76">
        <v>-1.704E-3</v>
      </c>
      <c r="AB2" s="76">
        <v>-3.735E-3</v>
      </c>
      <c r="AC2" s="76">
        <v>-2.2829999999999999E-3</v>
      </c>
      <c r="AD2" s="76">
        <v>-5.489E-3</v>
      </c>
      <c r="AE2" s="76">
        <v>-6.6639999999999998E-3</v>
      </c>
      <c r="AF2" s="76">
        <v>-7.8720000000000005E-3</v>
      </c>
      <c r="AG2" s="76">
        <v>-9.8549999999999992E-3</v>
      </c>
      <c r="AH2" s="76">
        <v>-1.0643E-2</v>
      </c>
      <c r="AI2" s="76">
        <v>-9.2809999999999993E-3</v>
      </c>
      <c r="AJ2" s="76">
        <v>-1.0005E-2</v>
      </c>
      <c r="AK2" s="76">
        <v>-1.1497E-2</v>
      </c>
      <c r="AL2" s="76">
        <v>-1.0928E-2</v>
      </c>
    </row>
    <row r="3" spans="1:38" ht="12.75" customHeight="1">
      <c r="A3" s="76">
        <v>7.6290000000000004E-3</v>
      </c>
      <c r="B3" s="76">
        <v>1.1062000000000001E-2</v>
      </c>
      <c r="C3" s="76">
        <v>1.2305999999999999E-2</v>
      </c>
      <c r="D3" s="76">
        <v>1.0288E-2</v>
      </c>
      <c r="E3" s="76">
        <v>1.0699E-2</v>
      </c>
      <c r="F3" s="76">
        <v>9.9349999999999994E-3</v>
      </c>
      <c r="G3" s="76">
        <v>1.0614999999999999E-2</v>
      </c>
      <c r="H3" s="76">
        <v>9.9000000000000008E-3</v>
      </c>
      <c r="I3" s="76">
        <v>1.0829E-2</v>
      </c>
      <c r="J3" s="76">
        <v>8.6929999999999993E-3</v>
      </c>
      <c r="K3" s="76">
        <v>8.175E-3</v>
      </c>
      <c r="L3" s="76">
        <v>8.9639999999999997E-3</v>
      </c>
      <c r="M3" s="76">
        <v>6.979E-3</v>
      </c>
      <c r="N3" s="76">
        <v>6.829E-3</v>
      </c>
      <c r="O3" s="76">
        <v>8.0079999999999995E-3</v>
      </c>
      <c r="P3" s="76">
        <v>7.7759999999999999E-3</v>
      </c>
      <c r="Q3" s="76">
        <v>7.293E-3</v>
      </c>
      <c r="R3" s="76">
        <v>6.7140000000000003E-3</v>
      </c>
      <c r="S3" s="76">
        <v>5.2319999999999997E-3</v>
      </c>
      <c r="T3" s="76">
        <v>4.7099999999999998E-3</v>
      </c>
      <c r="U3" s="76">
        <v>3.2799999999999999E-3</v>
      </c>
      <c r="V3" s="76">
        <v>3.2299999999999998E-3</v>
      </c>
      <c r="W3" s="76">
        <v>3.186E-3</v>
      </c>
      <c r="X3" s="76">
        <v>9.0600000000000001E-4</v>
      </c>
      <c r="Y3" s="76">
        <v>0</v>
      </c>
      <c r="Z3" s="76">
        <v>-2.225E-3</v>
      </c>
      <c r="AA3" s="76">
        <v>-2.7130000000000001E-3</v>
      </c>
      <c r="AB3" s="76">
        <v>-3.4350000000000001E-3</v>
      </c>
      <c r="AC3" s="76">
        <v>-4.2760000000000003E-3</v>
      </c>
      <c r="AD3" s="76">
        <v>-5.3280000000000003E-3</v>
      </c>
      <c r="AE3" s="76">
        <v>-7.9410000000000001E-3</v>
      </c>
      <c r="AF3" s="76">
        <v>-8.8070000000000006E-3</v>
      </c>
      <c r="AG3" s="76">
        <v>-8.5609999999999992E-3</v>
      </c>
      <c r="AH3" s="76">
        <v>-1.0374E-2</v>
      </c>
      <c r="AI3" s="76">
        <v>-8.6490000000000004E-3</v>
      </c>
      <c r="AJ3" s="76">
        <v>-9.4540000000000006E-3</v>
      </c>
      <c r="AK3" s="76">
        <v>-1.0776000000000001E-2</v>
      </c>
      <c r="AL3" s="76">
        <v>-1.0585000000000001E-2</v>
      </c>
    </row>
    <row r="4" spans="1:38" ht="12.75" customHeight="1">
      <c r="A4" s="76">
        <v>6.8770000000000003E-3</v>
      </c>
      <c r="B4" s="76">
        <v>7.633E-3</v>
      </c>
      <c r="C4" s="76">
        <v>8.09E-3</v>
      </c>
      <c r="D4" s="76">
        <v>7.7889999999999999E-3</v>
      </c>
      <c r="E4" s="76">
        <v>7.5690000000000002E-3</v>
      </c>
      <c r="F4" s="76">
        <v>7.2370000000000004E-3</v>
      </c>
      <c r="G4" s="76">
        <v>6.6689999999999996E-3</v>
      </c>
      <c r="H4" s="76">
        <v>7.0169999999999998E-3</v>
      </c>
      <c r="I4" s="76">
        <v>6.3930000000000002E-3</v>
      </c>
      <c r="J4" s="76">
        <v>6.6249999999999998E-3</v>
      </c>
      <c r="K4" s="76">
        <v>5.4530000000000004E-3</v>
      </c>
      <c r="L4" s="76">
        <v>5.633E-3</v>
      </c>
      <c r="M4" s="76">
        <v>6.3470000000000002E-3</v>
      </c>
      <c r="N4" s="76">
        <v>6.8960000000000002E-3</v>
      </c>
      <c r="O4" s="76">
        <v>5.9420000000000002E-3</v>
      </c>
      <c r="P4" s="76">
        <v>5.7629999999999999E-3</v>
      </c>
      <c r="Q4" s="76">
        <v>6.136E-3</v>
      </c>
      <c r="R4" s="76">
        <v>5.496E-3</v>
      </c>
      <c r="S4" s="76">
        <v>4.8019999999999998E-3</v>
      </c>
      <c r="T4" s="76">
        <v>2.81E-3</v>
      </c>
      <c r="U4" s="76">
        <v>4.2259999999999997E-3</v>
      </c>
      <c r="V4" s="76">
        <v>3.6540000000000001E-3</v>
      </c>
      <c r="W4" s="76">
        <v>1.2509999999999999E-3</v>
      </c>
      <c r="X4" s="76">
        <v>1.5499999999999999E-3</v>
      </c>
      <c r="Y4" s="76">
        <v>0</v>
      </c>
      <c r="Z4" s="76">
        <v>-1.155E-3</v>
      </c>
      <c r="AA4" s="76">
        <v>-1.7390000000000001E-3</v>
      </c>
      <c r="AB4" s="76">
        <v>-2.14E-3</v>
      </c>
      <c r="AC4" s="76">
        <v>-2.4390000000000002E-3</v>
      </c>
      <c r="AD4" s="76">
        <v>-5.1469999999999997E-3</v>
      </c>
      <c r="AE4" s="76">
        <v>-7.7250000000000001E-3</v>
      </c>
      <c r="AF4" s="76">
        <v>-6.5160000000000001E-3</v>
      </c>
      <c r="AG4" s="76">
        <v>-7.9389999999999999E-3</v>
      </c>
      <c r="AH4" s="76">
        <v>-8.1019999999999998E-3</v>
      </c>
      <c r="AI4" s="76">
        <v>-7.8810000000000009E-3</v>
      </c>
      <c r="AJ4" s="76">
        <v>-8.6630000000000006E-3</v>
      </c>
      <c r="AK4" s="76">
        <v>-9.92E-3</v>
      </c>
      <c r="AL4" s="76">
        <v>-1.0338999999999999E-2</v>
      </c>
    </row>
    <row r="5" spans="1:38" ht="12.75" customHeight="1">
      <c r="A5" s="76">
        <v>9.4059999999999994E-3</v>
      </c>
      <c r="B5" s="76">
        <v>1.0669E-2</v>
      </c>
      <c r="C5" s="76">
        <v>1.1148999999999999E-2</v>
      </c>
      <c r="D5" s="76">
        <v>1.123E-2</v>
      </c>
      <c r="E5" s="76">
        <v>9.4230000000000008E-3</v>
      </c>
      <c r="F5" s="76">
        <v>8.6210000000000002E-3</v>
      </c>
      <c r="G5" s="76">
        <v>8.2959999999999996E-3</v>
      </c>
      <c r="H5" s="76">
        <v>8.2360000000000003E-3</v>
      </c>
      <c r="I5" s="76">
        <v>8.7270000000000004E-3</v>
      </c>
      <c r="J5" s="76">
        <v>7.7470000000000004E-3</v>
      </c>
      <c r="K5" s="76">
        <v>7.4009999999999996E-3</v>
      </c>
      <c r="L5" s="76">
        <v>7.2899999999999996E-3</v>
      </c>
      <c r="M5" s="76">
        <v>6.698E-3</v>
      </c>
      <c r="N5" s="76">
        <v>5.9350000000000002E-3</v>
      </c>
      <c r="O5" s="76">
        <v>6.1910000000000003E-3</v>
      </c>
      <c r="P5" s="76">
        <v>6.5510000000000004E-3</v>
      </c>
      <c r="Q5" s="76">
        <v>5.9849999999999999E-3</v>
      </c>
      <c r="R5" s="76">
        <v>4.4429999999999999E-3</v>
      </c>
      <c r="S5" s="76">
        <v>4.6839999999999998E-3</v>
      </c>
      <c r="T5" s="76">
        <v>3.4069999999999999E-3</v>
      </c>
      <c r="U5" s="76">
        <v>3.31E-3</v>
      </c>
      <c r="V5" s="76">
        <v>1.923E-3</v>
      </c>
      <c r="W5" s="76">
        <v>2.013E-3</v>
      </c>
      <c r="X5" s="76">
        <v>1.0529999999999999E-3</v>
      </c>
      <c r="Y5" s="76">
        <v>0</v>
      </c>
      <c r="Z5" s="76">
        <v>-2.5900000000000001E-4</v>
      </c>
      <c r="AA5" s="76">
        <v>-1.575E-3</v>
      </c>
      <c r="AB5" s="76">
        <v>-3.4020000000000001E-3</v>
      </c>
      <c r="AC5" s="76">
        <v>-2.9629999999999999E-3</v>
      </c>
      <c r="AD5" s="76">
        <v>-5.0140000000000002E-3</v>
      </c>
      <c r="AE5" s="76">
        <v>-5.8939999999999999E-3</v>
      </c>
      <c r="AF5" s="76">
        <v>-7.6229999999999996E-3</v>
      </c>
      <c r="AG5" s="76">
        <v>-8.8459999999999997E-3</v>
      </c>
      <c r="AH5" s="76">
        <v>-8.4869999999999998E-3</v>
      </c>
      <c r="AI5" s="76">
        <v>-8.0020000000000004E-3</v>
      </c>
      <c r="AJ5" s="76">
        <v>-8.2120000000000005E-3</v>
      </c>
      <c r="AK5" s="76">
        <v>-9.9120000000000007E-3</v>
      </c>
      <c r="AL5" s="76">
        <v>-8.5590000000000006E-3</v>
      </c>
    </row>
    <row r="6" spans="1:38" ht="12.75" customHeight="1">
      <c r="A6" s="76">
        <v>6.9480000000000002E-3</v>
      </c>
      <c r="B6" s="76">
        <v>8.3820000000000006E-3</v>
      </c>
      <c r="C6" s="76">
        <v>8.7189999999999993E-3</v>
      </c>
      <c r="D6" s="76">
        <v>8.5190000000000005E-3</v>
      </c>
      <c r="E6" s="76">
        <v>8.1379999999999994E-3</v>
      </c>
      <c r="F6" s="76">
        <v>7.7840000000000001E-3</v>
      </c>
      <c r="G6" s="76">
        <v>7.7210000000000004E-3</v>
      </c>
      <c r="H6" s="76">
        <v>7.1269999999999997E-3</v>
      </c>
      <c r="I6" s="76">
        <v>7.2630000000000004E-3</v>
      </c>
      <c r="J6" s="76">
        <v>6.1469999999999997E-3</v>
      </c>
      <c r="K6" s="76">
        <v>5.1700000000000001E-3</v>
      </c>
      <c r="L6" s="76">
        <v>5.2579999999999997E-3</v>
      </c>
      <c r="M6" s="76">
        <v>4.9059999999999998E-3</v>
      </c>
      <c r="N6" s="76">
        <v>5.1339999999999997E-3</v>
      </c>
      <c r="O6" s="76">
        <v>4.9719999999999999E-3</v>
      </c>
      <c r="P6" s="76">
        <v>4.9389999999999998E-3</v>
      </c>
      <c r="Q6" s="76">
        <v>4.457E-3</v>
      </c>
      <c r="R6" s="76">
        <v>4.7109999999999999E-3</v>
      </c>
      <c r="S6" s="76">
        <v>2.885E-3</v>
      </c>
      <c r="T6" s="76">
        <v>2.9849999999999998E-3</v>
      </c>
      <c r="U6" s="76">
        <v>2.7439999999999999E-3</v>
      </c>
      <c r="V6" s="76">
        <v>2.1580000000000002E-3</v>
      </c>
      <c r="W6" s="76">
        <v>1.0989999999999999E-3</v>
      </c>
      <c r="X6" s="76">
        <v>2.3E-5</v>
      </c>
      <c r="Y6" s="76">
        <v>0</v>
      </c>
      <c r="Z6" s="76">
        <v>-1.0319999999999999E-3</v>
      </c>
      <c r="AA6" s="76">
        <v>-2.516E-3</v>
      </c>
      <c r="AB6" s="76">
        <v>-3.529E-3</v>
      </c>
      <c r="AC6" s="76">
        <v>-3.3960000000000001E-3</v>
      </c>
      <c r="AD6" s="76">
        <v>-4.555E-3</v>
      </c>
      <c r="AE6" s="76">
        <v>-6.6600000000000001E-3</v>
      </c>
      <c r="AF6" s="76">
        <v>-8.0770000000000008E-3</v>
      </c>
      <c r="AG6" s="76">
        <v>-6.5310000000000003E-3</v>
      </c>
      <c r="AH6" s="76">
        <v>-7.8670000000000007E-3</v>
      </c>
      <c r="AI6" s="76">
        <v>-7.1549999999999999E-3</v>
      </c>
      <c r="AJ6" s="76">
        <v>-8.2170000000000003E-3</v>
      </c>
      <c r="AK6" s="76">
        <v>-8.3079999999999994E-3</v>
      </c>
      <c r="AL6" s="76">
        <v>-8.7770000000000001E-3</v>
      </c>
    </row>
    <row r="7" spans="1:38" ht="12.75" customHeight="1">
      <c r="A7" s="76">
        <v>9.2800000000000001E-3</v>
      </c>
      <c r="B7" s="76">
        <v>9.4699999999999993E-3</v>
      </c>
      <c r="C7" s="76">
        <v>9.4830000000000001E-3</v>
      </c>
      <c r="D7" s="76">
        <v>9.1590000000000005E-3</v>
      </c>
      <c r="E7" s="76">
        <v>8.6309999999999998E-3</v>
      </c>
      <c r="F7" s="76">
        <v>7.4720000000000003E-3</v>
      </c>
      <c r="G7" s="76">
        <v>6.9040000000000004E-3</v>
      </c>
      <c r="H7" s="76">
        <v>7.2240000000000004E-3</v>
      </c>
      <c r="I7" s="76">
        <v>7.0479999999999996E-3</v>
      </c>
      <c r="J7" s="76">
        <v>6.9950000000000003E-3</v>
      </c>
      <c r="K7" s="76">
        <v>5.8479999999999999E-3</v>
      </c>
      <c r="L7" s="76">
        <v>5.4479999999999997E-3</v>
      </c>
      <c r="M7" s="76">
        <v>6.1679999999999999E-3</v>
      </c>
      <c r="N7" s="76">
        <v>6.0070000000000002E-3</v>
      </c>
      <c r="O7" s="76">
        <v>5.8710000000000004E-3</v>
      </c>
      <c r="P7" s="76">
        <v>5.3639999999999998E-3</v>
      </c>
      <c r="Q7" s="76">
        <v>5.3610000000000003E-3</v>
      </c>
      <c r="R7" s="76">
        <v>5.555E-3</v>
      </c>
      <c r="S7" s="76">
        <v>4.4419999999999998E-3</v>
      </c>
      <c r="T7" s="76">
        <v>2.7169999999999998E-3</v>
      </c>
      <c r="U7" s="76">
        <v>2.879E-3</v>
      </c>
      <c r="V7" s="76">
        <v>2.0790000000000001E-3</v>
      </c>
      <c r="W7" s="76">
        <v>1.127E-3</v>
      </c>
      <c r="X7" s="76">
        <v>7.9000000000000001E-4</v>
      </c>
      <c r="Y7" s="76">
        <v>0</v>
      </c>
      <c r="Z7" s="76">
        <v>-9.2699999999999998E-4</v>
      </c>
      <c r="AA7" s="76">
        <v>-2.2049999999999999E-3</v>
      </c>
      <c r="AB7" s="76">
        <v>-3.49E-3</v>
      </c>
      <c r="AC7" s="76">
        <v>-3.0639999999999999E-3</v>
      </c>
      <c r="AD7" s="76">
        <v>-5.6699999999999997E-3</v>
      </c>
      <c r="AE7" s="76">
        <v>-6.1939999999999999E-3</v>
      </c>
      <c r="AF7" s="76">
        <v>-6.0930000000000003E-3</v>
      </c>
      <c r="AG7" s="76">
        <v>-7.7419999999999998E-3</v>
      </c>
      <c r="AH7" s="76">
        <v>-7.3480000000000004E-3</v>
      </c>
      <c r="AI7" s="76">
        <v>-7.5199999999999998E-3</v>
      </c>
      <c r="AJ7" s="76">
        <v>-6.9179999999999997E-3</v>
      </c>
      <c r="AK7" s="76">
        <v>-7.9369999999999996E-3</v>
      </c>
      <c r="AL7" s="76">
        <v>-8.3210000000000003E-3</v>
      </c>
    </row>
    <row r="8" spans="1:38" ht="12.75" customHeight="1">
      <c r="A8" s="76">
        <v>1.1703E-2</v>
      </c>
      <c r="B8" s="76">
        <v>1.2886E-2</v>
      </c>
      <c r="C8" s="76">
        <v>1.2383E-2</v>
      </c>
      <c r="D8" s="76">
        <v>1.2375000000000001E-2</v>
      </c>
      <c r="E8" s="76">
        <v>1.1114000000000001E-2</v>
      </c>
      <c r="F8" s="76">
        <v>1.0326E-2</v>
      </c>
      <c r="G8" s="76">
        <v>1.0241E-2</v>
      </c>
      <c r="H8" s="76">
        <v>9.5759999999999994E-3</v>
      </c>
      <c r="I8" s="76">
        <v>9.7429999999999999E-3</v>
      </c>
      <c r="J8" s="76">
        <v>8.3389999999999992E-3</v>
      </c>
      <c r="K8" s="76">
        <v>7.8469999999999998E-3</v>
      </c>
      <c r="L8" s="76">
        <v>8.1449999999999995E-3</v>
      </c>
      <c r="M8" s="76">
        <v>7.0819999999999998E-3</v>
      </c>
      <c r="N8" s="76">
        <v>7.0569999999999999E-3</v>
      </c>
      <c r="O8" s="76">
        <v>6.711E-3</v>
      </c>
      <c r="P8" s="76">
        <v>7.1770000000000002E-3</v>
      </c>
      <c r="Q8" s="76">
        <v>6.3829999999999998E-3</v>
      </c>
      <c r="R8" s="76">
        <v>5.1989999999999996E-3</v>
      </c>
      <c r="S8" s="76">
        <v>4.8760000000000001E-3</v>
      </c>
      <c r="T8" s="76">
        <v>4.3090000000000003E-3</v>
      </c>
      <c r="U8" s="76">
        <v>3.9610000000000001E-3</v>
      </c>
      <c r="V8" s="76">
        <v>3.0630000000000002E-3</v>
      </c>
      <c r="W8" s="76">
        <v>2.4299999999999999E-3</v>
      </c>
      <c r="X8" s="76">
        <v>5.53E-4</v>
      </c>
      <c r="Y8" s="76">
        <v>0</v>
      </c>
      <c r="Z8" s="76">
        <v>-1.7E-5</v>
      </c>
      <c r="AA8" s="76">
        <v>-1.671E-3</v>
      </c>
      <c r="AB8" s="76">
        <v>-2.088E-3</v>
      </c>
      <c r="AC8" s="76">
        <v>-2.6979999999999999E-3</v>
      </c>
      <c r="AD8" s="76">
        <v>-4.3179999999999998E-3</v>
      </c>
      <c r="AE8" s="76">
        <v>-5.156E-3</v>
      </c>
      <c r="AF8" s="76">
        <v>-5.7140000000000003E-3</v>
      </c>
      <c r="AG8" s="76">
        <v>-6.9740000000000002E-3</v>
      </c>
      <c r="AH8" s="76">
        <v>-6.9249999999999997E-3</v>
      </c>
      <c r="AI8" s="76">
        <v>-6.1250000000000002E-3</v>
      </c>
      <c r="AJ8" s="76">
        <v>-6.8820000000000001E-3</v>
      </c>
      <c r="AK8" s="76">
        <v>-7.0470000000000003E-3</v>
      </c>
      <c r="AL8" s="76">
        <v>-6.9909999999999998E-3</v>
      </c>
    </row>
    <row r="9" spans="1:38" ht="12.75" customHeight="1">
      <c r="A9" s="76">
        <v>1.26E-2</v>
      </c>
      <c r="B9" s="76">
        <v>1.2668E-2</v>
      </c>
      <c r="C9" s="76">
        <v>1.2399E-2</v>
      </c>
      <c r="D9" s="76">
        <v>1.1361E-2</v>
      </c>
      <c r="E9" s="76">
        <v>1.1009E-2</v>
      </c>
      <c r="F9" s="76">
        <v>1.0423999999999999E-2</v>
      </c>
      <c r="G9" s="76">
        <v>9.4889999999999992E-3</v>
      </c>
      <c r="H9" s="76">
        <v>9.2560000000000003E-3</v>
      </c>
      <c r="I9" s="76">
        <v>8.7550000000000006E-3</v>
      </c>
      <c r="J9" s="76">
        <v>8.3149999999999995E-3</v>
      </c>
      <c r="K9" s="76">
        <v>7.1440000000000002E-3</v>
      </c>
      <c r="L9" s="76">
        <v>6.901E-3</v>
      </c>
      <c r="M9" s="76">
        <v>6.9199999999999999E-3</v>
      </c>
      <c r="N9" s="76">
        <v>6.8149999999999999E-3</v>
      </c>
      <c r="O9" s="76">
        <v>6.7060000000000002E-3</v>
      </c>
      <c r="P9" s="76">
        <v>6.0590000000000001E-3</v>
      </c>
      <c r="Q9" s="76">
        <v>5.9230000000000003E-3</v>
      </c>
      <c r="R9" s="76">
        <v>6.1859999999999997E-3</v>
      </c>
      <c r="S9" s="76">
        <v>5.5139999999999998E-3</v>
      </c>
      <c r="T9" s="76">
        <v>4.3480000000000003E-3</v>
      </c>
      <c r="U9" s="76">
        <v>3.7269999999999998E-3</v>
      </c>
      <c r="V9" s="76">
        <v>3.0130000000000001E-3</v>
      </c>
      <c r="W9" s="76">
        <v>1.941E-3</v>
      </c>
      <c r="X9" s="76">
        <v>1.322E-3</v>
      </c>
      <c r="Y9" s="76">
        <v>0</v>
      </c>
      <c r="Z9" s="76">
        <v>-8.6399999999999997E-4</v>
      </c>
      <c r="AA9" s="76">
        <v>-1.013E-3</v>
      </c>
      <c r="AB9" s="76">
        <v>-2.5230000000000001E-3</v>
      </c>
      <c r="AC9" s="76">
        <v>-3.1419999999999998E-3</v>
      </c>
      <c r="AD9" s="76">
        <v>-5.0260000000000001E-3</v>
      </c>
      <c r="AE9" s="76">
        <v>-6.3039999999999997E-3</v>
      </c>
      <c r="AF9" s="76">
        <v>-6.6950000000000004E-3</v>
      </c>
      <c r="AG9" s="76">
        <v>-6.9740000000000002E-3</v>
      </c>
      <c r="AH9" s="76">
        <v>-7.358E-3</v>
      </c>
      <c r="AI9" s="76">
        <v>-7.3969999999999999E-3</v>
      </c>
      <c r="AJ9" s="76">
        <v>-7.4479999999999998E-3</v>
      </c>
      <c r="AK9" s="76">
        <v>-7.9279999999999993E-3</v>
      </c>
      <c r="AL9" s="76">
        <v>-8.1960000000000002E-3</v>
      </c>
    </row>
    <row r="10" spans="1:38" ht="12.75" customHeight="1">
      <c r="A10" s="76">
        <v>1.4004000000000001E-2</v>
      </c>
      <c r="B10" s="76">
        <v>1.4037000000000001E-2</v>
      </c>
      <c r="C10" s="76">
        <v>1.3958E-2</v>
      </c>
      <c r="D10" s="76">
        <v>1.3488999999999999E-2</v>
      </c>
      <c r="E10" s="76">
        <v>1.1896E-2</v>
      </c>
      <c r="F10" s="76">
        <v>1.1068E-2</v>
      </c>
      <c r="G10" s="76">
        <v>1.0437999999999999E-2</v>
      </c>
      <c r="H10" s="76">
        <v>9.979E-3</v>
      </c>
      <c r="I10" s="76">
        <v>9.1839999999999995E-3</v>
      </c>
      <c r="J10" s="76">
        <v>8.7089999999999997E-3</v>
      </c>
      <c r="K10" s="76">
        <v>7.8619999999999992E-3</v>
      </c>
      <c r="L10" s="76">
        <v>7.43E-3</v>
      </c>
      <c r="M10" s="76">
        <v>7.2290000000000002E-3</v>
      </c>
      <c r="N10" s="76">
        <v>6.8100000000000001E-3</v>
      </c>
      <c r="O10" s="76">
        <v>6.3959999999999998E-3</v>
      </c>
      <c r="P10" s="76">
        <v>7.0800000000000004E-3</v>
      </c>
      <c r="Q10" s="76">
        <v>6.4140000000000004E-3</v>
      </c>
      <c r="R10" s="76">
        <v>5.8599999999999998E-3</v>
      </c>
      <c r="S10" s="76">
        <v>4.1939999999999998E-3</v>
      </c>
      <c r="T10" s="76">
        <v>3.8180000000000002E-3</v>
      </c>
      <c r="U10" s="76">
        <v>3.3240000000000001E-3</v>
      </c>
      <c r="V10" s="76">
        <v>2.6080000000000001E-3</v>
      </c>
      <c r="W10" s="76">
        <v>1.109E-3</v>
      </c>
      <c r="X10" s="76">
        <v>5.0500000000000002E-4</v>
      </c>
      <c r="Y10" s="76">
        <v>0</v>
      </c>
      <c r="Z10" s="76">
        <v>-9.3300000000000002E-4</v>
      </c>
      <c r="AA10" s="76">
        <v>-2.7539999999999999E-3</v>
      </c>
      <c r="AB10" s="76">
        <v>-3.545E-3</v>
      </c>
      <c r="AC10" s="76">
        <v>-3.8709999999999999E-3</v>
      </c>
      <c r="AD10" s="76">
        <v>-5.705E-3</v>
      </c>
      <c r="AE10" s="76">
        <v>-6.979E-3</v>
      </c>
      <c r="AF10" s="76">
        <v>-7.522E-3</v>
      </c>
      <c r="AG10" s="76">
        <v>-8.0319999999999992E-3</v>
      </c>
      <c r="AH10" s="76">
        <v>-8.4209999999999997E-3</v>
      </c>
      <c r="AI10" s="76">
        <v>-7.6039999999999996E-3</v>
      </c>
      <c r="AJ10" s="76">
        <v>-8.3549999999999996E-3</v>
      </c>
      <c r="AK10" s="76">
        <v>-8.182E-3</v>
      </c>
      <c r="AL10" s="76">
        <v>-8.7329999999999994E-3</v>
      </c>
    </row>
    <row r="11" spans="1:38" ht="12.75" customHeight="1">
      <c r="A11" s="76">
        <v>1.5765999999999999E-2</v>
      </c>
      <c r="B11" s="76">
        <v>1.6473000000000002E-2</v>
      </c>
      <c r="C11" s="76">
        <v>1.5761000000000001E-2</v>
      </c>
      <c r="D11" s="76">
        <v>1.4562E-2</v>
      </c>
      <c r="E11" s="76">
        <v>1.3897E-2</v>
      </c>
      <c r="F11" s="76">
        <v>1.2961E-2</v>
      </c>
      <c r="G11" s="76">
        <v>1.2737999999999999E-2</v>
      </c>
      <c r="H11" s="76">
        <v>1.1589E-2</v>
      </c>
      <c r="I11" s="76">
        <v>1.1724999999999999E-2</v>
      </c>
      <c r="J11" s="76">
        <v>1.0453E-2</v>
      </c>
      <c r="K11" s="76">
        <v>9.1669999999999998E-3</v>
      </c>
      <c r="L11" s="76">
        <v>9.1369999999999993E-3</v>
      </c>
      <c r="M11" s="76">
        <v>7.9670000000000001E-3</v>
      </c>
      <c r="N11" s="76">
        <v>7.744E-3</v>
      </c>
      <c r="O11" s="76">
        <v>7.6790000000000001E-3</v>
      </c>
      <c r="P11" s="76">
        <v>7.3210000000000003E-3</v>
      </c>
      <c r="Q11" s="76">
        <v>7.0670000000000004E-3</v>
      </c>
      <c r="R11" s="76">
        <v>6.1669999999999997E-3</v>
      </c>
      <c r="S11" s="76">
        <v>5.3870000000000003E-3</v>
      </c>
      <c r="T11" s="76">
        <v>4.4790000000000003E-3</v>
      </c>
      <c r="U11" s="76">
        <v>3.8479999999999999E-3</v>
      </c>
      <c r="V11" s="76">
        <v>2.4729999999999999E-3</v>
      </c>
      <c r="W11" s="76">
        <v>1.8580000000000001E-3</v>
      </c>
      <c r="X11" s="76">
        <v>7.0699999999999995E-4</v>
      </c>
      <c r="Y11" s="76">
        <v>0</v>
      </c>
      <c r="Z11" s="76">
        <v>-1.1529999999999999E-3</v>
      </c>
      <c r="AA11" s="76">
        <v>-2.2239999999999998E-3</v>
      </c>
      <c r="AB11" s="76">
        <v>-3.0860000000000002E-3</v>
      </c>
      <c r="AC11" s="76">
        <v>-3.666E-3</v>
      </c>
      <c r="AD11" s="76">
        <v>-5.7010000000000003E-3</v>
      </c>
      <c r="AE11" s="76">
        <v>-7.5649999999999997E-3</v>
      </c>
      <c r="AF11" s="76">
        <v>-7.9120000000000006E-3</v>
      </c>
      <c r="AG11" s="76">
        <v>-8.3990000000000002E-3</v>
      </c>
      <c r="AH11" s="76">
        <v>-8.6859999999999993E-3</v>
      </c>
      <c r="AI11" s="76">
        <v>-8.3470000000000003E-3</v>
      </c>
      <c r="AJ11" s="76">
        <v>-8.7279999999999996E-3</v>
      </c>
      <c r="AK11" s="76">
        <v>-9.2479999999999993E-3</v>
      </c>
      <c r="AL11" s="76">
        <v>-9.4509999999999993E-3</v>
      </c>
    </row>
    <row r="12" spans="1:38" ht="12.75" customHeight="1">
      <c r="A12" s="76">
        <v>1.6566000000000001E-2</v>
      </c>
      <c r="B12" s="76">
        <v>1.6324000000000002E-2</v>
      </c>
      <c r="C12" s="76">
        <v>1.6015999999999999E-2</v>
      </c>
      <c r="D12" s="76">
        <v>1.5413E-2</v>
      </c>
      <c r="E12" s="76">
        <v>1.4447E-2</v>
      </c>
      <c r="F12" s="76">
        <v>1.3478E-2</v>
      </c>
      <c r="G12" s="76">
        <v>1.2501999999999999E-2</v>
      </c>
      <c r="H12" s="76">
        <v>1.1835E-2</v>
      </c>
      <c r="I12" s="76">
        <v>1.1174999999999999E-2</v>
      </c>
      <c r="J12" s="76">
        <v>1.0455000000000001E-2</v>
      </c>
      <c r="K12" s="76">
        <v>9.7579999999999993E-3</v>
      </c>
      <c r="L12" s="76">
        <v>9.1299999999999992E-3</v>
      </c>
      <c r="M12" s="76">
        <v>9.3589999999999993E-3</v>
      </c>
      <c r="N12" s="76">
        <v>8.9079999999999993E-3</v>
      </c>
      <c r="O12" s="76">
        <v>8.0800000000000004E-3</v>
      </c>
      <c r="P12" s="76">
        <v>8.1539999999999998E-3</v>
      </c>
      <c r="Q12" s="76">
        <v>7.7990000000000004E-3</v>
      </c>
      <c r="R12" s="76">
        <v>7.4050000000000001E-3</v>
      </c>
      <c r="S12" s="76">
        <v>6.6059999999999999E-3</v>
      </c>
      <c r="T12" s="76">
        <v>5.457E-3</v>
      </c>
      <c r="U12" s="76">
        <v>4.8549999999999999E-3</v>
      </c>
      <c r="V12" s="76">
        <v>3.7929999999999999E-3</v>
      </c>
      <c r="W12" s="76">
        <v>2.245E-3</v>
      </c>
      <c r="X12" s="76">
        <v>1.7099999999999999E-3</v>
      </c>
      <c r="Y12" s="76">
        <v>0</v>
      </c>
      <c r="Z12" s="76">
        <v>-3.48E-4</v>
      </c>
      <c r="AA12" s="76">
        <v>-1.266E-3</v>
      </c>
      <c r="AB12" s="76">
        <v>-2.6440000000000001E-3</v>
      </c>
      <c r="AC12" s="76">
        <v>-3.7360000000000002E-3</v>
      </c>
      <c r="AD12" s="76">
        <v>-5.6420000000000003E-3</v>
      </c>
      <c r="AE12" s="76">
        <v>-6.8869999999999999E-3</v>
      </c>
      <c r="AF12" s="76">
        <v>-7.4320000000000002E-3</v>
      </c>
      <c r="AG12" s="76">
        <v>-8.3719999999999992E-3</v>
      </c>
      <c r="AH12" s="76">
        <v>-8.6250000000000007E-3</v>
      </c>
      <c r="AI12" s="76">
        <v>-8.6400000000000001E-3</v>
      </c>
      <c r="AJ12" s="76">
        <v>-9.1959999999999993E-3</v>
      </c>
      <c r="AK12" s="76">
        <v>-9.502E-3</v>
      </c>
      <c r="AL12" s="76">
        <v>-9.6710000000000008E-3</v>
      </c>
    </row>
    <row r="13" spans="1:38" ht="12.75" customHeight="1">
      <c r="A13" s="76">
        <v>1.8844E-2</v>
      </c>
      <c r="B13" s="76">
        <v>1.8995999999999999E-2</v>
      </c>
      <c r="C13" s="76">
        <v>1.7821E-2</v>
      </c>
      <c r="D13" s="76">
        <v>1.7245E-2</v>
      </c>
      <c r="E13" s="76">
        <v>1.5699000000000001E-2</v>
      </c>
      <c r="F13" s="76">
        <v>1.498E-2</v>
      </c>
      <c r="G13" s="76">
        <v>1.4290000000000001E-2</v>
      </c>
      <c r="H13" s="76">
        <v>1.3750999999999999E-2</v>
      </c>
      <c r="I13" s="76">
        <v>1.3158E-2</v>
      </c>
      <c r="J13" s="76">
        <v>1.227E-2</v>
      </c>
      <c r="K13" s="76">
        <v>1.1577E-2</v>
      </c>
      <c r="L13" s="76">
        <v>1.1062000000000001E-2</v>
      </c>
      <c r="M13" s="76">
        <v>1.0113E-2</v>
      </c>
      <c r="N13" s="76">
        <v>9.325E-3</v>
      </c>
      <c r="O13" s="76">
        <v>9.0570000000000008E-3</v>
      </c>
      <c r="P13" s="76">
        <v>9.3989999999999994E-3</v>
      </c>
      <c r="Q13" s="76">
        <v>8.6049999999999998E-3</v>
      </c>
      <c r="R13" s="76">
        <v>7.672E-3</v>
      </c>
      <c r="S13" s="76">
        <v>6.3579999999999999E-3</v>
      </c>
      <c r="T13" s="76">
        <v>5.0270000000000002E-3</v>
      </c>
      <c r="U13" s="76">
        <v>4.4019999999999997E-3</v>
      </c>
      <c r="V13" s="76">
        <v>3.5070000000000001E-3</v>
      </c>
      <c r="W13" s="76">
        <v>2.287E-3</v>
      </c>
      <c r="X13" s="76">
        <v>1.0139999999999999E-3</v>
      </c>
      <c r="Y13" s="76">
        <v>0</v>
      </c>
      <c r="Z13" s="76">
        <v>-1.039E-3</v>
      </c>
      <c r="AA13" s="76">
        <v>-1.7129999999999999E-3</v>
      </c>
      <c r="AB13" s="76">
        <v>-3.3400000000000001E-3</v>
      </c>
      <c r="AC13" s="76">
        <v>-4.0800000000000003E-3</v>
      </c>
      <c r="AD13" s="76">
        <v>-5.999E-3</v>
      </c>
      <c r="AE13" s="76">
        <v>-7.4660000000000004E-3</v>
      </c>
      <c r="AF13" s="76">
        <v>-8.0059999999999992E-3</v>
      </c>
      <c r="AG13" s="76">
        <v>-9.1929999999999998E-3</v>
      </c>
      <c r="AH13" s="76">
        <v>-9.3480000000000004E-3</v>
      </c>
      <c r="AI13" s="76">
        <v>-9.4490000000000008E-3</v>
      </c>
      <c r="AJ13" s="76">
        <v>-9.7540000000000005E-3</v>
      </c>
      <c r="AK13" s="76">
        <v>-1.0272999999999999E-2</v>
      </c>
      <c r="AL13" s="76">
        <v>-1.0442E-2</v>
      </c>
    </row>
    <row r="14" spans="1:38" ht="12.75" customHeight="1">
      <c r="A14" s="76">
        <v>1.8214999999999999E-2</v>
      </c>
      <c r="B14" s="76">
        <v>1.8270000000000002E-2</v>
      </c>
      <c r="C14" s="76">
        <v>1.7635999999999999E-2</v>
      </c>
      <c r="D14" s="76">
        <v>1.6079E-2</v>
      </c>
      <c r="E14" s="76">
        <v>1.5577000000000001E-2</v>
      </c>
      <c r="F14" s="76">
        <v>1.5100000000000001E-2</v>
      </c>
      <c r="G14" s="76">
        <v>1.4258E-2</v>
      </c>
      <c r="H14" s="76">
        <v>1.312E-2</v>
      </c>
      <c r="I14" s="76">
        <v>1.2919E-2</v>
      </c>
      <c r="J14" s="76">
        <v>1.1986E-2</v>
      </c>
      <c r="K14" s="76">
        <v>1.0614999999999999E-2</v>
      </c>
      <c r="L14" s="76">
        <v>1.0274999999999999E-2</v>
      </c>
      <c r="M14" s="76">
        <v>9.4190000000000003E-3</v>
      </c>
      <c r="N14" s="76">
        <v>9.2250000000000006E-3</v>
      </c>
      <c r="O14" s="76">
        <v>8.6459999999999992E-3</v>
      </c>
      <c r="P14" s="76">
        <v>8.456E-3</v>
      </c>
      <c r="Q14" s="76">
        <v>8.0440000000000008E-3</v>
      </c>
      <c r="R14" s="76">
        <v>7.2379999999999996E-3</v>
      </c>
      <c r="S14" s="76">
        <v>6.332E-3</v>
      </c>
      <c r="T14" s="76">
        <v>5.4679999999999998E-3</v>
      </c>
      <c r="U14" s="76">
        <v>3.9909999999999998E-3</v>
      </c>
      <c r="V14" s="76">
        <v>3.1930000000000001E-3</v>
      </c>
      <c r="W14" s="76">
        <v>1.9650000000000002E-3</v>
      </c>
      <c r="X14" s="76">
        <v>6.5899999999999997E-4</v>
      </c>
      <c r="Y14" s="76">
        <v>0</v>
      </c>
      <c r="Z14" s="76">
        <v>-1.3259999999999999E-3</v>
      </c>
      <c r="AA14" s="76">
        <v>-2.5049999999999998E-3</v>
      </c>
      <c r="AB14" s="76">
        <v>-3.5170000000000002E-3</v>
      </c>
      <c r="AC14" s="76">
        <v>-4.9969999999999997E-3</v>
      </c>
      <c r="AD14" s="76">
        <v>-6.894E-3</v>
      </c>
      <c r="AE14" s="76">
        <v>-8.3730000000000002E-3</v>
      </c>
      <c r="AF14" s="76">
        <v>-9.2219999999999993E-3</v>
      </c>
      <c r="AG14" s="76">
        <v>-9.7809999999999998E-3</v>
      </c>
      <c r="AH14" s="76">
        <v>-1.0637000000000001E-2</v>
      </c>
      <c r="AI14" s="76">
        <v>-1.0763E-2</v>
      </c>
      <c r="AJ14" s="76">
        <v>-1.1445E-2</v>
      </c>
      <c r="AK14" s="76">
        <v>-1.1565000000000001E-2</v>
      </c>
      <c r="AL14" s="76">
        <v>-1.188E-2</v>
      </c>
    </row>
    <row r="15" spans="1:38" ht="12.75" customHeight="1">
      <c r="A15" s="76">
        <v>1.9550999999999999E-2</v>
      </c>
      <c r="B15" s="76">
        <v>1.8935E-2</v>
      </c>
      <c r="C15" s="76">
        <v>1.8135999999999999E-2</v>
      </c>
      <c r="D15" s="76">
        <v>1.7691999999999999E-2</v>
      </c>
      <c r="E15" s="76">
        <v>1.6596E-2</v>
      </c>
      <c r="F15" s="76">
        <v>1.5292999999999999E-2</v>
      </c>
      <c r="G15" s="76">
        <v>1.4589E-2</v>
      </c>
      <c r="H15" s="76">
        <v>1.4172000000000001E-2</v>
      </c>
      <c r="I15" s="76">
        <v>1.3278999999999999E-2</v>
      </c>
      <c r="J15" s="76">
        <v>1.2307999999999999E-2</v>
      </c>
      <c r="K15" s="76">
        <v>1.1597E-2</v>
      </c>
      <c r="L15" s="76">
        <v>1.0973999999999999E-2</v>
      </c>
      <c r="M15" s="76">
        <v>1.1103999999999999E-2</v>
      </c>
      <c r="N15" s="76">
        <v>1.0225E-2</v>
      </c>
      <c r="O15" s="76">
        <v>9.6380000000000007E-3</v>
      </c>
      <c r="P15" s="76">
        <v>9.4520000000000003E-3</v>
      </c>
      <c r="Q15" s="76">
        <v>9.051E-3</v>
      </c>
      <c r="R15" s="76">
        <v>8.2780000000000006E-3</v>
      </c>
      <c r="S15" s="76">
        <v>7.1450000000000003E-3</v>
      </c>
      <c r="T15" s="76">
        <v>5.9300000000000004E-3</v>
      </c>
      <c r="U15" s="76">
        <v>5.0390000000000001E-3</v>
      </c>
      <c r="V15" s="76">
        <v>3.7850000000000002E-3</v>
      </c>
      <c r="W15" s="76">
        <v>2.5179999999999998E-3</v>
      </c>
      <c r="X15" s="76">
        <v>1.5120000000000001E-3</v>
      </c>
      <c r="Y15" s="76">
        <v>0</v>
      </c>
      <c r="Z15" s="76">
        <v>-7.76E-4</v>
      </c>
      <c r="AA15" s="76">
        <v>-1.9530000000000001E-3</v>
      </c>
      <c r="AB15" s="76">
        <v>-3.1960000000000001E-3</v>
      </c>
      <c r="AC15" s="76">
        <v>-4.169E-3</v>
      </c>
      <c r="AD15" s="76">
        <v>-6.1720000000000004E-3</v>
      </c>
      <c r="AE15" s="76">
        <v>-7.7190000000000002E-3</v>
      </c>
      <c r="AF15" s="76">
        <v>-8.3210000000000003E-3</v>
      </c>
      <c r="AG15" s="76">
        <v>-9.8799999999999999E-3</v>
      </c>
      <c r="AH15" s="76">
        <v>-1.0248E-2</v>
      </c>
      <c r="AI15" s="76">
        <v>-1.064E-2</v>
      </c>
      <c r="AJ15" s="76">
        <v>-1.1098999999999999E-2</v>
      </c>
      <c r="AK15" s="76">
        <v>-1.1575999999999999E-2</v>
      </c>
      <c r="AL15" s="76">
        <v>-1.1986E-2</v>
      </c>
    </row>
    <row r="16" spans="1:38" ht="12.75" customHeight="1">
      <c r="A16" s="76">
        <v>1.9355000000000001E-2</v>
      </c>
      <c r="B16" s="76">
        <v>1.9673E-2</v>
      </c>
      <c r="C16" s="76">
        <v>1.8533999999999998E-2</v>
      </c>
      <c r="D16" s="76">
        <v>1.7597999999999999E-2</v>
      </c>
      <c r="E16" s="76">
        <v>1.6424000000000001E-2</v>
      </c>
      <c r="F16" s="76">
        <v>1.5719E-2</v>
      </c>
      <c r="G16" s="76">
        <v>1.5284000000000001E-2</v>
      </c>
      <c r="H16" s="76">
        <v>1.4089000000000001E-2</v>
      </c>
      <c r="I16" s="76">
        <v>1.4027E-2</v>
      </c>
      <c r="J16" s="76">
        <v>1.2935E-2</v>
      </c>
      <c r="K16" s="76">
        <v>1.2184E-2</v>
      </c>
      <c r="L16" s="76">
        <v>1.1523E-2</v>
      </c>
      <c r="M16" s="76">
        <v>1.0333999999999999E-2</v>
      </c>
      <c r="N16" s="76">
        <v>9.6670000000000002E-3</v>
      </c>
      <c r="O16" s="76">
        <v>9.3779999999999992E-3</v>
      </c>
      <c r="P16" s="76">
        <v>9.6559999999999997E-3</v>
      </c>
      <c r="Q16" s="76">
        <v>8.6750000000000004E-3</v>
      </c>
      <c r="R16" s="76">
        <v>7.4130000000000003E-3</v>
      </c>
      <c r="S16" s="76">
        <v>6.5830000000000003E-3</v>
      </c>
      <c r="T16" s="76">
        <v>5.2050000000000004E-3</v>
      </c>
      <c r="U16" s="76">
        <v>4.5110000000000003E-3</v>
      </c>
      <c r="V16" s="76">
        <v>3.088E-3</v>
      </c>
      <c r="W16" s="76">
        <v>2.2409999999999999E-3</v>
      </c>
      <c r="X16" s="76">
        <v>9.3499999999999996E-4</v>
      </c>
      <c r="Y16" s="76">
        <v>0</v>
      </c>
      <c r="Z16" s="76">
        <v>-1.1440000000000001E-3</v>
      </c>
      <c r="AA16" s="76">
        <v>-2.5370000000000002E-3</v>
      </c>
      <c r="AB16" s="76">
        <v>-3.6719999999999999E-3</v>
      </c>
      <c r="AC16" s="76">
        <v>-4.9300000000000004E-3</v>
      </c>
      <c r="AD16" s="76">
        <v>-7.0320000000000001E-3</v>
      </c>
      <c r="AE16" s="76">
        <v>-8.6379999999999998E-3</v>
      </c>
      <c r="AF16" s="76">
        <v>-9.5219999999999992E-3</v>
      </c>
      <c r="AG16" s="76">
        <v>-1.0423999999999999E-2</v>
      </c>
      <c r="AH16" s="76">
        <v>-1.0829E-2</v>
      </c>
      <c r="AI16" s="76">
        <v>-1.1358E-2</v>
      </c>
      <c r="AJ16" s="76">
        <v>-1.1755E-2</v>
      </c>
      <c r="AK16" s="76">
        <v>-1.2097999999999999E-2</v>
      </c>
      <c r="AL16" s="76">
        <v>-1.2614999999999999E-2</v>
      </c>
    </row>
    <row r="17" spans="1:38" ht="12.75" customHeight="1">
      <c r="A17" s="76">
        <v>2.0036000000000002E-2</v>
      </c>
      <c r="B17" s="76">
        <v>1.9487999999999998E-2</v>
      </c>
      <c r="C17" s="76">
        <v>1.8759999999999999E-2</v>
      </c>
      <c r="D17" s="76">
        <v>1.7510000000000001E-2</v>
      </c>
      <c r="E17" s="76">
        <v>1.7099E-2</v>
      </c>
      <c r="F17" s="76">
        <v>1.6292000000000001E-2</v>
      </c>
      <c r="G17" s="76">
        <v>1.5011E-2</v>
      </c>
      <c r="H17" s="76">
        <v>1.4633E-2</v>
      </c>
      <c r="I17" s="76">
        <v>1.3677999999999999E-2</v>
      </c>
      <c r="J17" s="76">
        <v>1.2860999999999999E-2</v>
      </c>
      <c r="K17" s="76">
        <v>1.1738E-2</v>
      </c>
      <c r="L17" s="76">
        <v>1.1162999999999999E-2</v>
      </c>
      <c r="M17" s="76">
        <v>1.0893999999999999E-2</v>
      </c>
      <c r="N17" s="76">
        <v>1.0691000000000001E-2</v>
      </c>
      <c r="O17" s="76">
        <v>9.7660000000000004E-3</v>
      </c>
      <c r="P17" s="76">
        <v>9.6480000000000003E-3</v>
      </c>
      <c r="Q17" s="76">
        <v>9.2219999999999993E-3</v>
      </c>
      <c r="R17" s="76">
        <v>8.4370000000000001E-3</v>
      </c>
      <c r="S17" s="76">
        <v>7.234E-3</v>
      </c>
      <c r="T17" s="76">
        <v>6.0850000000000001E-3</v>
      </c>
      <c r="U17" s="76">
        <v>4.8599999999999997E-3</v>
      </c>
      <c r="V17" s="76">
        <v>3.852E-3</v>
      </c>
      <c r="W17" s="76">
        <v>2.1930000000000001E-3</v>
      </c>
      <c r="X17" s="76">
        <v>1.284E-3</v>
      </c>
      <c r="Y17" s="76">
        <v>0</v>
      </c>
      <c r="Z17" s="76">
        <v>-1.183E-3</v>
      </c>
      <c r="AA17" s="76">
        <v>-2.4039999999999999E-3</v>
      </c>
      <c r="AB17" s="76">
        <v>-3.4870000000000001E-3</v>
      </c>
      <c r="AC17" s="76">
        <v>-5.2389999999999997E-3</v>
      </c>
      <c r="AD17" s="76">
        <v>-7.5139999999999998E-3</v>
      </c>
      <c r="AE17" s="76">
        <v>-9.1839999999999995E-3</v>
      </c>
      <c r="AF17" s="76">
        <v>-1.0133E-2</v>
      </c>
      <c r="AG17" s="76">
        <v>-1.1304E-2</v>
      </c>
      <c r="AH17" s="76">
        <v>-1.1790999999999999E-2</v>
      </c>
      <c r="AI17" s="76">
        <v>-1.2408000000000001E-2</v>
      </c>
      <c r="AJ17" s="76">
        <v>-1.3233E-2</v>
      </c>
      <c r="AK17" s="76">
        <v>-1.3552E-2</v>
      </c>
      <c r="AL17" s="76">
        <v>-1.3903E-2</v>
      </c>
    </row>
    <row r="18" spans="1:38" ht="12.75" customHeight="1">
      <c r="A18" s="76">
        <v>1.9768999999999998E-2</v>
      </c>
      <c r="B18" s="76">
        <v>1.9547999999999999E-2</v>
      </c>
      <c r="C18" s="76">
        <v>1.8839999999999999E-2</v>
      </c>
      <c r="D18" s="76">
        <v>1.8582000000000001E-2</v>
      </c>
      <c r="E18" s="76">
        <v>1.7027E-2</v>
      </c>
      <c r="F18" s="76">
        <v>1.6011000000000001E-2</v>
      </c>
      <c r="G18" s="76">
        <v>1.5677E-2</v>
      </c>
      <c r="H18" s="76">
        <v>1.5004999999999999E-2</v>
      </c>
      <c r="I18" s="76">
        <v>1.4259000000000001E-2</v>
      </c>
      <c r="J18" s="76">
        <v>1.3212E-2</v>
      </c>
      <c r="K18" s="76">
        <v>1.2803E-2</v>
      </c>
      <c r="L18" s="76">
        <v>1.1958999999999999E-2</v>
      </c>
      <c r="M18" s="76">
        <v>1.1653999999999999E-2</v>
      </c>
      <c r="N18" s="76">
        <v>1.0808E-2</v>
      </c>
      <c r="O18" s="76">
        <v>1.0241E-2</v>
      </c>
      <c r="P18" s="76">
        <v>1.0484E-2</v>
      </c>
      <c r="Q18" s="76">
        <v>9.6050000000000007E-3</v>
      </c>
      <c r="R18" s="76">
        <v>8.5660000000000007E-3</v>
      </c>
      <c r="S18" s="76">
        <v>7.522E-3</v>
      </c>
      <c r="T18" s="76">
        <v>6.3449999999999999E-3</v>
      </c>
      <c r="U18" s="76">
        <v>5.339E-3</v>
      </c>
      <c r="V18" s="76">
        <v>4.2940000000000001E-3</v>
      </c>
      <c r="W18" s="76">
        <v>2.7650000000000001E-3</v>
      </c>
      <c r="X18" s="76">
        <v>1.531E-3</v>
      </c>
      <c r="Y18" s="76">
        <v>0</v>
      </c>
      <c r="Z18" s="76">
        <v>-6.2E-4</v>
      </c>
      <c r="AA18" s="76">
        <v>-1.825E-3</v>
      </c>
      <c r="AB18" s="76">
        <v>-3.3899999999999998E-3</v>
      </c>
      <c r="AC18" s="76">
        <v>-4.3369999999999997E-3</v>
      </c>
      <c r="AD18" s="76">
        <v>-6.6420000000000003E-3</v>
      </c>
      <c r="AE18" s="76">
        <v>-8.201E-3</v>
      </c>
      <c r="AF18" s="76">
        <v>-9.2110000000000004E-3</v>
      </c>
      <c r="AG18" s="76">
        <v>-1.0562E-2</v>
      </c>
      <c r="AH18" s="76">
        <v>-1.1466E-2</v>
      </c>
      <c r="AI18" s="76">
        <v>-1.1955E-2</v>
      </c>
      <c r="AJ18" s="76">
        <v>-1.2153000000000001E-2</v>
      </c>
      <c r="AK18" s="76">
        <v>-1.2836999999999999E-2</v>
      </c>
      <c r="AL18" s="76">
        <v>-1.3239000000000001E-2</v>
      </c>
    </row>
    <row r="19" spans="1:38" ht="12.75" customHeight="1">
      <c r="A19" s="76">
        <v>2.0183E-2</v>
      </c>
      <c r="B19" s="76">
        <v>2.0313000000000001E-2</v>
      </c>
      <c r="C19" s="76">
        <v>1.9292E-2</v>
      </c>
      <c r="D19" s="76">
        <v>1.7873E-2</v>
      </c>
      <c r="E19" s="76">
        <v>1.7180000000000001E-2</v>
      </c>
      <c r="F19" s="76">
        <v>1.6552999999999998E-2</v>
      </c>
      <c r="G19" s="76">
        <v>1.5904999999999999E-2</v>
      </c>
      <c r="H19" s="76">
        <v>1.4735E-2</v>
      </c>
      <c r="I19" s="76">
        <v>1.4362E-2</v>
      </c>
      <c r="J19" s="76">
        <v>1.3462999999999999E-2</v>
      </c>
      <c r="K19" s="76">
        <v>1.227E-2</v>
      </c>
      <c r="L19" s="76">
        <v>1.1964000000000001E-2</v>
      </c>
      <c r="M19" s="76">
        <v>1.0611000000000001E-2</v>
      </c>
      <c r="N19" s="76">
        <v>1.0092E-2</v>
      </c>
      <c r="O19" s="76">
        <v>9.8700000000000003E-3</v>
      </c>
      <c r="P19" s="76">
        <v>9.6769999999999998E-3</v>
      </c>
      <c r="Q19" s="76">
        <v>9.0469999999999995E-3</v>
      </c>
      <c r="R19" s="76">
        <v>7.7660000000000003E-3</v>
      </c>
      <c r="S19" s="76">
        <v>6.6800000000000002E-3</v>
      </c>
      <c r="T19" s="76">
        <v>5.5300000000000002E-3</v>
      </c>
      <c r="U19" s="76">
        <v>4.6449999999999998E-3</v>
      </c>
      <c r="V19" s="76">
        <v>3.3370000000000001E-3</v>
      </c>
      <c r="W19" s="76">
        <v>2.16E-3</v>
      </c>
      <c r="X19" s="76">
        <v>8.7600000000000004E-4</v>
      </c>
      <c r="Y19" s="76">
        <v>0</v>
      </c>
      <c r="Z19" s="76">
        <v>-1.335E-3</v>
      </c>
      <c r="AA19" s="76">
        <v>-2.6020000000000001E-3</v>
      </c>
      <c r="AB19" s="76">
        <v>-3.6480000000000002E-3</v>
      </c>
      <c r="AC19" s="76">
        <v>-5.3730000000000002E-3</v>
      </c>
      <c r="AD19" s="76">
        <v>-7.3980000000000001E-3</v>
      </c>
      <c r="AE19" s="76">
        <v>-9.1970000000000003E-3</v>
      </c>
      <c r="AF19" s="76">
        <v>-9.9050000000000006E-3</v>
      </c>
      <c r="AG19" s="76">
        <v>-1.1127E-2</v>
      </c>
      <c r="AH19" s="76">
        <v>-1.1816E-2</v>
      </c>
      <c r="AI19" s="76">
        <v>-1.2177E-2</v>
      </c>
      <c r="AJ19" s="76">
        <v>-1.3043000000000001E-2</v>
      </c>
      <c r="AK19" s="76">
        <v>-1.3204E-2</v>
      </c>
      <c r="AL19" s="76">
        <v>-1.3904E-2</v>
      </c>
    </row>
    <row r="20" spans="1:38" ht="12.75" customHeight="1">
      <c r="A20" s="76">
        <v>1.9824000000000001E-2</v>
      </c>
      <c r="B20" s="76">
        <v>1.9158999999999999E-2</v>
      </c>
      <c r="C20" s="76">
        <v>1.8553E-2</v>
      </c>
      <c r="D20" s="76">
        <v>1.7812999999999999E-2</v>
      </c>
      <c r="E20" s="76">
        <v>1.6979999999999999E-2</v>
      </c>
      <c r="F20" s="76">
        <v>1.6018999999999999E-2</v>
      </c>
      <c r="G20" s="76">
        <v>1.4921E-2</v>
      </c>
      <c r="H20" s="76">
        <v>1.4668E-2</v>
      </c>
      <c r="I20" s="76">
        <v>1.3454000000000001E-2</v>
      </c>
      <c r="J20" s="76">
        <v>1.2692E-2</v>
      </c>
      <c r="K20" s="76">
        <v>1.1686999999999999E-2</v>
      </c>
      <c r="L20" s="76">
        <v>1.099E-2</v>
      </c>
      <c r="M20" s="76">
        <v>1.1002E-2</v>
      </c>
      <c r="N20" s="76">
        <v>1.0410000000000001E-2</v>
      </c>
      <c r="O20" s="76">
        <v>9.5230000000000002E-3</v>
      </c>
      <c r="P20" s="76">
        <v>9.5130000000000006E-3</v>
      </c>
      <c r="Q20" s="76">
        <v>8.8470000000000007E-3</v>
      </c>
      <c r="R20" s="76">
        <v>8.1130000000000004E-3</v>
      </c>
      <c r="S20" s="76">
        <v>6.9839999999999998E-3</v>
      </c>
      <c r="T20" s="76">
        <v>5.7920000000000003E-3</v>
      </c>
      <c r="U20" s="76">
        <v>4.6410000000000002E-3</v>
      </c>
      <c r="V20" s="76">
        <v>3.82E-3</v>
      </c>
      <c r="W20" s="76">
        <v>2.2910000000000001E-3</v>
      </c>
      <c r="X20" s="76">
        <v>1.2160000000000001E-3</v>
      </c>
      <c r="Y20" s="76">
        <v>0</v>
      </c>
      <c r="Z20" s="76">
        <v>-9.990000000000001E-4</v>
      </c>
      <c r="AA20" s="76">
        <v>-2.222E-3</v>
      </c>
      <c r="AB20" s="76">
        <v>-3.4220000000000001E-3</v>
      </c>
      <c r="AC20" s="76">
        <v>-4.9389999999999998E-3</v>
      </c>
      <c r="AD20" s="76">
        <v>-7.0089999999999996E-3</v>
      </c>
      <c r="AE20" s="76">
        <v>-8.6949999999999996E-3</v>
      </c>
      <c r="AF20" s="76">
        <v>-9.8600000000000007E-3</v>
      </c>
      <c r="AG20" s="76">
        <v>-1.0871E-2</v>
      </c>
      <c r="AH20" s="76">
        <v>-1.1827000000000001E-2</v>
      </c>
      <c r="AI20" s="76">
        <v>-1.2456E-2</v>
      </c>
      <c r="AJ20" s="76">
        <v>-1.3276E-2</v>
      </c>
      <c r="AK20" s="76">
        <v>-1.3708E-2</v>
      </c>
      <c r="AL20" s="76">
        <v>-1.4079E-2</v>
      </c>
    </row>
    <row r="21" spans="1:38" ht="12.75" customHeight="1">
      <c r="A21" s="76">
        <v>2.0499E-2</v>
      </c>
      <c r="B21" s="76">
        <v>2.0413000000000001E-2</v>
      </c>
      <c r="C21" s="76">
        <v>1.9348000000000001E-2</v>
      </c>
      <c r="D21" s="76">
        <v>1.8754E-2</v>
      </c>
      <c r="E21" s="76">
        <v>1.7260999999999999E-2</v>
      </c>
      <c r="F21" s="76">
        <v>1.6198000000000001E-2</v>
      </c>
      <c r="G21" s="76">
        <v>1.5925999999999999E-2</v>
      </c>
      <c r="H21" s="76">
        <v>1.4971E-2</v>
      </c>
      <c r="I21" s="76">
        <v>1.4371E-2</v>
      </c>
      <c r="J21" s="76">
        <v>1.3242E-2</v>
      </c>
      <c r="K21" s="76">
        <v>1.2730999999999999E-2</v>
      </c>
      <c r="L21" s="76">
        <v>1.1900000000000001E-2</v>
      </c>
      <c r="M21" s="76">
        <v>1.1028E-2</v>
      </c>
      <c r="N21" s="76">
        <v>1.0362E-2</v>
      </c>
      <c r="O21" s="76">
        <v>1.0121E-2</v>
      </c>
      <c r="P21" s="76">
        <v>1.0050999999999999E-2</v>
      </c>
      <c r="Q21" s="76">
        <v>9.2929999999999992E-3</v>
      </c>
      <c r="R21" s="76">
        <v>8.0660000000000003E-3</v>
      </c>
      <c r="S21" s="76">
        <v>7.0130000000000001E-3</v>
      </c>
      <c r="T21" s="76">
        <v>5.9930000000000001E-3</v>
      </c>
      <c r="U21" s="76">
        <v>4.9389999999999998E-3</v>
      </c>
      <c r="V21" s="76">
        <v>3.715E-3</v>
      </c>
      <c r="W21" s="76">
        <v>2.5179999999999998E-3</v>
      </c>
      <c r="X21" s="76">
        <v>1.255E-3</v>
      </c>
      <c r="Y21" s="76">
        <v>0</v>
      </c>
      <c r="Z21" s="76">
        <v>-9.9200000000000004E-4</v>
      </c>
      <c r="AA21" s="76">
        <v>-1.8109999999999999E-3</v>
      </c>
      <c r="AB21" s="76">
        <v>-3.434E-3</v>
      </c>
      <c r="AC21" s="76">
        <v>-4.4250000000000001E-3</v>
      </c>
      <c r="AD21" s="76">
        <v>-6.7930000000000004E-3</v>
      </c>
      <c r="AE21" s="76">
        <v>-8.1949999999999992E-3</v>
      </c>
      <c r="AF21" s="76">
        <v>-9.1000000000000004E-3</v>
      </c>
      <c r="AG21" s="76">
        <v>-1.0507000000000001E-2</v>
      </c>
      <c r="AH21" s="76">
        <v>-1.1106E-2</v>
      </c>
      <c r="AI21" s="76">
        <v>-1.1769999999999999E-2</v>
      </c>
      <c r="AJ21" s="76">
        <v>-1.2302E-2</v>
      </c>
      <c r="AK21" s="76">
        <v>-1.2852000000000001E-2</v>
      </c>
      <c r="AL21" s="76">
        <v>-1.3487000000000001E-2</v>
      </c>
    </row>
    <row r="22" spans="1:38" ht="12.75" customHeight="1">
      <c r="A22" s="76">
        <v>2.0455999999999998E-2</v>
      </c>
      <c r="B22" s="76">
        <v>2.0195000000000001E-2</v>
      </c>
      <c r="C22" s="76">
        <v>1.9199999999999998E-2</v>
      </c>
      <c r="D22" s="76">
        <v>1.7755E-2</v>
      </c>
      <c r="E22" s="76">
        <v>1.7097000000000001E-2</v>
      </c>
      <c r="F22" s="76">
        <v>1.6639999999999999E-2</v>
      </c>
      <c r="G22" s="76">
        <v>1.5637000000000002E-2</v>
      </c>
      <c r="H22" s="76">
        <v>1.4574999999999999E-2</v>
      </c>
      <c r="I22" s="76">
        <v>1.3924000000000001E-2</v>
      </c>
      <c r="J22" s="76">
        <v>1.3013E-2</v>
      </c>
      <c r="K22" s="76">
        <v>1.1780000000000001E-2</v>
      </c>
      <c r="L22" s="76">
        <v>1.1344E-2</v>
      </c>
      <c r="M22" s="76">
        <v>1.0529E-2</v>
      </c>
      <c r="N22" s="76">
        <v>9.9579999999999998E-3</v>
      </c>
      <c r="O22" s="76">
        <v>9.2820000000000003E-3</v>
      </c>
      <c r="P22" s="76">
        <v>9.1020000000000007E-3</v>
      </c>
      <c r="Q22" s="76">
        <v>8.1930000000000006E-3</v>
      </c>
      <c r="R22" s="76">
        <v>7.2680000000000002E-3</v>
      </c>
      <c r="S22" s="76">
        <v>6.2500000000000003E-3</v>
      </c>
      <c r="T22" s="76">
        <v>5.2230000000000002E-3</v>
      </c>
      <c r="U22" s="76">
        <v>4.3579999999999999E-3</v>
      </c>
      <c r="V22" s="76">
        <v>3.3300000000000001E-3</v>
      </c>
      <c r="W22" s="76">
        <v>2.1350000000000002E-3</v>
      </c>
      <c r="X22" s="76">
        <v>9.1299999999999997E-4</v>
      </c>
      <c r="Y22" s="76">
        <v>0</v>
      </c>
      <c r="Z22" s="76">
        <v>-1.0120000000000001E-3</v>
      </c>
      <c r="AA22" s="76">
        <v>-2.2829999999999999E-3</v>
      </c>
      <c r="AB22" s="76">
        <v>-3.2750000000000001E-3</v>
      </c>
      <c r="AC22" s="76">
        <v>-5.1209999999999997E-3</v>
      </c>
      <c r="AD22" s="76">
        <v>-7.0609999999999996E-3</v>
      </c>
      <c r="AE22" s="76">
        <v>-8.5640000000000004E-3</v>
      </c>
      <c r="AF22" s="76">
        <v>-9.4800000000000006E-3</v>
      </c>
      <c r="AG22" s="76">
        <v>-1.0673999999999999E-2</v>
      </c>
      <c r="AH22" s="76">
        <v>-1.1372999999999999E-2</v>
      </c>
      <c r="AI22" s="76">
        <v>-1.2166E-2</v>
      </c>
      <c r="AJ22" s="76">
        <v>-1.2924E-2</v>
      </c>
      <c r="AK22" s="76">
        <v>-1.3298000000000001E-2</v>
      </c>
      <c r="AL22" s="76">
        <v>-1.3802E-2</v>
      </c>
    </row>
    <row r="23" spans="1:38" ht="12.75" customHeight="1">
      <c r="A23" s="76">
        <v>2.0351000000000001E-2</v>
      </c>
      <c r="B23" s="76">
        <v>1.9734000000000002E-2</v>
      </c>
      <c r="C23" s="76">
        <v>1.881E-2</v>
      </c>
      <c r="D23" s="76">
        <v>1.8190000000000001E-2</v>
      </c>
      <c r="E23" s="76">
        <v>1.7118000000000001E-2</v>
      </c>
      <c r="F23" s="76">
        <v>1.5907999999999999E-2</v>
      </c>
      <c r="G23" s="76">
        <v>1.5091E-2</v>
      </c>
      <c r="H23" s="76">
        <v>1.4690999999999999E-2</v>
      </c>
      <c r="I23" s="76">
        <v>1.358E-2</v>
      </c>
      <c r="J23" s="76">
        <v>1.2657E-2</v>
      </c>
      <c r="K23" s="76">
        <v>1.1871E-2</v>
      </c>
      <c r="L23" s="76">
        <v>1.1074000000000001E-2</v>
      </c>
      <c r="M23" s="76">
        <v>1.0919999999999999E-2</v>
      </c>
      <c r="N23" s="76">
        <v>1.0085999999999999E-2</v>
      </c>
      <c r="O23" s="76">
        <v>9.2940000000000002E-3</v>
      </c>
      <c r="P23" s="76">
        <v>9.0469999999999995E-3</v>
      </c>
      <c r="Q23" s="76">
        <v>8.4720000000000004E-3</v>
      </c>
      <c r="R23" s="76">
        <v>7.5209999999999999E-3</v>
      </c>
      <c r="S23" s="76">
        <v>6.607E-3</v>
      </c>
      <c r="T23" s="76">
        <v>5.4539999999999996E-3</v>
      </c>
      <c r="U23" s="76">
        <v>4.457E-3</v>
      </c>
      <c r="V23" s="76">
        <v>3.4640000000000001E-3</v>
      </c>
      <c r="W23" s="76">
        <v>2.2750000000000001E-3</v>
      </c>
      <c r="X23" s="76">
        <v>1.155E-3</v>
      </c>
      <c r="Y23" s="76">
        <v>0</v>
      </c>
      <c r="Z23" s="76">
        <v>-9.1100000000000003E-4</v>
      </c>
      <c r="AA23" s="76">
        <v>-1.794E-3</v>
      </c>
      <c r="AB23" s="76">
        <v>-3.2200000000000002E-3</v>
      </c>
      <c r="AC23" s="76">
        <v>-4.1960000000000001E-3</v>
      </c>
      <c r="AD23" s="76">
        <v>-6.3229999999999996E-3</v>
      </c>
      <c r="AE23" s="76">
        <v>-7.9620000000000003E-3</v>
      </c>
      <c r="AF23" s="76">
        <v>-8.9630000000000005E-3</v>
      </c>
      <c r="AG23" s="76">
        <v>-1.0215E-2</v>
      </c>
      <c r="AH23" s="76">
        <v>-1.1121000000000001E-2</v>
      </c>
      <c r="AI23" s="76">
        <v>-1.1724999999999999E-2</v>
      </c>
      <c r="AJ23" s="76">
        <v>-1.2394000000000001E-2</v>
      </c>
      <c r="AK23" s="76">
        <v>-1.2895999999999999E-2</v>
      </c>
      <c r="AL23" s="76">
        <v>-1.3445E-2</v>
      </c>
    </row>
    <row r="24" spans="1:38" ht="12.75" customHeight="1">
      <c r="A24" s="76">
        <v>2.0832E-2</v>
      </c>
      <c r="B24" s="76">
        <v>2.0732E-2</v>
      </c>
      <c r="C24" s="76">
        <v>1.9472E-2</v>
      </c>
      <c r="D24" s="76">
        <v>1.8346999999999999E-2</v>
      </c>
      <c r="E24" s="76">
        <v>1.7194999999999998E-2</v>
      </c>
      <c r="F24" s="76">
        <v>1.6337999999999998E-2</v>
      </c>
      <c r="G24" s="76">
        <v>1.5778E-2</v>
      </c>
      <c r="H24" s="76">
        <v>1.4734000000000001E-2</v>
      </c>
      <c r="I24" s="76">
        <v>1.4121999999999999E-2</v>
      </c>
      <c r="J24" s="76">
        <v>1.3166000000000001E-2</v>
      </c>
      <c r="K24" s="76">
        <v>1.2377000000000001E-2</v>
      </c>
      <c r="L24" s="76">
        <v>1.1625E-2</v>
      </c>
      <c r="M24" s="76">
        <v>1.0618000000000001E-2</v>
      </c>
      <c r="N24" s="76">
        <v>9.8180000000000003E-3</v>
      </c>
      <c r="O24" s="76">
        <v>9.5309999999999995E-3</v>
      </c>
      <c r="P24" s="76">
        <v>9.3069999999999993E-3</v>
      </c>
      <c r="Q24" s="76">
        <v>8.4469999999999996E-3</v>
      </c>
      <c r="R24" s="76">
        <v>7.2700000000000004E-3</v>
      </c>
      <c r="S24" s="76">
        <v>6.306E-3</v>
      </c>
      <c r="T24" s="76">
        <v>5.2459999999999998E-3</v>
      </c>
      <c r="U24" s="76">
        <v>4.4970000000000001E-3</v>
      </c>
      <c r="V24" s="76">
        <v>3.2950000000000002E-3</v>
      </c>
      <c r="W24" s="76">
        <v>2.248E-3</v>
      </c>
      <c r="X24" s="76">
        <v>1.132E-3</v>
      </c>
      <c r="Y24" s="76">
        <v>0</v>
      </c>
      <c r="Z24" s="76">
        <v>-8.9800000000000004E-4</v>
      </c>
      <c r="AA24" s="76">
        <v>-1.9239999999999999E-3</v>
      </c>
      <c r="AB24" s="76">
        <v>-3.026E-3</v>
      </c>
      <c r="AC24" s="76">
        <v>-4.3819999999999996E-3</v>
      </c>
      <c r="AD24" s="76">
        <v>-6.3899999999999998E-3</v>
      </c>
      <c r="AE24" s="76">
        <v>-7.9570000000000005E-3</v>
      </c>
      <c r="AF24" s="76">
        <v>-8.6789999999999992E-3</v>
      </c>
      <c r="AG24" s="76">
        <v>-9.7090000000000006E-3</v>
      </c>
      <c r="AH24" s="76">
        <v>-1.0468999999999999E-2</v>
      </c>
      <c r="AI24" s="76">
        <v>-1.1150999999999999E-2</v>
      </c>
      <c r="AJ24" s="76">
        <v>-1.1721000000000001E-2</v>
      </c>
      <c r="AK24" s="76">
        <v>-1.2291E-2</v>
      </c>
      <c r="AL24" s="76">
        <v>-1.291E-2</v>
      </c>
    </row>
    <row r="25" spans="1:38" ht="12.75" customHeight="1">
      <c r="A25" s="76">
        <v>2.0518999999999999E-2</v>
      </c>
      <c r="B25" s="76">
        <v>1.9834999999999998E-2</v>
      </c>
      <c r="C25" s="76">
        <v>1.8876E-2</v>
      </c>
      <c r="D25" s="76">
        <v>1.7623E-2</v>
      </c>
      <c r="E25" s="76">
        <v>1.6811E-2</v>
      </c>
      <c r="F25" s="76">
        <v>1.6005999999999999E-2</v>
      </c>
      <c r="G25" s="76">
        <v>1.4971E-2</v>
      </c>
      <c r="H25" s="76">
        <v>1.4111E-2</v>
      </c>
      <c r="I25" s="76">
        <v>1.3233999999999999E-2</v>
      </c>
      <c r="J25" s="76">
        <v>1.2349000000000001E-2</v>
      </c>
      <c r="K25" s="76">
        <v>1.1209E-2</v>
      </c>
      <c r="L25" s="76">
        <v>1.0688E-2</v>
      </c>
      <c r="M25" s="76">
        <v>9.9909999999999999E-3</v>
      </c>
      <c r="N25" s="76">
        <v>9.4629999999999992E-3</v>
      </c>
      <c r="O25" s="76">
        <v>8.6510000000000007E-3</v>
      </c>
      <c r="P25" s="76">
        <v>8.1890000000000001E-3</v>
      </c>
      <c r="Q25" s="76">
        <v>7.5389999999999997E-3</v>
      </c>
      <c r="R25" s="76">
        <v>6.6969999999999998E-3</v>
      </c>
      <c r="S25" s="76">
        <v>5.8580000000000004E-3</v>
      </c>
      <c r="T25" s="76">
        <v>4.947E-3</v>
      </c>
      <c r="U25" s="76">
        <v>3.9709999999999997E-3</v>
      </c>
      <c r="V25" s="76">
        <v>3.0049999999999999E-3</v>
      </c>
      <c r="W25" s="76">
        <v>1.89E-3</v>
      </c>
      <c r="X25" s="76">
        <v>8.6799999999999996E-4</v>
      </c>
      <c r="Y25" s="76">
        <v>0</v>
      </c>
      <c r="Z25" s="76">
        <v>-1.0529999999999999E-3</v>
      </c>
      <c r="AA25" s="76">
        <v>-2.238E-3</v>
      </c>
      <c r="AB25" s="76">
        <v>-3.2130000000000001E-3</v>
      </c>
      <c r="AC25" s="76">
        <v>-4.7889999999999999E-3</v>
      </c>
      <c r="AD25" s="76">
        <v>-6.698E-3</v>
      </c>
      <c r="AE25" s="76">
        <v>-8.1150000000000007E-3</v>
      </c>
      <c r="AF25" s="76">
        <v>-9.136E-3</v>
      </c>
      <c r="AG25" s="76">
        <v>-1.0278000000000001E-2</v>
      </c>
      <c r="AH25" s="76">
        <v>-1.0999999999999999E-2</v>
      </c>
      <c r="AI25" s="76">
        <v>-1.166E-2</v>
      </c>
      <c r="AJ25" s="76">
        <v>-1.2551E-2</v>
      </c>
      <c r="AK25" s="76">
        <v>-1.2878000000000001E-2</v>
      </c>
      <c r="AL25" s="76">
        <v>-1.3282E-2</v>
      </c>
    </row>
    <row r="26" spans="1:38" ht="12.75" customHeight="1">
      <c r="A26" s="76">
        <v>2.0549000000000001E-2</v>
      </c>
      <c r="B26" s="76">
        <v>1.9955000000000001E-2</v>
      </c>
      <c r="C26" s="76">
        <v>1.8822999999999999E-2</v>
      </c>
      <c r="D26" s="76">
        <v>1.7989999999999999E-2</v>
      </c>
      <c r="E26" s="76">
        <v>1.6767000000000001E-2</v>
      </c>
      <c r="F26" s="76">
        <v>1.5654999999999999E-2</v>
      </c>
      <c r="G26" s="76">
        <v>1.4845000000000001E-2</v>
      </c>
      <c r="H26" s="76">
        <v>1.4234E-2</v>
      </c>
      <c r="I26" s="76">
        <v>1.338E-2</v>
      </c>
      <c r="J26" s="76">
        <v>1.2218E-2</v>
      </c>
      <c r="K26" s="76">
        <v>1.1551000000000001E-2</v>
      </c>
      <c r="L26" s="76">
        <v>1.0704999999999999E-2</v>
      </c>
      <c r="M26" s="76">
        <v>1.0226000000000001E-2</v>
      </c>
      <c r="N26" s="76">
        <v>9.3710000000000009E-3</v>
      </c>
      <c r="O26" s="76">
        <v>8.763E-3</v>
      </c>
      <c r="P26" s="76">
        <v>8.4700000000000001E-3</v>
      </c>
      <c r="Q26" s="76">
        <v>7.816E-3</v>
      </c>
      <c r="R26" s="76">
        <v>7.0260000000000001E-3</v>
      </c>
      <c r="S26" s="76">
        <v>6.0870000000000004E-3</v>
      </c>
      <c r="T26" s="76">
        <v>5.11E-3</v>
      </c>
      <c r="U26" s="76">
        <v>4.2960000000000003E-3</v>
      </c>
      <c r="V26" s="76">
        <v>3.454E-3</v>
      </c>
      <c r="W26" s="76">
        <v>2.2360000000000001E-3</v>
      </c>
      <c r="X26" s="76">
        <v>1.2229999999999999E-3</v>
      </c>
      <c r="Y26" s="76">
        <v>0</v>
      </c>
      <c r="Z26" s="76">
        <v>-8.1400000000000005E-4</v>
      </c>
      <c r="AA26" s="76">
        <v>-1.6180000000000001E-3</v>
      </c>
      <c r="AB26" s="76">
        <v>-2.9789999999999999E-3</v>
      </c>
      <c r="AC26" s="76">
        <v>-4.078E-3</v>
      </c>
      <c r="AD26" s="76">
        <v>-6.0650000000000001E-3</v>
      </c>
      <c r="AE26" s="76">
        <v>-7.5620000000000001E-3</v>
      </c>
      <c r="AF26" s="76">
        <v>-8.2500000000000004E-3</v>
      </c>
      <c r="AG26" s="76">
        <v>-9.4979999999999995E-3</v>
      </c>
      <c r="AH26" s="76">
        <v>-1.0149E-2</v>
      </c>
      <c r="AI26" s="76">
        <v>-1.0841E-2</v>
      </c>
      <c r="AJ26" s="76">
        <v>-1.1395000000000001E-2</v>
      </c>
      <c r="AK26" s="76">
        <v>-1.1838E-2</v>
      </c>
      <c r="AL26" s="76">
        <v>-1.2538000000000001E-2</v>
      </c>
    </row>
    <row r="27" spans="1:38" ht="12.75" customHeight="1">
      <c r="A27" s="76">
        <v>2.0048E-2</v>
      </c>
      <c r="B27" s="76">
        <v>1.9653E-2</v>
      </c>
      <c r="C27" s="76">
        <v>1.8381000000000002E-2</v>
      </c>
      <c r="D27" s="76">
        <v>1.7028000000000001E-2</v>
      </c>
      <c r="E27" s="76">
        <v>1.6027E-2</v>
      </c>
      <c r="F27" s="76">
        <v>1.5237000000000001E-2</v>
      </c>
      <c r="G27" s="76">
        <v>1.4602E-2</v>
      </c>
      <c r="H27" s="76">
        <v>1.3533999999999999E-2</v>
      </c>
      <c r="I27" s="76">
        <v>1.2923E-2</v>
      </c>
      <c r="J27" s="76">
        <v>1.1927E-2</v>
      </c>
      <c r="K27" s="76">
        <v>1.0996000000000001E-2</v>
      </c>
      <c r="L27" s="76">
        <v>1.0279E-2</v>
      </c>
      <c r="M27" s="76">
        <v>9.3779999999999992E-3</v>
      </c>
      <c r="N27" s="76">
        <v>8.7010000000000004E-3</v>
      </c>
      <c r="O27" s="76">
        <v>8.2880000000000002E-3</v>
      </c>
      <c r="P27" s="76">
        <v>7.9930000000000001E-3</v>
      </c>
      <c r="Q27" s="76">
        <v>7.2059999999999997E-3</v>
      </c>
      <c r="R27" s="76">
        <v>6.2370000000000004E-3</v>
      </c>
      <c r="S27" s="76">
        <v>5.3959999999999998E-3</v>
      </c>
      <c r="T27" s="76">
        <v>4.7219999999999996E-3</v>
      </c>
      <c r="U27" s="76">
        <v>3.8660000000000001E-3</v>
      </c>
      <c r="V27" s="76">
        <v>2.8969999999999998E-3</v>
      </c>
      <c r="W27" s="76">
        <v>1.9070000000000001E-3</v>
      </c>
      <c r="X27" s="76">
        <v>8.3199999999999995E-4</v>
      </c>
      <c r="Y27" s="76">
        <v>0</v>
      </c>
      <c r="Z27" s="76">
        <v>-1.0189999999999999E-3</v>
      </c>
      <c r="AA27" s="76">
        <v>-2.0720000000000001E-3</v>
      </c>
      <c r="AB27" s="76">
        <v>-2.9589999999999998E-3</v>
      </c>
      <c r="AC27" s="76">
        <v>-4.2519999999999997E-3</v>
      </c>
      <c r="AD27" s="76">
        <v>-6.1749999999999999E-3</v>
      </c>
      <c r="AE27" s="76">
        <v>-7.3749999999999996E-3</v>
      </c>
      <c r="AF27" s="76">
        <v>-8.1279999999999998E-3</v>
      </c>
      <c r="AG27" s="76">
        <v>-9.1330000000000005E-3</v>
      </c>
      <c r="AH27" s="76">
        <v>-9.7870000000000006E-3</v>
      </c>
      <c r="AI27" s="76">
        <v>-1.0505E-2</v>
      </c>
      <c r="AJ27" s="76">
        <v>-1.1016E-2</v>
      </c>
      <c r="AK27" s="76">
        <v>-1.1635E-2</v>
      </c>
      <c r="AL27" s="76">
        <v>-1.2062E-2</v>
      </c>
    </row>
    <row r="28" spans="1:38" ht="12.75" customHeight="1">
      <c r="A28" s="76">
        <v>2.0591999999999999E-2</v>
      </c>
      <c r="B28" s="76">
        <v>1.9684E-2</v>
      </c>
      <c r="C28" s="76">
        <v>1.8575000000000001E-2</v>
      </c>
      <c r="D28" s="76">
        <v>1.7475999999999998E-2</v>
      </c>
      <c r="E28" s="76">
        <v>1.6433E-2</v>
      </c>
      <c r="F28" s="76">
        <v>1.5542E-2</v>
      </c>
      <c r="G28" s="76">
        <v>1.4456E-2</v>
      </c>
      <c r="H28" s="76">
        <v>1.3775000000000001E-2</v>
      </c>
      <c r="I28" s="76">
        <v>1.2618000000000001E-2</v>
      </c>
      <c r="J28" s="76">
        <v>1.1745E-2</v>
      </c>
      <c r="K28" s="76">
        <v>1.0691000000000001E-2</v>
      </c>
      <c r="L28" s="76">
        <v>1.0066E-2</v>
      </c>
      <c r="M28" s="76">
        <v>9.4839999999999994E-3</v>
      </c>
      <c r="N28" s="76">
        <v>8.8190000000000004E-3</v>
      </c>
      <c r="O28" s="76">
        <v>7.9349999999999993E-3</v>
      </c>
      <c r="P28" s="76">
        <v>7.4190000000000002E-3</v>
      </c>
      <c r="Q28" s="76">
        <v>6.8370000000000002E-3</v>
      </c>
      <c r="R28" s="76">
        <v>6.1580000000000003E-3</v>
      </c>
      <c r="S28" s="76">
        <v>5.4180000000000001E-3</v>
      </c>
      <c r="T28" s="76">
        <v>4.5110000000000003E-3</v>
      </c>
      <c r="U28" s="76">
        <v>3.777E-3</v>
      </c>
      <c r="V28" s="76">
        <v>2.8770000000000002E-3</v>
      </c>
      <c r="W28" s="76">
        <v>1.882E-3</v>
      </c>
      <c r="X28" s="76">
        <v>9.8499999999999998E-4</v>
      </c>
      <c r="Y28" s="76">
        <v>0</v>
      </c>
      <c r="Z28" s="76">
        <v>-8.1499999999999997E-4</v>
      </c>
      <c r="AA28" s="76">
        <v>-1.8420000000000001E-3</v>
      </c>
      <c r="AB28" s="76">
        <v>-2.8860000000000001E-3</v>
      </c>
      <c r="AC28" s="76">
        <v>-4.3E-3</v>
      </c>
      <c r="AD28" s="76">
        <v>-5.9870000000000001E-3</v>
      </c>
      <c r="AE28" s="76">
        <v>-7.4729999999999996E-3</v>
      </c>
      <c r="AF28" s="76">
        <v>-8.3929999999999994E-3</v>
      </c>
      <c r="AG28" s="76">
        <v>-9.4179999999999993E-3</v>
      </c>
      <c r="AH28" s="76">
        <v>-1.008E-2</v>
      </c>
      <c r="AI28" s="76">
        <v>-1.0749E-2</v>
      </c>
      <c r="AJ28" s="76">
        <v>-1.1587E-2</v>
      </c>
      <c r="AK28" s="76">
        <v>-1.1854E-2</v>
      </c>
      <c r="AL28" s="76">
        <v>-1.2312999999999999E-2</v>
      </c>
    </row>
    <row r="29" spans="1:38" ht="12.75" customHeight="1">
      <c r="A29" s="76">
        <v>2.0406000000000001E-2</v>
      </c>
      <c r="B29" s="76">
        <v>1.9871E-2</v>
      </c>
      <c r="C29" s="76">
        <v>1.8471999999999999E-2</v>
      </c>
      <c r="D29" s="76">
        <v>1.7493999999999999E-2</v>
      </c>
      <c r="E29" s="76">
        <v>1.6177E-2</v>
      </c>
      <c r="F29" s="76">
        <v>1.5063E-2</v>
      </c>
      <c r="G29" s="76">
        <v>1.4507000000000001E-2</v>
      </c>
      <c r="H29" s="76">
        <v>1.3707E-2</v>
      </c>
      <c r="I29" s="76">
        <v>1.2848E-2</v>
      </c>
      <c r="J29" s="76">
        <v>1.1779E-2</v>
      </c>
      <c r="K29" s="76">
        <v>1.103E-2</v>
      </c>
      <c r="L29" s="76">
        <v>1.0206E-2</v>
      </c>
      <c r="M29" s="76">
        <v>9.5040000000000003E-3</v>
      </c>
      <c r="N29" s="76">
        <v>8.6440000000000006E-3</v>
      </c>
      <c r="O29" s="76">
        <v>8.2209999999999991E-3</v>
      </c>
      <c r="P29" s="76">
        <v>7.868E-3</v>
      </c>
      <c r="Q29" s="76">
        <v>7.1339999999999997E-3</v>
      </c>
      <c r="R29" s="76">
        <v>6.2969999999999996E-3</v>
      </c>
      <c r="S29" s="76">
        <v>5.5430000000000002E-3</v>
      </c>
      <c r="T29" s="76">
        <v>4.7479999999999996E-3</v>
      </c>
      <c r="U29" s="76">
        <v>4.0020000000000003E-3</v>
      </c>
      <c r="V29" s="76">
        <v>3.1489999999999999E-3</v>
      </c>
      <c r="W29" s="76">
        <v>2.1380000000000001E-3</v>
      </c>
      <c r="X29" s="76">
        <v>1.0740000000000001E-3</v>
      </c>
      <c r="Y29" s="76">
        <v>0</v>
      </c>
      <c r="Z29" s="76">
        <v>-7.3800000000000005E-4</v>
      </c>
      <c r="AA29" s="76">
        <v>-1.537E-3</v>
      </c>
      <c r="AB29" s="76">
        <v>-2.6940000000000002E-3</v>
      </c>
      <c r="AC29" s="76">
        <v>-3.6779999999999998E-3</v>
      </c>
      <c r="AD29" s="76">
        <v>-5.5840000000000004E-3</v>
      </c>
      <c r="AE29" s="76">
        <v>-6.9569999999999996E-3</v>
      </c>
      <c r="AF29" s="76">
        <v>-7.6319999999999999E-3</v>
      </c>
      <c r="AG29" s="76">
        <v>-8.6300000000000005E-3</v>
      </c>
      <c r="AH29" s="76">
        <v>-9.2519999999999998E-3</v>
      </c>
      <c r="AI29" s="76">
        <v>-9.9520000000000008E-3</v>
      </c>
      <c r="AJ29" s="76">
        <v>-1.0518E-2</v>
      </c>
      <c r="AK29" s="76">
        <v>-1.1050000000000001E-2</v>
      </c>
      <c r="AL29" s="76">
        <v>-1.1684E-2</v>
      </c>
    </row>
    <row r="30" spans="1:38" ht="12.75" customHeight="1">
      <c r="A30" s="76">
        <v>2.0482E-2</v>
      </c>
      <c r="B30" s="76">
        <v>1.9737000000000001E-2</v>
      </c>
      <c r="C30" s="76">
        <v>1.8383E-2</v>
      </c>
      <c r="D30" s="76">
        <v>1.6889000000000001E-2</v>
      </c>
      <c r="E30" s="76">
        <v>1.5966999999999999E-2</v>
      </c>
      <c r="F30" s="76">
        <v>1.5270000000000001E-2</v>
      </c>
      <c r="G30" s="76">
        <v>1.4298E-2</v>
      </c>
      <c r="H30" s="76">
        <v>1.3301E-2</v>
      </c>
      <c r="I30" s="76">
        <v>1.2527E-2</v>
      </c>
      <c r="J30" s="76">
        <v>1.1599999999999999E-2</v>
      </c>
      <c r="K30" s="76">
        <v>1.0499E-2</v>
      </c>
      <c r="L30" s="76">
        <v>9.8189999999999996E-3</v>
      </c>
      <c r="M30" s="76">
        <v>8.9049999999999997E-3</v>
      </c>
      <c r="N30" s="76">
        <v>8.3210000000000003E-3</v>
      </c>
      <c r="O30" s="76">
        <v>7.6829999999999997E-3</v>
      </c>
      <c r="P30" s="76">
        <v>7.2370000000000004E-3</v>
      </c>
      <c r="Q30" s="76">
        <v>6.476E-3</v>
      </c>
      <c r="R30" s="76">
        <v>5.6829999999999997E-3</v>
      </c>
      <c r="S30" s="76">
        <v>4.8960000000000002E-3</v>
      </c>
      <c r="T30" s="76">
        <v>4.2389999999999997E-3</v>
      </c>
      <c r="U30" s="76">
        <v>3.5270000000000002E-3</v>
      </c>
      <c r="V30" s="76">
        <v>2.663E-3</v>
      </c>
      <c r="W30" s="76">
        <v>1.735E-3</v>
      </c>
      <c r="X30" s="76">
        <v>6.5499999999999998E-4</v>
      </c>
      <c r="Y30" s="76">
        <v>0</v>
      </c>
      <c r="Z30" s="76">
        <v>-9.4899999999999997E-4</v>
      </c>
      <c r="AA30" s="76">
        <v>-2.0179999999999998E-3</v>
      </c>
      <c r="AB30" s="76">
        <v>-2.7460000000000002E-3</v>
      </c>
      <c r="AC30" s="76">
        <v>-4.1029999999999999E-3</v>
      </c>
      <c r="AD30" s="76">
        <v>-5.96E-3</v>
      </c>
      <c r="AE30" s="76">
        <v>-7.2480000000000001E-3</v>
      </c>
      <c r="AF30" s="76">
        <v>-7.9889999999999996E-3</v>
      </c>
      <c r="AG30" s="76">
        <v>-8.9669999999999993E-3</v>
      </c>
      <c r="AH30" s="76">
        <v>-9.7099999999999999E-3</v>
      </c>
      <c r="AI30" s="76">
        <v>-1.0357E-2</v>
      </c>
      <c r="AJ30" s="76">
        <v>-1.1037E-2</v>
      </c>
      <c r="AK30" s="76">
        <v>-1.162E-2</v>
      </c>
      <c r="AL30" s="76">
        <v>-1.1971000000000001E-2</v>
      </c>
    </row>
    <row r="31" spans="1:38" ht="12.75" customHeight="1">
      <c r="A31" s="76">
        <v>2.1031999999999999E-2</v>
      </c>
      <c r="B31" s="76">
        <v>2.0004000000000001E-2</v>
      </c>
      <c r="C31" s="76">
        <v>1.8770999999999999E-2</v>
      </c>
      <c r="D31" s="76">
        <v>1.7732000000000001E-2</v>
      </c>
      <c r="E31" s="76">
        <v>1.6549000000000001E-2</v>
      </c>
      <c r="F31" s="76">
        <v>1.5383000000000001E-2</v>
      </c>
      <c r="G31" s="76">
        <v>1.4465E-2</v>
      </c>
      <c r="H31" s="76">
        <v>1.3849999999999999E-2</v>
      </c>
      <c r="I31" s="76">
        <v>1.2713E-2</v>
      </c>
      <c r="J31" s="76">
        <v>1.1684E-2</v>
      </c>
      <c r="K31" s="76">
        <v>1.0749999999999999E-2</v>
      </c>
      <c r="L31" s="76">
        <v>9.9399999999999992E-3</v>
      </c>
      <c r="M31" s="76">
        <v>9.5219999999999992E-3</v>
      </c>
      <c r="N31" s="76">
        <v>8.6870000000000003E-3</v>
      </c>
      <c r="O31" s="76">
        <v>7.8689999999999993E-3</v>
      </c>
      <c r="P31" s="76">
        <v>7.3800000000000003E-3</v>
      </c>
      <c r="Q31" s="76">
        <v>6.7549999999999997E-3</v>
      </c>
      <c r="R31" s="76">
        <v>5.9550000000000002E-3</v>
      </c>
      <c r="S31" s="76">
        <v>5.2220000000000001E-3</v>
      </c>
      <c r="T31" s="76">
        <v>4.4299999999999999E-3</v>
      </c>
      <c r="U31" s="76">
        <v>3.6700000000000001E-3</v>
      </c>
      <c r="V31" s="76">
        <v>2.8540000000000002E-3</v>
      </c>
      <c r="W31" s="76">
        <v>1.8879999999999999E-3</v>
      </c>
      <c r="X31" s="76">
        <v>9.4799999999999995E-4</v>
      </c>
      <c r="Y31" s="76">
        <v>0</v>
      </c>
      <c r="Z31" s="76">
        <v>-7.6900000000000004E-4</v>
      </c>
      <c r="AA31" s="76">
        <v>-1.6379999999999999E-3</v>
      </c>
      <c r="AB31" s="76">
        <v>-2.679E-3</v>
      </c>
      <c r="AC31" s="76">
        <v>-3.9329999999999999E-3</v>
      </c>
      <c r="AD31" s="76">
        <v>-5.8780000000000004E-3</v>
      </c>
      <c r="AE31" s="76">
        <v>-7.2220000000000001E-3</v>
      </c>
      <c r="AF31" s="76">
        <v>-8.1609999999999999E-3</v>
      </c>
      <c r="AG31" s="76">
        <v>-9.2029999999999994E-3</v>
      </c>
      <c r="AH31" s="76">
        <v>-9.8989999999999998E-3</v>
      </c>
      <c r="AI31" s="76">
        <v>-1.0595E-2</v>
      </c>
      <c r="AJ31" s="76">
        <v>-1.1315E-2</v>
      </c>
      <c r="AK31" s="76">
        <v>-1.1674E-2</v>
      </c>
      <c r="AL31" s="76">
        <v>-1.234E-2</v>
      </c>
    </row>
    <row r="32" spans="1:38" ht="12.75" customHeight="1">
      <c r="A32" s="76">
        <v>2.1444000000000001E-2</v>
      </c>
      <c r="B32" s="76">
        <v>2.0882000000000001E-2</v>
      </c>
      <c r="C32" s="76">
        <v>1.9354E-2</v>
      </c>
      <c r="D32" s="76">
        <v>1.8224000000000001E-2</v>
      </c>
      <c r="E32" s="76">
        <v>1.6930000000000001E-2</v>
      </c>
      <c r="F32" s="76">
        <v>1.5987000000000001E-2</v>
      </c>
      <c r="G32" s="76">
        <v>1.5358999999999999E-2</v>
      </c>
      <c r="H32" s="76">
        <v>1.4331E-2</v>
      </c>
      <c r="I32" s="76">
        <v>1.3467E-2</v>
      </c>
      <c r="J32" s="76">
        <v>1.2429000000000001E-2</v>
      </c>
      <c r="K32" s="76">
        <v>1.1509E-2</v>
      </c>
      <c r="L32" s="76">
        <v>1.0597000000000001E-2</v>
      </c>
      <c r="M32" s="76">
        <v>9.7129999999999994E-3</v>
      </c>
      <c r="N32" s="76">
        <v>8.8070000000000006E-3</v>
      </c>
      <c r="O32" s="76">
        <v>8.4449999999999994E-3</v>
      </c>
      <c r="P32" s="76">
        <v>8.0099999999999998E-3</v>
      </c>
      <c r="Q32" s="76">
        <v>7.136E-3</v>
      </c>
      <c r="R32" s="76">
        <v>6.28E-3</v>
      </c>
      <c r="S32" s="76">
        <v>5.4339999999999996E-3</v>
      </c>
      <c r="T32" s="76">
        <v>4.6189999999999998E-3</v>
      </c>
      <c r="U32" s="76">
        <v>3.9940000000000002E-3</v>
      </c>
      <c r="V32" s="76">
        <v>3.1120000000000002E-3</v>
      </c>
      <c r="W32" s="76">
        <v>2.0830000000000002E-3</v>
      </c>
      <c r="X32" s="76">
        <v>1.054E-3</v>
      </c>
      <c r="Y32" s="76">
        <v>0</v>
      </c>
      <c r="Z32" s="76">
        <v>-8.1800000000000004E-4</v>
      </c>
      <c r="AA32" s="76">
        <v>-1.5920000000000001E-3</v>
      </c>
      <c r="AB32" s="76">
        <v>-2.6419999999999998E-3</v>
      </c>
      <c r="AC32" s="76">
        <v>-3.7299999999999998E-3</v>
      </c>
      <c r="AD32" s="76">
        <v>-5.7409999999999996E-3</v>
      </c>
      <c r="AE32" s="76">
        <v>-7.2849999999999998E-3</v>
      </c>
      <c r="AF32" s="76">
        <v>-7.9080000000000001E-3</v>
      </c>
      <c r="AG32" s="76">
        <v>-8.9890000000000005E-3</v>
      </c>
      <c r="AH32" s="76">
        <v>-9.6430000000000005E-3</v>
      </c>
      <c r="AI32" s="76">
        <v>-1.0411999999999999E-2</v>
      </c>
      <c r="AJ32" s="76">
        <v>-1.1049E-2</v>
      </c>
      <c r="AK32" s="76">
        <v>-1.1624000000000001E-2</v>
      </c>
      <c r="AL32" s="76">
        <v>-1.2269E-2</v>
      </c>
    </row>
    <row r="33" spans="1:38" ht="12.75" customHeight="1">
      <c r="A33" s="76">
        <v>2.2414E-2</v>
      </c>
      <c r="B33" s="76">
        <v>2.1357000000000001E-2</v>
      </c>
      <c r="C33" s="76">
        <v>1.9944E-2</v>
      </c>
      <c r="D33" s="76">
        <v>1.8412000000000001E-2</v>
      </c>
      <c r="E33" s="76">
        <v>1.7425E-2</v>
      </c>
      <c r="F33" s="76">
        <v>1.6618999999999998E-2</v>
      </c>
      <c r="G33" s="76">
        <v>1.5505E-2</v>
      </c>
      <c r="H33" s="76">
        <v>1.4534999999999999E-2</v>
      </c>
      <c r="I33" s="76">
        <v>1.3639999999999999E-2</v>
      </c>
      <c r="J33" s="76">
        <v>1.2621E-2</v>
      </c>
      <c r="K33" s="76">
        <v>1.145E-2</v>
      </c>
      <c r="L33" s="76">
        <v>1.0711999999999999E-2</v>
      </c>
      <c r="M33" s="76">
        <v>9.8560000000000002E-3</v>
      </c>
      <c r="N33" s="76">
        <v>9.2239999999999996E-3</v>
      </c>
      <c r="O33" s="76">
        <v>8.3239999999999998E-3</v>
      </c>
      <c r="P33" s="76">
        <v>7.7219999999999997E-3</v>
      </c>
      <c r="Q33" s="76">
        <v>6.9769999999999997E-3</v>
      </c>
      <c r="R33" s="76">
        <v>6.038E-3</v>
      </c>
      <c r="S33" s="76">
        <v>5.2969999999999996E-3</v>
      </c>
      <c r="T33" s="76">
        <v>4.4970000000000001E-3</v>
      </c>
      <c r="U33" s="76">
        <v>3.705E-3</v>
      </c>
      <c r="V33" s="76">
        <v>2.7650000000000001E-3</v>
      </c>
      <c r="W33" s="76">
        <v>1.7949999999999999E-3</v>
      </c>
      <c r="X33" s="76">
        <v>7.7099999999999998E-4</v>
      </c>
      <c r="Y33" s="76">
        <v>0</v>
      </c>
      <c r="Z33" s="76">
        <v>-9.6599999999999995E-4</v>
      </c>
      <c r="AA33" s="76">
        <v>-2.042E-3</v>
      </c>
      <c r="AB33" s="76">
        <v>-2.9299999999999999E-3</v>
      </c>
      <c r="AC33" s="76">
        <v>-4.4510000000000001E-3</v>
      </c>
      <c r="AD33" s="76">
        <v>-6.4609999999999997E-3</v>
      </c>
      <c r="AE33" s="76">
        <v>-7.816E-3</v>
      </c>
      <c r="AF33" s="76">
        <v>-8.8610000000000008E-3</v>
      </c>
      <c r="AG33" s="76">
        <v>-9.9469999999999992E-3</v>
      </c>
      <c r="AH33" s="76">
        <v>-1.0666E-2</v>
      </c>
      <c r="AI33" s="76">
        <v>-1.1540999999999999E-2</v>
      </c>
      <c r="AJ33" s="76">
        <v>-1.2282E-2</v>
      </c>
      <c r="AK33" s="76">
        <v>-1.2886E-2</v>
      </c>
      <c r="AL33" s="76">
        <v>-1.3344999999999999E-2</v>
      </c>
    </row>
    <row r="34" spans="1:38" ht="12.75" customHeight="1">
      <c r="A34" s="76">
        <v>2.3099000000000001E-2</v>
      </c>
      <c r="B34" s="76">
        <v>2.2082999999999998E-2</v>
      </c>
      <c r="C34" s="76">
        <v>2.0653999999999999E-2</v>
      </c>
      <c r="D34" s="76">
        <v>1.9619000000000001E-2</v>
      </c>
      <c r="E34" s="76">
        <v>1.8223E-2</v>
      </c>
      <c r="F34" s="76">
        <v>1.7018999999999999E-2</v>
      </c>
      <c r="G34" s="76">
        <v>1.6140999999999999E-2</v>
      </c>
      <c r="H34" s="76">
        <v>1.5499000000000001E-2</v>
      </c>
      <c r="I34" s="76">
        <v>1.4335000000000001E-2</v>
      </c>
      <c r="J34" s="76">
        <v>1.3121000000000001E-2</v>
      </c>
      <c r="K34" s="76">
        <v>1.2151E-2</v>
      </c>
      <c r="L34" s="76">
        <v>1.1298000000000001E-2</v>
      </c>
      <c r="M34" s="76">
        <v>1.064E-2</v>
      </c>
      <c r="N34" s="76">
        <v>9.7009999999999996E-3</v>
      </c>
      <c r="O34" s="76">
        <v>9.044E-3</v>
      </c>
      <c r="P34" s="76">
        <v>8.515E-3</v>
      </c>
      <c r="Q34" s="76">
        <v>7.7999999999999996E-3</v>
      </c>
      <c r="R34" s="76">
        <v>6.9259999999999999E-3</v>
      </c>
      <c r="S34" s="76">
        <v>5.9430000000000004E-3</v>
      </c>
      <c r="T34" s="76">
        <v>5.0000000000000001E-3</v>
      </c>
      <c r="U34" s="76">
        <v>4.2209999999999999E-3</v>
      </c>
      <c r="V34" s="76">
        <v>3.277E-3</v>
      </c>
      <c r="W34" s="76">
        <v>2.212E-3</v>
      </c>
      <c r="X34" s="76">
        <v>1.1839999999999999E-3</v>
      </c>
      <c r="Y34" s="76">
        <v>0</v>
      </c>
      <c r="Z34" s="76">
        <v>-8.3900000000000001E-4</v>
      </c>
      <c r="AA34" s="76">
        <v>-1.681E-3</v>
      </c>
      <c r="AB34" s="76">
        <v>-2.9489999999999998E-3</v>
      </c>
      <c r="AC34" s="76">
        <v>-4.1580000000000002E-3</v>
      </c>
      <c r="AD34" s="76">
        <v>-6.3550000000000004E-3</v>
      </c>
      <c r="AE34" s="76">
        <v>-7.9620000000000003E-3</v>
      </c>
      <c r="AF34" s="76">
        <v>-9.0830000000000008E-3</v>
      </c>
      <c r="AG34" s="76">
        <v>-1.0121E-2</v>
      </c>
      <c r="AH34" s="76">
        <v>-1.0954E-2</v>
      </c>
      <c r="AI34" s="76">
        <v>-1.1681E-2</v>
      </c>
      <c r="AJ34" s="76">
        <v>-1.2508999999999999E-2</v>
      </c>
      <c r="AK34" s="76">
        <v>-1.2970000000000001E-2</v>
      </c>
      <c r="AL34" s="76">
        <v>-1.3705999999999999E-2</v>
      </c>
    </row>
    <row r="35" spans="1:38" ht="12.75" customHeight="1">
      <c r="A35" s="76">
        <v>2.3598999999999998E-2</v>
      </c>
      <c r="B35" s="76">
        <v>2.2821000000000001E-2</v>
      </c>
      <c r="C35" s="76">
        <v>2.1159000000000001E-2</v>
      </c>
      <c r="D35" s="76">
        <v>1.9771E-2</v>
      </c>
      <c r="E35" s="76">
        <v>1.8564000000000001E-2</v>
      </c>
      <c r="F35" s="76">
        <v>1.7631000000000001E-2</v>
      </c>
      <c r="G35" s="76">
        <v>1.6875000000000001E-2</v>
      </c>
      <c r="H35" s="76">
        <v>1.5717999999999999E-2</v>
      </c>
      <c r="I35" s="76">
        <v>1.4867E-2</v>
      </c>
      <c r="J35" s="76">
        <v>1.3759E-2</v>
      </c>
      <c r="K35" s="76">
        <v>1.2755000000000001E-2</v>
      </c>
      <c r="L35" s="76">
        <v>1.1795E-2</v>
      </c>
      <c r="M35" s="76">
        <v>1.0732999999999999E-2</v>
      </c>
      <c r="N35" s="76">
        <v>9.8899999999999995E-3</v>
      </c>
      <c r="O35" s="76">
        <v>9.3229999999999997E-3</v>
      </c>
      <c r="P35" s="76">
        <v>8.7360000000000007E-3</v>
      </c>
      <c r="Q35" s="76">
        <v>7.7809999999999997E-3</v>
      </c>
      <c r="R35" s="76">
        <v>6.7949999999999998E-3</v>
      </c>
      <c r="S35" s="76">
        <v>5.9080000000000001E-3</v>
      </c>
      <c r="T35" s="76">
        <v>5.097E-3</v>
      </c>
      <c r="U35" s="76">
        <v>4.1749999999999999E-3</v>
      </c>
      <c r="V35" s="76">
        <v>3.2390000000000001E-3</v>
      </c>
      <c r="W35" s="76">
        <v>2.1229999999999999E-3</v>
      </c>
      <c r="X35" s="76">
        <v>9.5799999999999998E-4</v>
      </c>
      <c r="Y35" s="76">
        <v>0</v>
      </c>
      <c r="Z35" s="76">
        <v>-1.024E-3</v>
      </c>
      <c r="AA35" s="76">
        <v>-1.993E-3</v>
      </c>
      <c r="AB35" s="76">
        <v>-3.065E-3</v>
      </c>
      <c r="AC35" s="76">
        <v>-4.5649999999999996E-3</v>
      </c>
      <c r="AD35" s="76">
        <v>-6.816E-3</v>
      </c>
      <c r="AE35" s="76">
        <v>-8.541E-3</v>
      </c>
      <c r="AF35" s="76">
        <v>-9.4240000000000001E-3</v>
      </c>
      <c r="AG35" s="76">
        <v>-1.0555999999999999E-2</v>
      </c>
      <c r="AH35" s="76">
        <v>-1.1247E-2</v>
      </c>
      <c r="AI35" s="76">
        <v>-1.2119E-2</v>
      </c>
      <c r="AJ35" s="76">
        <v>-1.2940999999999999E-2</v>
      </c>
      <c r="AK35" s="76">
        <v>-1.3604E-2</v>
      </c>
      <c r="AL35" s="76">
        <v>-1.4227E-2</v>
      </c>
    </row>
    <row r="36" spans="1:38" ht="12.75" customHeight="1">
      <c r="A36" s="76">
        <v>2.4708999999999998E-2</v>
      </c>
      <c r="B36" s="76">
        <v>2.3515000000000001E-2</v>
      </c>
      <c r="C36" s="76">
        <v>2.2026E-2</v>
      </c>
      <c r="D36" s="76">
        <v>2.0580999999999999E-2</v>
      </c>
      <c r="E36" s="76">
        <v>1.9435999999999998E-2</v>
      </c>
      <c r="F36" s="76">
        <v>1.847E-2</v>
      </c>
      <c r="G36" s="76">
        <v>1.7266E-2</v>
      </c>
      <c r="H36" s="76">
        <v>1.6414000000000002E-2</v>
      </c>
      <c r="I36" s="76">
        <v>1.5337999999999999E-2</v>
      </c>
      <c r="J36" s="76">
        <v>1.4238000000000001E-2</v>
      </c>
      <c r="K36" s="76">
        <v>1.2973999999999999E-2</v>
      </c>
      <c r="L36" s="76">
        <v>1.2184E-2</v>
      </c>
      <c r="M36" s="76">
        <v>1.1415E-2</v>
      </c>
      <c r="N36" s="76">
        <v>1.0654E-2</v>
      </c>
      <c r="O36" s="76">
        <v>9.7730000000000004E-3</v>
      </c>
      <c r="P36" s="76">
        <v>9.1680000000000008E-3</v>
      </c>
      <c r="Q36" s="76">
        <v>8.3470000000000003E-3</v>
      </c>
      <c r="R36" s="76">
        <v>7.3309999999999998E-3</v>
      </c>
      <c r="S36" s="76">
        <v>6.3299999999999997E-3</v>
      </c>
      <c r="T36" s="76">
        <v>5.3210000000000002E-3</v>
      </c>
      <c r="U36" s="76">
        <v>4.4209999999999996E-3</v>
      </c>
      <c r="V36" s="76">
        <v>3.3180000000000002E-3</v>
      </c>
      <c r="W36" s="76">
        <v>2.189E-3</v>
      </c>
      <c r="X36" s="76">
        <v>1.023E-3</v>
      </c>
      <c r="Y36" s="76">
        <v>0</v>
      </c>
      <c r="Z36" s="76">
        <v>-1.042E-3</v>
      </c>
      <c r="AA36" s="76">
        <v>-2.2460000000000002E-3</v>
      </c>
      <c r="AB36" s="76">
        <v>-3.3800000000000002E-3</v>
      </c>
      <c r="AC36" s="76">
        <v>-5.0179999999999999E-3</v>
      </c>
      <c r="AD36" s="76">
        <v>-7.2350000000000001E-3</v>
      </c>
      <c r="AE36" s="76">
        <v>-9.0039999999999999E-3</v>
      </c>
      <c r="AF36" s="76">
        <v>-1.0325000000000001E-2</v>
      </c>
      <c r="AG36" s="76">
        <v>-1.1461000000000001E-2</v>
      </c>
      <c r="AH36" s="76">
        <v>-1.2377000000000001E-2</v>
      </c>
      <c r="AI36" s="76">
        <v>-1.3261E-2</v>
      </c>
      <c r="AJ36" s="76">
        <v>-1.4142999999999999E-2</v>
      </c>
      <c r="AK36" s="76">
        <v>-1.4785E-2</v>
      </c>
      <c r="AL36" s="76">
        <v>-1.5357000000000001E-2</v>
      </c>
    </row>
    <row r="37" spans="1:38" ht="12.75" customHeight="1">
      <c r="A37" s="76">
        <v>2.4986000000000001E-2</v>
      </c>
      <c r="B37" s="76">
        <v>2.4056999999999999E-2</v>
      </c>
      <c r="C37" s="76">
        <v>2.2419999999999999E-2</v>
      </c>
      <c r="D37" s="76">
        <v>2.1326999999999999E-2</v>
      </c>
      <c r="E37" s="76">
        <v>1.9892E-2</v>
      </c>
      <c r="F37" s="76">
        <v>1.8657E-2</v>
      </c>
      <c r="G37" s="76">
        <v>1.7887E-2</v>
      </c>
      <c r="H37" s="76">
        <v>1.7028000000000001E-2</v>
      </c>
      <c r="I37" s="76">
        <v>1.5966999999999999E-2</v>
      </c>
      <c r="J37" s="76">
        <v>1.4737E-2</v>
      </c>
      <c r="K37" s="76">
        <v>1.3746E-2</v>
      </c>
      <c r="L37" s="76">
        <v>1.2736000000000001E-2</v>
      </c>
      <c r="M37" s="76">
        <v>1.1878E-2</v>
      </c>
      <c r="N37" s="76">
        <v>1.09E-2</v>
      </c>
      <c r="O37" s="76">
        <v>1.0278000000000001E-2</v>
      </c>
      <c r="P37" s="76">
        <v>9.7040000000000008E-3</v>
      </c>
      <c r="Q37" s="76">
        <v>8.8030000000000001E-3</v>
      </c>
      <c r="R37" s="76">
        <v>7.8320000000000004E-3</v>
      </c>
      <c r="S37" s="76">
        <v>6.7549999999999997E-3</v>
      </c>
      <c r="T37" s="76">
        <v>5.6979999999999999E-3</v>
      </c>
      <c r="U37" s="76">
        <v>4.7270000000000003E-3</v>
      </c>
      <c r="V37" s="76">
        <v>3.7209999999999999E-3</v>
      </c>
      <c r="W37" s="76">
        <v>2.493E-3</v>
      </c>
      <c r="X37" s="76">
        <v>1.291E-3</v>
      </c>
      <c r="Y37" s="76">
        <v>0</v>
      </c>
      <c r="Z37" s="76">
        <v>-9.9700000000000006E-4</v>
      </c>
      <c r="AA37" s="76">
        <v>-2.0530000000000001E-3</v>
      </c>
      <c r="AB37" s="76">
        <v>-3.3909999999999999E-3</v>
      </c>
      <c r="AC37" s="76">
        <v>-4.9690000000000003E-3</v>
      </c>
      <c r="AD37" s="76">
        <v>-7.4009999999999996E-3</v>
      </c>
      <c r="AE37" s="76">
        <v>-9.1649999999999995E-3</v>
      </c>
      <c r="AF37" s="76">
        <v>-1.0359E-2</v>
      </c>
      <c r="AG37" s="76">
        <v>-1.1587999999999999E-2</v>
      </c>
      <c r="AH37" s="76">
        <v>-1.2455000000000001E-2</v>
      </c>
      <c r="AI37" s="76">
        <v>-1.3308E-2</v>
      </c>
      <c r="AJ37" s="76">
        <v>-1.4118E-2</v>
      </c>
      <c r="AK37" s="76">
        <v>-1.4749E-2</v>
      </c>
      <c r="AL37" s="76">
        <v>-1.5497E-2</v>
      </c>
    </row>
    <row r="38" spans="1:38" ht="12.75" customHeight="1">
      <c r="A38" s="76">
        <v>2.5939E-2</v>
      </c>
      <c r="B38" s="76">
        <v>2.4934000000000001E-2</v>
      </c>
      <c r="C38" s="76">
        <v>2.3262999999999999E-2</v>
      </c>
      <c r="D38" s="76">
        <v>2.1677999999999999E-2</v>
      </c>
      <c r="E38" s="76">
        <v>2.0504999999999999E-2</v>
      </c>
      <c r="F38" s="76">
        <v>1.9525000000000001E-2</v>
      </c>
      <c r="G38" s="76">
        <v>1.8568999999999999E-2</v>
      </c>
      <c r="H38" s="76">
        <v>1.7443E-2</v>
      </c>
      <c r="I38" s="76">
        <v>1.6521999999999998E-2</v>
      </c>
      <c r="J38" s="76">
        <v>1.5342E-2</v>
      </c>
      <c r="K38" s="76">
        <v>1.4107E-2</v>
      </c>
      <c r="L38" s="76">
        <v>1.3129999999999999E-2</v>
      </c>
      <c r="M38" s="76">
        <v>1.2096000000000001E-2</v>
      </c>
      <c r="N38" s="76">
        <v>1.1287999999999999E-2</v>
      </c>
      <c r="O38" s="76">
        <v>1.0555E-2</v>
      </c>
      <c r="P38" s="76">
        <v>9.8709999999999996E-3</v>
      </c>
      <c r="Q38" s="76">
        <v>8.9099999999999995E-3</v>
      </c>
      <c r="R38" s="76">
        <v>7.8329999999999997E-3</v>
      </c>
      <c r="S38" s="76">
        <v>6.8050000000000003E-3</v>
      </c>
      <c r="T38" s="76">
        <v>5.7879999999999997E-3</v>
      </c>
      <c r="U38" s="76">
        <v>4.7879999999999997E-3</v>
      </c>
      <c r="V38" s="76">
        <v>3.663E-3</v>
      </c>
      <c r="W38" s="76">
        <v>2.434E-3</v>
      </c>
      <c r="X38" s="76">
        <v>1.157E-3</v>
      </c>
      <c r="Y38" s="76">
        <v>0</v>
      </c>
      <c r="Z38" s="76">
        <v>-1.1609999999999999E-3</v>
      </c>
      <c r="AA38" s="76">
        <v>-2.3280000000000002E-3</v>
      </c>
      <c r="AB38" s="76">
        <v>-3.5850000000000001E-3</v>
      </c>
      <c r="AC38" s="76">
        <v>-5.3429999999999997E-3</v>
      </c>
      <c r="AD38" s="76">
        <v>-7.7190000000000002E-3</v>
      </c>
      <c r="AE38" s="76">
        <v>-9.6159999999999995E-3</v>
      </c>
      <c r="AF38" s="76">
        <v>-1.0861000000000001E-2</v>
      </c>
      <c r="AG38" s="76">
        <v>-1.206E-2</v>
      </c>
      <c r="AH38" s="76">
        <v>-1.2813E-2</v>
      </c>
      <c r="AI38" s="76">
        <v>-1.3762E-2</v>
      </c>
      <c r="AJ38" s="76">
        <v>-1.4706E-2</v>
      </c>
      <c r="AK38" s="76">
        <v>-1.5455E-2</v>
      </c>
      <c r="AL38" s="76">
        <v>-1.5965E-2</v>
      </c>
    </row>
    <row r="39" spans="1:38" ht="12.75" customHeight="1">
      <c r="A39" s="76">
        <v>2.6262000000000001E-2</v>
      </c>
      <c r="B39" s="76">
        <v>2.4986000000000001E-2</v>
      </c>
      <c r="C39" s="76">
        <v>2.3369000000000001E-2</v>
      </c>
      <c r="D39" s="76">
        <v>2.2023999999999998E-2</v>
      </c>
      <c r="E39" s="76">
        <v>2.0681999999999999E-2</v>
      </c>
      <c r="F39" s="76">
        <v>1.9609999999999999E-2</v>
      </c>
      <c r="G39" s="76">
        <v>1.8481000000000001E-2</v>
      </c>
      <c r="H39" s="76">
        <v>1.7606E-2</v>
      </c>
      <c r="I39" s="76">
        <v>1.6469000000000001E-2</v>
      </c>
      <c r="J39" s="76">
        <v>1.5264E-2</v>
      </c>
      <c r="K39" s="76">
        <v>1.4069999999999999E-2</v>
      </c>
      <c r="L39" s="76">
        <v>1.3088000000000001E-2</v>
      </c>
      <c r="M39" s="76">
        <v>1.235E-2</v>
      </c>
      <c r="N39" s="76">
        <v>1.1403999999999999E-2</v>
      </c>
      <c r="O39" s="76">
        <v>1.0503E-2</v>
      </c>
      <c r="P39" s="76">
        <v>9.7999999999999997E-3</v>
      </c>
      <c r="Q39" s="76">
        <v>8.9420000000000003E-3</v>
      </c>
      <c r="R39" s="76">
        <v>7.9170000000000004E-3</v>
      </c>
      <c r="S39" s="76">
        <v>6.8960000000000002E-3</v>
      </c>
      <c r="T39" s="76">
        <v>5.8060000000000004E-3</v>
      </c>
      <c r="U39" s="76">
        <v>4.8110000000000002E-3</v>
      </c>
      <c r="V39" s="76">
        <v>3.6719999999999999E-3</v>
      </c>
      <c r="W39" s="76">
        <v>2.3709999999999998E-3</v>
      </c>
      <c r="X39" s="76">
        <v>1.1479999999999999E-3</v>
      </c>
      <c r="Y39" s="76">
        <v>0</v>
      </c>
      <c r="Z39" s="76">
        <v>-1.188E-3</v>
      </c>
      <c r="AA39" s="76">
        <v>-2.4629999999999999E-3</v>
      </c>
      <c r="AB39" s="76">
        <v>-3.797E-3</v>
      </c>
      <c r="AC39" s="76">
        <v>-5.5919999999999997E-3</v>
      </c>
      <c r="AD39" s="76">
        <v>-7.9850000000000008E-3</v>
      </c>
      <c r="AE39" s="76">
        <v>-9.8519999999999996E-3</v>
      </c>
      <c r="AF39" s="76">
        <v>-1.1306E-2</v>
      </c>
      <c r="AG39" s="76">
        <v>-1.2643E-2</v>
      </c>
      <c r="AH39" s="76">
        <v>-1.3545E-2</v>
      </c>
      <c r="AI39" s="76">
        <v>-1.4452E-2</v>
      </c>
      <c r="AJ39" s="76">
        <v>-1.5313999999999999E-2</v>
      </c>
      <c r="AK39" s="76">
        <v>-1.5887999999999999E-2</v>
      </c>
      <c r="AL39" s="76">
        <v>-1.6542000000000001E-2</v>
      </c>
    </row>
    <row r="40" spans="1:38" ht="12.75" customHeight="1">
      <c r="A40" s="76">
        <v>2.5963E-2</v>
      </c>
      <c r="B40" s="76">
        <v>2.503E-2</v>
      </c>
      <c r="C40" s="76">
        <v>2.3269000000000001E-2</v>
      </c>
      <c r="D40" s="76">
        <v>2.1985999999999999E-2</v>
      </c>
      <c r="E40" s="76">
        <v>2.0545999999999998E-2</v>
      </c>
      <c r="F40" s="76">
        <v>1.9429999999999999E-2</v>
      </c>
      <c r="G40" s="76">
        <v>1.8586999999999999E-2</v>
      </c>
      <c r="H40" s="76">
        <v>1.7596000000000001E-2</v>
      </c>
      <c r="I40" s="76">
        <v>1.6576E-2</v>
      </c>
      <c r="J40" s="76">
        <v>1.5376000000000001E-2</v>
      </c>
      <c r="K40" s="76">
        <v>1.4304000000000001E-2</v>
      </c>
      <c r="L40" s="76">
        <v>1.3318999999999999E-2</v>
      </c>
      <c r="M40" s="76">
        <v>1.2345999999999999E-2</v>
      </c>
      <c r="N40" s="76">
        <v>1.1346E-2</v>
      </c>
      <c r="O40" s="76">
        <v>1.0717000000000001E-2</v>
      </c>
      <c r="P40" s="76">
        <v>1.0085E-2</v>
      </c>
      <c r="Q40" s="76">
        <v>9.103E-3</v>
      </c>
      <c r="R40" s="76">
        <v>8.0850000000000002E-3</v>
      </c>
      <c r="S40" s="76">
        <v>6.9880000000000003E-3</v>
      </c>
      <c r="T40" s="76">
        <v>5.9839999999999997E-3</v>
      </c>
      <c r="U40" s="76">
        <v>4.934E-3</v>
      </c>
      <c r="V40" s="76">
        <v>3.8730000000000001E-3</v>
      </c>
      <c r="W40" s="76">
        <v>2.591E-3</v>
      </c>
      <c r="X40" s="76">
        <v>1.2880000000000001E-3</v>
      </c>
      <c r="Y40" s="76">
        <v>0</v>
      </c>
      <c r="Z40" s="76">
        <v>-1.2229999999999999E-3</v>
      </c>
      <c r="AA40" s="76">
        <v>-2.4229999999999998E-3</v>
      </c>
      <c r="AB40" s="76">
        <v>-3.8149999999999998E-3</v>
      </c>
      <c r="AC40" s="76">
        <v>-5.5259999999999997E-3</v>
      </c>
      <c r="AD40" s="76">
        <v>-7.9640000000000006E-3</v>
      </c>
      <c r="AE40" s="76">
        <v>-9.8499999999999994E-3</v>
      </c>
      <c r="AF40" s="76">
        <v>-1.1088000000000001E-2</v>
      </c>
      <c r="AG40" s="76">
        <v>-1.2375000000000001E-2</v>
      </c>
      <c r="AH40" s="76">
        <v>-1.3193E-2</v>
      </c>
      <c r="AI40" s="76">
        <v>-1.4062E-2</v>
      </c>
      <c r="AJ40" s="76">
        <v>-1.4919E-2</v>
      </c>
      <c r="AK40" s="76">
        <v>-1.5585E-2</v>
      </c>
      <c r="AL40" s="76">
        <v>-1.6209000000000001E-2</v>
      </c>
    </row>
    <row r="41" spans="1:38" ht="12.75" customHeight="1">
      <c r="A41" s="76">
        <v>2.6103999999999999E-2</v>
      </c>
      <c r="B41" s="76">
        <v>2.4985E-2</v>
      </c>
      <c r="C41" s="76">
        <v>2.3351E-2</v>
      </c>
      <c r="D41" s="76">
        <v>2.1832000000000001E-2</v>
      </c>
      <c r="E41" s="76">
        <v>2.0639999999999999E-2</v>
      </c>
      <c r="F41" s="76">
        <v>1.9644999999999999E-2</v>
      </c>
      <c r="G41" s="76">
        <v>1.8615E-2</v>
      </c>
      <c r="H41" s="76">
        <v>1.7592E-2</v>
      </c>
      <c r="I41" s="76">
        <v>1.6618000000000001E-2</v>
      </c>
      <c r="J41" s="76">
        <v>1.5457E-2</v>
      </c>
      <c r="K41" s="76">
        <v>1.4250000000000001E-2</v>
      </c>
      <c r="L41" s="76">
        <v>1.3265000000000001E-2</v>
      </c>
      <c r="M41" s="76">
        <v>1.2283000000000001E-2</v>
      </c>
      <c r="N41" s="76">
        <v>1.146E-2</v>
      </c>
      <c r="O41" s="76">
        <v>1.0577E-2</v>
      </c>
      <c r="P41" s="76">
        <v>9.7850000000000003E-3</v>
      </c>
      <c r="Q41" s="76">
        <v>8.8579999999999996E-3</v>
      </c>
      <c r="R41" s="76">
        <v>7.868E-3</v>
      </c>
      <c r="S41" s="76">
        <v>6.8929999999999998E-3</v>
      </c>
      <c r="T41" s="76">
        <v>5.8300000000000001E-3</v>
      </c>
      <c r="U41" s="76">
        <v>4.8380000000000003E-3</v>
      </c>
      <c r="V41" s="76">
        <v>3.6849999999999999E-3</v>
      </c>
      <c r="W41" s="76">
        <v>2.467E-3</v>
      </c>
      <c r="X41" s="76">
        <v>1.1559999999999999E-3</v>
      </c>
      <c r="Y41" s="76">
        <v>0</v>
      </c>
      <c r="Z41" s="76">
        <v>-1.1529999999999999E-3</v>
      </c>
      <c r="AA41" s="76">
        <v>-2.4819999999999998E-3</v>
      </c>
      <c r="AB41" s="76">
        <v>-3.8040000000000001E-3</v>
      </c>
      <c r="AC41" s="76">
        <v>-5.5690000000000002E-3</v>
      </c>
      <c r="AD41" s="76">
        <v>-7.9150000000000002E-3</v>
      </c>
      <c r="AE41" s="76">
        <v>-9.776E-3</v>
      </c>
      <c r="AF41" s="76">
        <v>-1.0994E-2</v>
      </c>
      <c r="AG41" s="76">
        <v>-1.2193000000000001E-2</v>
      </c>
      <c r="AH41" s="76">
        <v>-1.3021E-2</v>
      </c>
      <c r="AI41" s="76">
        <v>-1.3922E-2</v>
      </c>
      <c r="AJ41" s="76">
        <v>-1.477E-2</v>
      </c>
      <c r="AK41" s="76">
        <v>-1.5445E-2</v>
      </c>
      <c r="AL41" s="76">
        <v>-1.5890999999999999E-2</v>
      </c>
    </row>
    <row r="42" spans="1:38" ht="12.75" customHeight="1">
      <c r="A42" s="76">
        <v>2.0235E-2</v>
      </c>
      <c r="B42" s="76">
        <v>1.9552E-2</v>
      </c>
      <c r="C42" s="76">
        <v>1.8142999999999999E-2</v>
      </c>
      <c r="D42" s="76">
        <v>1.6910999999999999E-2</v>
      </c>
      <c r="E42" s="76">
        <v>1.5821000000000002E-2</v>
      </c>
      <c r="F42" s="76">
        <v>1.4961E-2</v>
      </c>
      <c r="G42" s="76">
        <v>1.4326E-2</v>
      </c>
      <c r="H42" s="76">
        <v>1.3441E-2</v>
      </c>
      <c r="I42" s="76">
        <v>1.2707E-2</v>
      </c>
      <c r="J42" s="76">
        <v>1.1709000000000001E-2</v>
      </c>
      <c r="K42" s="76">
        <v>1.0862999999999999E-2</v>
      </c>
      <c r="L42" s="76">
        <v>1.0211E-2</v>
      </c>
      <c r="M42" s="76">
        <v>9.3150000000000004E-3</v>
      </c>
      <c r="N42" s="76">
        <v>8.5360000000000002E-3</v>
      </c>
      <c r="O42" s="76">
        <v>8.0090000000000005E-3</v>
      </c>
      <c r="P42" s="76">
        <v>7.2690000000000003E-3</v>
      </c>
      <c r="Q42" s="76">
        <v>6.4250000000000002E-3</v>
      </c>
      <c r="R42" s="76">
        <v>5.6649999999999999E-3</v>
      </c>
      <c r="S42" s="76">
        <v>4.9150000000000001E-3</v>
      </c>
      <c r="T42" s="76">
        <v>4.1809999999999998E-3</v>
      </c>
      <c r="U42" s="76">
        <v>3.454E-3</v>
      </c>
      <c r="V42" s="76">
        <v>2.5869999999999999E-3</v>
      </c>
      <c r="W42" s="76">
        <v>1.6919999999999999E-3</v>
      </c>
      <c r="X42" s="76">
        <v>8.03E-4</v>
      </c>
      <c r="Y42" s="76">
        <v>0</v>
      </c>
      <c r="Z42" s="76">
        <v>-8.1300000000000003E-4</v>
      </c>
      <c r="AA42" s="76">
        <v>-1.6149999999999999E-3</v>
      </c>
      <c r="AB42" s="76">
        <v>-2.3530000000000001E-3</v>
      </c>
      <c r="AC42" s="76">
        <v>-3.199E-3</v>
      </c>
      <c r="AD42" s="76">
        <v>-4.3480000000000003E-3</v>
      </c>
      <c r="AE42" s="76">
        <v>-5.0229999999999997E-3</v>
      </c>
      <c r="AF42" s="76">
        <v>-5.2459999999999998E-3</v>
      </c>
      <c r="AG42" s="76">
        <v>-5.5669999999999999E-3</v>
      </c>
      <c r="AH42" s="76">
        <v>-5.5230000000000001E-3</v>
      </c>
      <c r="AI42" s="76">
        <v>-5.6090000000000003E-3</v>
      </c>
      <c r="AJ42" s="76">
        <v>-5.7720000000000002E-3</v>
      </c>
      <c r="AK42" s="76">
        <v>-5.9740000000000001E-3</v>
      </c>
      <c r="AL42" s="76">
        <v>-6.0330000000000002E-3</v>
      </c>
    </row>
    <row r="43" spans="1:38" ht="12.75" customHeight="1">
      <c r="A43" s="76">
        <v>2.0028000000000001E-2</v>
      </c>
      <c r="B43" s="76">
        <v>1.9099000000000001E-2</v>
      </c>
      <c r="C43" s="76">
        <v>1.7788000000000002E-2</v>
      </c>
      <c r="D43" s="76">
        <v>1.6622999999999999E-2</v>
      </c>
      <c r="E43" s="76">
        <v>1.5630999999999999E-2</v>
      </c>
      <c r="F43" s="76">
        <v>1.4765E-2</v>
      </c>
      <c r="G43" s="76">
        <v>1.3858000000000001E-2</v>
      </c>
      <c r="H43" s="76">
        <v>1.3077E-2</v>
      </c>
      <c r="I43" s="76">
        <v>1.2302E-2</v>
      </c>
      <c r="J43" s="76">
        <v>1.1383000000000001E-2</v>
      </c>
      <c r="K43" s="76">
        <v>1.0475E-2</v>
      </c>
      <c r="L43" s="76">
        <v>9.7669999999999996E-3</v>
      </c>
      <c r="M43" s="76">
        <v>9.1610000000000007E-3</v>
      </c>
      <c r="N43" s="76">
        <v>8.4489999999999999E-3</v>
      </c>
      <c r="O43" s="76">
        <v>7.7349999999999997E-3</v>
      </c>
      <c r="P43" s="76">
        <v>7.0049999999999999E-3</v>
      </c>
      <c r="Q43" s="76">
        <v>6.2960000000000004E-3</v>
      </c>
      <c r="R43" s="76">
        <v>5.5900000000000004E-3</v>
      </c>
      <c r="S43" s="76">
        <v>4.8459999999999996E-3</v>
      </c>
      <c r="T43" s="76">
        <v>4.163E-3</v>
      </c>
      <c r="U43" s="76">
        <v>3.388E-3</v>
      </c>
      <c r="V43" s="76">
        <v>2.5460000000000001E-3</v>
      </c>
      <c r="W43" s="76">
        <v>1.663E-3</v>
      </c>
      <c r="X43" s="76">
        <v>7.9100000000000004E-4</v>
      </c>
      <c r="Y43" s="76">
        <v>0</v>
      </c>
      <c r="Z43" s="76">
        <v>-7.3700000000000002E-4</v>
      </c>
      <c r="AA43" s="76">
        <v>-1.4959999999999999E-3</v>
      </c>
      <c r="AB43" s="76">
        <v>-2.2599999999999999E-3</v>
      </c>
      <c r="AC43" s="76">
        <v>-3.0790000000000001E-3</v>
      </c>
      <c r="AD43" s="76">
        <v>-4.2929999999999999E-3</v>
      </c>
      <c r="AE43" s="76">
        <v>-5.0369999999999998E-3</v>
      </c>
      <c r="AF43" s="76">
        <v>-5.3680000000000004E-3</v>
      </c>
      <c r="AG43" s="76">
        <v>-5.7190000000000001E-3</v>
      </c>
      <c r="AH43" s="76">
        <v>-5.6969999999999998E-3</v>
      </c>
      <c r="AI43" s="76">
        <v>-5.8310000000000002E-3</v>
      </c>
      <c r="AJ43" s="76">
        <v>-6.084E-3</v>
      </c>
      <c r="AK43" s="76">
        <v>-6.221E-3</v>
      </c>
      <c r="AL43" s="76">
        <v>-6.267E-3</v>
      </c>
    </row>
    <row r="44" spans="1:38" ht="12.75" customHeight="1">
      <c r="A44" s="76">
        <v>2.0275000000000001E-2</v>
      </c>
      <c r="B44" s="76">
        <v>1.9536000000000001E-2</v>
      </c>
      <c r="C44" s="76">
        <v>1.8173999999999999E-2</v>
      </c>
      <c r="D44" s="76">
        <v>1.7082E-2</v>
      </c>
      <c r="E44" s="76">
        <v>1.5885E-2</v>
      </c>
      <c r="F44" s="76">
        <v>1.5014E-2</v>
      </c>
      <c r="G44" s="76">
        <v>1.4279999999999999E-2</v>
      </c>
      <c r="H44" s="76">
        <v>1.3563E-2</v>
      </c>
      <c r="I44" s="76">
        <v>1.2744E-2</v>
      </c>
      <c r="J44" s="76">
        <v>1.1794000000000001E-2</v>
      </c>
      <c r="K44" s="76">
        <v>1.0985999999999999E-2</v>
      </c>
      <c r="L44" s="76">
        <v>1.0267999999999999E-2</v>
      </c>
      <c r="M44" s="76">
        <v>9.5809999999999992E-3</v>
      </c>
      <c r="N44" s="76">
        <v>8.7259999999999994E-3</v>
      </c>
      <c r="O44" s="76">
        <v>8.2190000000000006E-3</v>
      </c>
      <c r="P44" s="76">
        <v>7.4640000000000001E-3</v>
      </c>
      <c r="Q44" s="76">
        <v>6.6490000000000004E-3</v>
      </c>
      <c r="R44" s="76">
        <v>5.8329999999999996E-3</v>
      </c>
      <c r="S44" s="76">
        <v>5.0569999999999999E-3</v>
      </c>
      <c r="T44" s="76">
        <v>4.3119999999999999E-3</v>
      </c>
      <c r="U44" s="76">
        <v>3.5929999999999998E-3</v>
      </c>
      <c r="V44" s="76">
        <v>2.794E-3</v>
      </c>
      <c r="W44" s="76">
        <v>1.8240000000000001E-3</v>
      </c>
      <c r="X44" s="76">
        <v>8.7000000000000001E-4</v>
      </c>
      <c r="Y44" s="76">
        <v>0</v>
      </c>
      <c r="Z44" s="76">
        <v>-7.7099999999999998E-4</v>
      </c>
      <c r="AA44" s="76">
        <v>-1.5070000000000001E-3</v>
      </c>
      <c r="AB44" s="76">
        <v>-2.3990000000000001E-3</v>
      </c>
      <c r="AC44" s="76">
        <v>-3.1939999999999998E-3</v>
      </c>
      <c r="AD44" s="76">
        <v>-4.4390000000000002E-3</v>
      </c>
      <c r="AE44" s="76">
        <v>-5.1960000000000001E-3</v>
      </c>
      <c r="AF44" s="76">
        <v>-5.5570000000000003E-3</v>
      </c>
      <c r="AG44" s="76">
        <v>-5.9290000000000002E-3</v>
      </c>
      <c r="AH44" s="76">
        <v>-5.9290000000000002E-3</v>
      </c>
      <c r="AI44" s="76">
        <v>-6.0549999999999996E-3</v>
      </c>
      <c r="AJ44" s="76">
        <v>-6.2630000000000003E-3</v>
      </c>
      <c r="AK44" s="76">
        <v>-6.3879999999999996E-3</v>
      </c>
      <c r="AL44" s="76">
        <v>-6.5550000000000001E-3</v>
      </c>
    </row>
    <row r="45" spans="1:38" ht="12.75" customHeight="1">
      <c r="A45" s="76">
        <v>2.0423E-2</v>
      </c>
      <c r="B45" s="76">
        <v>1.9619999999999999E-2</v>
      </c>
      <c r="C45" s="76">
        <v>1.8238000000000001E-2</v>
      </c>
      <c r="D45" s="76">
        <v>1.7010000000000001E-2</v>
      </c>
      <c r="E45" s="76">
        <v>1.6025999999999999E-2</v>
      </c>
      <c r="F45" s="76">
        <v>1.5169E-2</v>
      </c>
      <c r="G45" s="76">
        <v>1.4461E-2</v>
      </c>
      <c r="H45" s="76">
        <v>1.354E-2</v>
      </c>
      <c r="I45" s="76">
        <v>1.2798E-2</v>
      </c>
      <c r="J45" s="76">
        <v>1.1847999999999999E-2</v>
      </c>
      <c r="K45" s="76">
        <v>1.0913000000000001E-2</v>
      </c>
      <c r="L45" s="76">
        <v>1.0274E-2</v>
      </c>
      <c r="M45" s="76">
        <v>9.4500000000000001E-3</v>
      </c>
      <c r="N45" s="76">
        <v>8.7489999999999998E-3</v>
      </c>
      <c r="O45" s="76">
        <v>8.1320000000000003E-3</v>
      </c>
      <c r="P45" s="76">
        <v>7.3670000000000003E-3</v>
      </c>
      <c r="Q45" s="76">
        <v>6.5259999999999997E-3</v>
      </c>
      <c r="R45" s="76">
        <v>5.7720000000000002E-3</v>
      </c>
      <c r="S45" s="76">
        <v>5.025E-3</v>
      </c>
      <c r="T45" s="76">
        <v>4.287E-3</v>
      </c>
      <c r="U45" s="76">
        <v>3.5079999999999998E-3</v>
      </c>
      <c r="V45" s="76">
        <v>2.6380000000000002E-3</v>
      </c>
      <c r="W45" s="76">
        <v>1.74E-3</v>
      </c>
      <c r="X45" s="76">
        <v>8.3500000000000002E-4</v>
      </c>
      <c r="Y45" s="76">
        <v>0</v>
      </c>
      <c r="Z45" s="76">
        <v>-8.4599999999999996E-4</v>
      </c>
      <c r="AA45" s="76">
        <v>-1.681E-3</v>
      </c>
      <c r="AB45" s="76">
        <v>-2.4060000000000002E-3</v>
      </c>
      <c r="AC45" s="76">
        <v>-3.362E-3</v>
      </c>
      <c r="AD45" s="76">
        <v>-4.633E-3</v>
      </c>
      <c r="AE45" s="76">
        <v>-5.4510000000000001E-3</v>
      </c>
      <c r="AF45" s="76">
        <v>-5.816E-3</v>
      </c>
      <c r="AG45" s="76">
        <v>-6.1939999999999999E-3</v>
      </c>
      <c r="AH45" s="76">
        <v>-6.2769999999999996E-3</v>
      </c>
      <c r="AI45" s="76">
        <v>-6.4850000000000003E-3</v>
      </c>
      <c r="AJ45" s="76">
        <v>-6.7130000000000002E-3</v>
      </c>
      <c r="AK45" s="76">
        <v>-6.8450000000000004E-3</v>
      </c>
      <c r="AL45" s="76">
        <v>-6.9470000000000001E-3</v>
      </c>
    </row>
    <row r="46" spans="1:38" ht="12.75" customHeight="1">
      <c r="A46" s="76">
        <v>2.0486000000000001E-2</v>
      </c>
      <c r="B46" s="76">
        <v>1.9595999999999999E-2</v>
      </c>
      <c r="C46" s="76">
        <v>1.8280999999999999E-2</v>
      </c>
      <c r="D46" s="76">
        <v>1.7173000000000001E-2</v>
      </c>
      <c r="E46" s="76">
        <v>1.6031E-2</v>
      </c>
      <c r="F46" s="76">
        <v>1.5171E-2</v>
      </c>
      <c r="G46" s="76">
        <v>1.4331999999999999E-2</v>
      </c>
      <c r="H46" s="76">
        <v>1.3639999999999999E-2</v>
      </c>
      <c r="I46" s="76">
        <v>1.2801E-2</v>
      </c>
      <c r="J46" s="76">
        <v>1.1849E-2</v>
      </c>
      <c r="K46" s="76">
        <v>1.0966E-2</v>
      </c>
      <c r="L46" s="76">
        <v>1.022E-2</v>
      </c>
      <c r="M46" s="76">
        <v>9.5720000000000006E-3</v>
      </c>
      <c r="N46" s="76">
        <v>8.7819999999999999E-3</v>
      </c>
      <c r="O46" s="76">
        <v>8.1099999999999992E-3</v>
      </c>
      <c r="P46" s="76">
        <v>7.3099999999999997E-3</v>
      </c>
      <c r="Q46" s="76">
        <v>6.5579999999999996E-3</v>
      </c>
      <c r="R46" s="76">
        <v>5.8009999999999997E-3</v>
      </c>
      <c r="S46" s="76">
        <v>5.0350000000000004E-3</v>
      </c>
      <c r="T46" s="76">
        <v>4.3309999999999998E-3</v>
      </c>
      <c r="U46" s="76">
        <v>3.5469999999999998E-3</v>
      </c>
      <c r="V46" s="76">
        <v>2.7569999999999999E-3</v>
      </c>
      <c r="W46" s="76">
        <v>1.8109999999999999E-3</v>
      </c>
      <c r="X46" s="76">
        <v>8.5999999999999998E-4</v>
      </c>
      <c r="Y46" s="76">
        <v>0</v>
      </c>
      <c r="Z46" s="76">
        <v>-8.1599999999999999E-4</v>
      </c>
      <c r="AA46" s="76">
        <v>-1.647E-3</v>
      </c>
      <c r="AB46" s="76">
        <v>-2.4859999999999999E-3</v>
      </c>
      <c r="AC46" s="76">
        <v>-3.3790000000000001E-3</v>
      </c>
      <c r="AD46" s="76">
        <v>-4.7470000000000004E-3</v>
      </c>
      <c r="AE46" s="76">
        <v>-5.6309999999999997E-3</v>
      </c>
      <c r="AF46" s="76">
        <v>-6.097E-3</v>
      </c>
      <c r="AG46" s="76">
        <v>-6.5589999999999997E-3</v>
      </c>
      <c r="AH46" s="76">
        <v>-6.672E-3</v>
      </c>
      <c r="AI46" s="76">
        <v>-6.901E-3</v>
      </c>
      <c r="AJ46" s="76">
        <v>-7.2249999999999997E-3</v>
      </c>
      <c r="AK46" s="76">
        <v>-7.3749999999999996E-3</v>
      </c>
      <c r="AL46" s="76">
        <v>-7.4960000000000001E-3</v>
      </c>
    </row>
    <row r="47" spans="1:38" ht="12.75" customHeight="1">
      <c r="A47" s="76">
        <v>2.1402000000000001E-2</v>
      </c>
      <c r="B47" s="76">
        <v>2.0573000000000001E-2</v>
      </c>
      <c r="C47" s="76">
        <v>1.9066E-2</v>
      </c>
      <c r="D47" s="76">
        <v>1.7846000000000001E-2</v>
      </c>
      <c r="E47" s="76">
        <v>1.6669E-2</v>
      </c>
      <c r="F47" s="76">
        <v>1.5779999999999999E-2</v>
      </c>
      <c r="G47" s="76">
        <v>1.5002E-2</v>
      </c>
      <c r="H47" s="76">
        <v>1.4158E-2</v>
      </c>
      <c r="I47" s="76">
        <v>1.3303000000000001E-2</v>
      </c>
      <c r="J47" s="76">
        <v>1.2331E-2</v>
      </c>
      <c r="K47" s="76">
        <v>1.1401E-2</v>
      </c>
      <c r="L47" s="76">
        <v>1.0668E-2</v>
      </c>
      <c r="M47" s="76">
        <v>9.8180000000000003E-3</v>
      </c>
      <c r="N47" s="76">
        <v>8.9420000000000003E-3</v>
      </c>
      <c r="O47" s="76">
        <v>8.3000000000000001E-3</v>
      </c>
      <c r="P47" s="76">
        <v>7.4599999999999996E-3</v>
      </c>
      <c r="Q47" s="76">
        <v>6.5770000000000004E-3</v>
      </c>
      <c r="R47" s="76">
        <v>5.8050000000000003E-3</v>
      </c>
      <c r="S47" s="76">
        <v>5.0860000000000002E-3</v>
      </c>
      <c r="T47" s="76">
        <v>4.4180000000000001E-3</v>
      </c>
      <c r="U47" s="76">
        <v>3.6440000000000001E-3</v>
      </c>
      <c r="V47" s="76">
        <v>2.81E-3</v>
      </c>
      <c r="W47" s="76">
        <v>1.877E-3</v>
      </c>
      <c r="X47" s="76">
        <v>9.3800000000000003E-4</v>
      </c>
      <c r="Y47" s="76">
        <v>0</v>
      </c>
      <c r="Z47" s="76">
        <v>-8.4199999999999998E-4</v>
      </c>
      <c r="AA47" s="76">
        <v>-1.6689999999999999E-3</v>
      </c>
      <c r="AB47" s="76">
        <v>-2.5430000000000001E-3</v>
      </c>
      <c r="AC47" s="76">
        <v>-3.5040000000000002E-3</v>
      </c>
      <c r="AD47" s="76">
        <v>-4.8589999999999996E-3</v>
      </c>
      <c r="AE47" s="76">
        <v>-5.7340000000000004E-3</v>
      </c>
      <c r="AF47" s="76">
        <v>-6.2049999999999996E-3</v>
      </c>
      <c r="AG47" s="76">
        <v>-6.6730000000000001E-3</v>
      </c>
      <c r="AH47" s="76">
        <v>-6.7790000000000003E-3</v>
      </c>
      <c r="AI47" s="76">
        <v>-7.038E-3</v>
      </c>
      <c r="AJ47" s="76">
        <v>-7.2820000000000003E-3</v>
      </c>
      <c r="AK47" s="76">
        <v>-7.4879999999999999E-3</v>
      </c>
      <c r="AL47" s="76">
        <v>-7.6839999999999999E-3</v>
      </c>
    </row>
    <row r="48" spans="1:38" ht="12.75" customHeight="1">
      <c r="A48" s="76">
        <v>2.1385000000000001E-2</v>
      </c>
      <c r="B48" s="76">
        <v>2.0537E-2</v>
      </c>
      <c r="C48" s="76">
        <v>1.9158000000000001E-2</v>
      </c>
      <c r="D48" s="76">
        <v>1.7892999999999999E-2</v>
      </c>
      <c r="E48" s="76">
        <v>1.6854999999999998E-2</v>
      </c>
      <c r="F48" s="76">
        <v>1.5976000000000001E-2</v>
      </c>
      <c r="G48" s="76">
        <v>1.5193E-2</v>
      </c>
      <c r="H48" s="76">
        <v>1.4345999999999999E-2</v>
      </c>
      <c r="I48" s="76">
        <v>1.3554999999999999E-2</v>
      </c>
      <c r="J48" s="76">
        <v>1.2562E-2</v>
      </c>
      <c r="K48" s="76">
        <v>1.1604E-2</v>
      </c>
      <c r="L48" s="76">
        <v>1.0872E-2</v>
      </c>
      <c r="M48" s="76">
        <v>1.0102E-2</v>
      </c>
      <c r="N48" s="76">
        <v>9.3349999999999995E-3</v>
      </c>
      <c r="O48" s="76">
        <v>8.6E-3</v>
      </c>
      <c r="P48" s="76">
        <v>7.7819999999999999E-3</v>
      </c>
      <c r="Q48" s="76">
        <v>6.9490000000000003E-3</v>
      </c>
      <c r="R48" s="76">
        <v>6.1320000000000003E-3</v>
      </c>
      <c r="S48" s="76">
        <v>5.3309999999999998E-3</v>
      </c>
      <c r="T48" s="76">
        <v>4.5279999999999999E-3</v>
      </c>
      <c r="U48" s="76">
        <v>3.7360000000000002E-3</v>
      </c>
      <c r="V48" s="76">
        <v>2.8549999999999999E-3</v>
      </c>
      <c r="W48" s="76">
        <v>1.8940000000000001E-3</v>
      </c>
      <c r="X48" s="76">
        <v>8.6700000000000004E-4</v>
      </c>
      <c r="Y48" s="76">
        <v>0</v>
      </c>
      <c r="Z48" s="76">
        <v>-9.1E-4</v>
      </c>
      <c r="AA48" s="76">
        <v>-1.8519999999999999E-3</v>
      </c>
      <c r="AB48" s="76">
        <v>-2.6670000000000001E-3</v>
      </c>
      <c r="AC48" s="76">
        <v>-3.7109999999999999E-3</v>
      </c>
      <c r="AD48" s="76">
        <v>-5.0990000000000002E-3</v>
      </c>
      <c r="AE48" s="76">
        <v>-6.0679999999999996E-3</v>
      </c>
      <c r="AF48" s="76">
        <v>-6.5799999999999999E-3</v>
      </c>
      <c r="AG48" s="76">
        <v>-7.1060000000000003E-3</v>
      </c>
      <c r="AH48" s="76">
        <v>-7.267E-3</v>
      </c>
      <c r="AI48" s="76">
        <v>-7.5680000000000001E-3</v>
      </c>
      <c r="AJ48" s="76">
        <v>-7.8969999999999995E-3</v>
      </c>
      <c r="AK48" s="76">
        <v>-8.0859999999999994E-3</v>
      </c>
      <c r="AL48" s="76">
        <v>-8.2100000000000003E-3</v>
      </c>
    </row>
    <row r="49" spans="1:38" ht="12.75" customHeight="1">
      <c r="A49" s="76">
        <v>2.1159000000000001E-2</v>
      </c>
      <c r="B49" s="76">
        <v>2.0256E-2</v>
      </c>
      <c r="C49" s="76">
        <v>1.8869E-2</v>
      </c>
      <c r="D49" s="76">
        <v>1.7788000000000002E-2</v>
      </c>
      <c r="E49" s="76">
        <v>1.6733000000000001E-2</v>
      </c>
      <c r="F49" s="76">
        <v>1.5858000000000001E-2</v>
      </c>
      <c r="G49" s="76">
        <v>1.507E-2</v>
      </c>
      <c r="H49" s="76">
        <v>1.4277E-2</v>
      </c>
      <c r="I49" s="76">
        <v>1.3422999999999999E-2</v>
      </c>
      <c r="J49" s="76">
        <v>1.2460000000000001E-2</v>
      </c>
      <c r="K49" s="76">
        <v>1.1568999999999999E-2</v>
      </c>
      <c r="L49" s="76">
        <v>1.081E-2</v>
      </c>
      <c r="M49" s="76">
        <v>1.0061E-2</v>
      </c>
      <c r="N49" s="76">
        <v>9.1789999999999997E-3</v>
      </c>
      <c r="O49" s="76">
        <v>8.4489999999999999E-3</v>
      </c>
      <c r="P49" s="76">
        <v>7.626E-3</v>
      </c>
      <c r="Q49" s="76">
        <v>6.7210000000000004E-3</v>
      </c>
      <c r="R49" s="76">
        <v>5.9179999999999996E-3</v>
      </c>
      <c r="S49" s="76">
        <v>5.1209999999999997E-3</v>
      </c>
      <c r="T49" s="76">
        <v>4.4229999999999998E-3</v>
      </c>
      <c r="U49" s="76">
        <v>3.656E-3</v>
      </c>
      <c r="V49" s="76">
        <v>2.797E-3</v>
      </c>
      <c r="W49" s="76">
        <v>1.8309999999999999E-3</v>
      </c>
      <c r="X49" s="76">
        <v>8.9700000000000001E-4</v>
      </c>
      <c r="Y49" s="76">
        <v>0</v>
      </c>
      <c r="Z49" s="76">
        <v>-8.5499999999999997E-4</v>
      </c>
      <c r="AA49" s="76">
        <v>-1.684E-3</v>
      </c>
      <c r="AB49" s="76">
        <v>-2.6440000000000001E-3</v>
      </c>
      <c r="AC49" s="76">
        <v>-3.591E-3</v>
      </c>
      <c r="AD49" s="76">
        <v>-5.0379999999999999E-3</v>
      </c>
      <c r="AE49" s="76">
        <v>-5.9839999999999997E-3</v>
      </c>
      <c r="AF49" s="76">
        <v>-6.4999999999999997E-3</v>
      </c>
      <c r="AG49" s="76">
        <v>-7.0299999999999998E-3</v>
      </c>
      <c r="AH49" s="76">
        <v>-7.208E-3</v>
      </c>
      <c r="AI49" s="76">
        <v>-7.4650000000000003E-3</v>
      </c>
      <c r="AJ49" s="76">
        <v>-7.7749999999999998E-3</v>
      </c>
      <c r="AK49" s="76">
        <v>-7.9880000000000003E-3</v>
      </c>
      <c r="AL49" s="76">
        <v>-8.1510000000000003E-3</v>
      </c>
    </row>
    <row r="50" spans="1:38" ht="12.75" customHeight="1">
      <c r="A50" s="76">
        <v>2.1388000000000001E-2</v>
      </c>
      <c r="B50" s="76">
        <v>2.0566999999999998E-2</v>
      </c>
      <c r="C50" s="76">
        <v>1.907E-2</v>
      </c>
      <c r="D50" s="76">
        <v>1.7788000000000002E-2</v>
      </c>
      <c r="E50" s="76">
        <v>1.6598999999999999E-2</v>
      </c>
      <c r="F50" s="76">
        <v>1.5703999999999999E-2</v>
      </c>
      <c r="G50" s="76">
        <v>1.5010000000000001E-2</v>
      </c>
      <c r="H50" s="76">
        <v>1.4168E-2</v>
      </c>
      <c r="I50" s="76">
        <v>1.333E-2</v>
      </c>
      <c r="J50" s="76">
        <v>1.2319999999999999E-2</v>
      </c>
      <c r="K50" s="76">
        <v>1.1421000000000001E-2</v>
      </c>
      <c r="L50" s="76">
        <v>1.0776000000000001E-2</v>
      </c>
      <c r="M50" s="76">
        <v>1.0033E-2</v>
      </c>
      <c r="N50" s="76">
        <v>9.1970000000000003E-3</v>
      </c>
      <c r="O50" s="76">
        <v>8.4119999999999993E-3</v>
      </c>
      <c r="P50" s="76">
        <v>7.5240000000000003E-3</v>
      </c>
      <c r="Q50" s="76">
        <v>6.6699999999999997E-3</v>
      </c>
      <c r="R50" s="76">
        <v>5.8510000000000003E-3</v>
      </c>
      <c r="S50" s="76">
        <v>5.0769999999999999E-3</v>
      </c>
      <c r="T50" s="76">
        <v>4.4209999999999996E-3</v>
      </c>
      <c r="U50" s="76">
        <v>3.6619999999999999E-3</v>
      </c>
      <c r="V50" s="76">
        <v>2.8639999999999998E-3</v>
      </c>
      <c r="W50" s="76">
        <v>1.8990000000000001E-3</v>
      </c>
      <c r="X50" s="76">
        <v>8.8000000000000003E-4</v>
      </c>
      <c r="Y50" s="76">
        <v>0</v>
      </c>
      <c r="Z50" s="76">
        <v>-9.19E-4</v>
      </c>
      <c r="AA50" s="76">
        <v>-1.83E-3</v>
      </c>
      <c r="AB50" s="76">
        <v>-2.6489999999999999E-3</v>
      </c>
      <c r="AC50" s="76">
        <v>-3.6809999999999998E-3</v>
      </c>
      <c r="AD50" s="76">
        <v>-5.1209999999999997E-3</v>
      </c>
      <c r="AE50" s="76">
        <v>-6.0679999999999996E-3</v>
      </c>
      <c r="AF50" s="76">
        <v>-6.6179999999999998E-3</v>
      </c>
      <c r="AG50" s="76">
        <v>-7.1199999999999996E-3</v>
      </c>
      <c r="AH50" s="76">
        <v>-7.2620000000000002E-3</v>
      </c>
      <c r="AI50" s="76">
        <v>-7.5729999999999999E-3</v>
      </c>
      <c r="AJ50" s="76">
        <v>-7.8639999999999995E-3</v>
      </c>
      <c r="AK50" s="76">
        <v>-8.064E-3</v>
      </c>
      <c r="AL50" s="76">
        <v>-8.2249999999999997E-3</v>
      </c>
    </row>
    <row r="51" spans="1:38" ht="12.75" customHeight="1">
      <c r="A51" s="76">
        <v>2.1392000000000001E-2</v>
      </c>
      <c r="B51" s="76">
        <v>2.0466999999999999E-2</v>
      </c>
      <c r="C51" s="76">
        <v>1.9125E-2</v>
      </c>
      <c r="D51" s="76">
        <v>1.7908E-2</v>
      </c>
      <c r="E51" s="76">
        <v>1.6848999999999999E-2</v>
      </c>
      <c r="F51" s="76">
        <v>1.6011000000000001E-2</v>
      </c>
      <c r="G51" s="76">
        <v>1.5245E-2</v>
      </c>
      <c r="H51" s="76">
        <v>1.4435999999999999E-2</v>
      </c>
      <c r="I51" s="76">
        <v>1.3709000000000001E-2</v>
      </c>
      <c r="J51" s="76">
        <v>1.2701E-2</v>
      </c>
      <c r="K51" s="76">
        <v>1.1736999999999999E-2</v>
      </c>
      <c r="L51" s="76">
        <v>1.085E-2</v>
      </c>
      <c r="M51" s="76">
        <v>9.9150000000000002E-3</v>
      </c>
      <c r="N51" s="76">
        <v>9.1809999999999999E-3</v>
      </c>
      <c r="O51" s="76">
        <v>8.4220000000000007E-3</v>
      </c>
      <c r="P51" s="76">
        <v>7.535E-3</v>
      </c>
      <c r="Q51" s="76">
        <v>6.6439999999999997E-3</v>
      </c>
      <c r="R51" s="76">
        <v>5.8840000000000003E-3</v>
      </c>
      <c r="S51" s="76">
        <v>5.0870000000000004E-3</v>
      </c>
      <c r="T51" s="76">
        <v>4.3359999999999996E-3</v>
      </c>
      <c r="U51" s="76">
        <v>3.5530000000000002E-3</v>
      </c>
      <c r="V51" s="76">
        <v>2.7390000000000001E-3</v>
      </c>
      <c r="W51" s="76">
        <v>1.8619999999999999E-3</v>
      </c>
      <c r="X51" s="76">
        <v>9.4499999999999998E-4</v>
      </c>
      <c r="Y51" s="76">
        <v>0</v>
      </c>
      <c r="Z51" s="76">
        <v>-8.2299999999999995E-4</v>
      </c>
      <c r="AA51" s="76">
        <v>-1.6670000000000001E-3</v>
      </c>
      <c r="AB51" s="76">
        <v>-2.581E-3</v>
      </c>
      <c r="AC51" s="76">
        <v>-3.5639999999999999E-3</v>
      </c>
      <c r="AD51" s="76">
        <v>-4.9329999999999999E-3</v>
      </c>
      <c r="AE51" s="76">
        <v>-5.9020000000000001E-3</v>
      </c>
      <c r="AF51" s="76">
        <v>-6.4749999999999999E-3</v>
      </c>
      <c r="AG51" s="76">
        <v>-7.0549999999999996E-3</v>
      </c>
      <c r="AH51" s="76">
        <v>-7.2129999999999998E-3</v>
      </c>
      <c r="AI51" s="76">
        <v>-7.5189999999999996E-3</v>
      </c>
      <c r="AJ51" s="76">
        <v>-7.8390000000000005E-3</v>
      </c>
      <c r="AK51" s="76">
        <v>-8.0450000000000001E-3</v>
      </c>
      <c r="AL51" s="76">
        <v>-8.2039999999999995E-3</v>
      </c>
    </row>
    <row r="52" spans="1:38" ht="12.75" customHeight="1">
      <c r="A52" s="76">
        <v>2.1389999999999999E-2</v>
      </c>
      <c r="B52" s="76">
        <v>2.0567999999999999E-2</v>
      </c>
      <c r="C52" s="76">
        <v>1.9077E-2</v>
      </c>
      <c r="D52" s="76">
        <v>1.7946E-2</v>
      </c>
      <c r="E52" s="76">
        <v>1.6813000000000002E-2</v>
      </c>
      <c r="F52" s="76">
        <v>1.5977999999999999E-2</v>
      </c>
      <c r="G52" s="76">
        <v>1.5247999999999999E-2</v>
      </c>
      <c r="H52" s="76">
        <v>1.444E-2</v>
      </c>
      <c r="I52" s="76">
        <v>1.3538E-2</v>
      </c>
      <c r="J52" s="76">
        <v>1.2611000000000001E-2</v>
      </c>
      <c r="K52" s="76">
        <v>1.1693E-2</v>
      </c>
      <c r="L52" s="76">
        <v>1.0956E-2</v>
      </c>
      <c r="M52" s="76">
        <v>1.0215999999999999E-2</v>
      </c>
      <c r="N52" s="76">
        <v>9.1120000000000003E-3</v>
      </c>
      <c r="O52" s="76">
        <v>8.3269999999999993E-3</v>
      </c>
      <c r="P52" s="76">
        <v>7.4219999999999998E-3</v>
      </c>
      <c r="Q52" s="76">
        <v>6.5849999999999997E-3</v>
      </c>
      <c r="R52" s="76">
        <v>5.7120000000000001E-3</v>
      </c>
      <c r="S52" s="76">
        <v>4.9620000000000003E-3</v>
      </c>
      <c r="T52" s="76">
        <v>4.267E-3</v>
      </c>
      <c r="U52" s="76">
        <v>3.5349999999999999E-3</v>
      </c>
      <c r="V52" s="76">
        <v>2.8170000000000001E-3</v>
      </c>
      <c r="W52" s="76">
        <v>1.7700000000000001E-3</v>
      </c>
      <c r="X52" s="76">
        <v>8.5499999999999997E-4</v>
      </c>
      <c r="Y52" s="76">
        <v>0</v>
      </c>
      <c r="Z52" s="76">
        <v>-9.2000000000000003E-4</v>
      </c>
      <c r="AA52" s="76">
        <v>-1.743E-3</v>
      </c>
      <c r="AB52" s="76">
        <v>-2.5630000000000002E-3</v>
      </c>
      <c r="AC52" s="76">
        <v>-3.5980000000000001E-3</v>
      </c>
      <c r="AD52" s="76">
        <v>-5.0509999999999999E-3</v>
      </c>
      <c r="AE52" s="76">
        <v>-5.9649999999999998E-3</v>
      </c>
      <c r="AF52" s="76">
        <v>-6.5030000000000001E-3</v>
      </c>
      <c r="AG52" s="76">
        <v>-6.9870000000000002E-3</v>
      </c>
      <c r="AH52" s="76">
        <v>-7.2110000000000004E-3</v>
      </c>
      <c r="AI52" s="76">
        <v>-7.5300000000000002E-3</v>
      </c>
      <c r="AJ52" s="76">
        <v>-7.8539999999999999E-3</v>
      </c>
      <c r="AK52" s="76">
        <v>-8.0499999999999999E-3</v>
      </c>
      <c r="AL52" s="76">
        <v>-8.1849999999999996E-3</v>
      </c>
    </row>
    <row r="53" spans="1:38" ht="12.75" customHeight="1">
      <c r="A53" s="76">
        <v>2.1474E-2</v>
      </c>
      <c r="B53" s="76">
        <v>2.0528999999999999E-2</v>
      </c>
      <c r="C53" s="76">
        <v>1.9035E-2</v>
      </c>
      <c r="D53" s="76">
        <v>1.7871999999999999E-2</v>
      </c>
      <c r="E53" s="76">
        <v>1.6798E-2</v>
      </c>
      <c r="F53" s="76">
        <v>1.5966999999999999E-2</v>
      </c>
      <c r="G53" s="76">
        <v>1.5191E-2</v>
      </c>
      <c r="H53" s="76">
        <v>1.4390999999999999E-2</v>
      </c>
      <c r="I53" s="76">
        <v>1.3620999999999999E-2</v>
      </c>
      <c r="J53" s="76">
        <v>1.2678E-2</v>
      </c>
      <c r="K53" s="76">
        <v>1.1750999999999999E-2</v>
      </c>
      <c r="L53" s="76">
        <v>1.0958000000000001E-2</v>
      </c>
      <c r="M53" s="76">
        <v>1.0096000000000001E-2</v>
      </c>
      <c r="N53" s="76">
        <v>9.0360000000000006E-3</v>
      </c>
      <c r="O53" s="76">
        <v>8.2590000000000007E-3</v>
      </c>
      <c r="P53" s="76">
        <v>7.404E-3</v>
      </c>
      <c r="Q53" s="76">
        <v>6.535E-3</v>
      </c>
      <c r="R53" s="76">
        <v>5.7670000000000004E-3</v>
      </c>
      <c r="S53" s="76">
        <v>4.986E-3</v>
      </c>
      <c r="T53" s="76">
        <v>4.2509999999999996E-3</v>
      </c>
      <c r="U53" s="76">
        <v>3.5620000000000001E-3</v>
      </c>
      <c r="V53" s="76">
        <v>2.702E-3</v>
      </c>
      <c r="W53" s="76">
        <v>1.7440000000000001E-3</v>
      </c>
      <c r="X53" s="76">
        <v>8.6700000000000004E-4</v>
      </c>
      <c r="Y53" s="76">
        <v>0</v>
      </c>
      <c r="Z53" s="76">
        <v>-8.5599999999999999E-4</v>
      </c>
      <c r="AA53" s="76">
        <v>-1.647E-3</v>
      </c>
      <c r="AB53" s="76">
        <v>-2.5040000000000001E-3</v>
      </c>
      <c r="AC53" s="76">
        <v>-3.5469999999999998E-3</v>
      </c>
      <c r="AD53" s="76">
        <v>-4.8770000000000003E-3</v>
      </c>
      <c r="AE53" s="76">
        <v>-5.829E-3</v>
      </c>
      <c r="AF53" s="76">
        <v>-6.4130000000000003E-3</v>
      </c>
      <c r="AG53" s="76">
        <v>-6.9909999999999998E-3</v>
      </c>
      <c r="AH53" s="76">
        <v>-7.1840000000000003E-3</v>
      </c>
      <c r="AI53" s="76">
        <v>-7.5079999999999999E-3</v>
      </c>
      <c r="AJ53" s="76">
        <v>-7.8480000000000008E-3</v>
      </c>
      <c r="AK53" s="76">
        <v>-8.0190000000000001E-3</v>
      </c>
      <c r="AL53" s="76">
        <v>-8.1720000000000004E-3</v>
      </c>
    </row>
    <row r="54" spans="1:38" ht="12.75" customHeight="1">
      <c r="A54" s="76">
        <v>2.1434999999999999E-2</v>
      </c>
      <c r="B54" s="76">
        <v>2.0591000000000002E-2</v>
      </c>
      <c r="C54" s="76">
        <v>1.908E-2</v>
      </c>
      <c r="D54" s="76">
        <v>1.7859E-2</v>
      </c>
      <c r="E54" s="76">
        <v>1.6664999999999999E-2</v>
      </c>
      <c r="F54" s="76">
        <v>1.5730000000000001E-2</v>
      </c>
      <c r="G54" s="76">
        <v>1.5004E-2</v>
      </c>
      <c r="H54" s="76">
        <v>1.4139000000000001E-2</v>
      </c>
      <c r="I54" s="76">
        <v>1.3334E-2</v>
      </c>
      <c r="J54" s="76">
        <v>1.2312999999999999E-2</v>
      </c>
      <c r="K54" s="76">
        <v>1.1447000000000001E-2</v>
      </c>
      <c r="L54" s="76">
        <v>1.0711E-2</v>
      </c>
      <c r="M54" s="76">
        <v>9.8809999999999992E-3</v>
      </c>
      <c r="N54" s="76">
        <v>9.0200000000000002E-3</v>
      </c>
      <c r="O54" s="76">
        <v>8.3169999999999997E-3</v>
      </c>
      <c r="P54" s="76">
        <v>7.3889999999999997E-3</v>
      </c>
      <c r="Q54" s="76">
        <v>6.4879999999999998E-3</v>
      </c>
      <c r="R54" s="76">
        <v>5.6340000000000001E-3</v>
      </c>
      <c r="S54" s="76">
        <v>4.8939999999999999E-3</v>
      </c>
      <c r="T54" s="76">
        <v>4.1840000000000002E-3</v>
      </c>
      <c r="U54" s="76">
        <v>3.5019999999999999E-3</v>
      </c>
      <c r="V54" s="76">
        <v>2.7160000000000001E-3</v>
      </c>
      <c r="W54" s="76">
        <v>1.786E-3</v>
      </c>
      <c r="X54" s="76">
        <v>8.7900000000000001E-4</v>
      </c>
      <c r="Y54" s="76">
        <v>0</v>
      </c>
      <c r="Z54" s="76">
        <v>-8.4900000000000004E-4</v>
      </c>
      <c r="AA54" s="76">
        <v>-1.6869999999999999E-3</v>
      </c>
      <c r="AB54" s="76">
        <v>-2.5479999999999999E-3</v>
      </c>
      <c r="AC54" s="76">
        <v>-3.5729999999999998E-3</v>
      </c>
      <c r="AD54" s="76">
        <v>-4.9589999999999999E-3</v>
      </c>
      <c r="AE54" s="76">
        <v>-5.9319999999999998E-3</v>
      </c>
      <c r="AF54" s="76">
        <v>-6.4019999999999997E-3</v>
      </c>
      <c r="AG54" s="76">
        <v>-6.9389999999999999E-3</v>
      </c>
      <c r="AH54" s="76">
        <v>-7.0980000000000001E-3</v>
      </c>
      <c r="AI54" s="76">
        <v>-7.4180000000000001E-3</v>
      </c>
      <c r="AJ54" s="76">
        <v>-7.7340000000000004E-3</v>
      </c>
      <c r="AK54" s="76">
        <v>-7.9070000000000008E-3</v>
      </c>
      <c r="AL54" s="76">
        <v>-8.1279999999999998E-3</v>
      </c>
    </row>
    <row r="55" spans="1:38" ht="12.75" customHeight="1">
      <c r="A55" s="76">
        <v>2.1003999999999998E-2</v>
      </c>
      <c r="B55" s="76">
        <v>2.0024E-2</v>
      </c>
      <c r="C55" s="76">
        <v>1.8624999999999999E-2</v>
      </c>
      <c r="D55" s="76">
        <v>1.7405E-2</v>
      </c>
      <c r="E55" s="76">
        <v>1.6317999999999999E-2</v>
      </c>
      <c r="F55" s="76">
        <v>1.5535999999999999E-2</v>
      </c>
      <c r="G55" s="76">
        <v>1.473E-2</v>
      </c>
      <c r="H55" s="76">
        <v>1.3898000000000001E-2</v>
      </c>
      <c r="I55" s="76">
        <v>1.3103E-2</v>
      </c>
      <c r="J55" s="76">
        <v>1.2154E-2</v>
      </c>
      <c r="K55" s="76">
        <v>1.1216E-2</v>
      </c>
      <c r="L55" s="76">
        <v>1.0519000000000001E-2</v>
      </c>
      <c r="M55" s="76">
        <v>9.7450000000000002E-3</v>
      </c>
      <c r="N55" s="76">
        <v>8.9540000000000002E-3</v>
      </c>
      <c r="O55" s="76">
        <v>8.1220000000000007E-3</v>
      </c>
      <c r="P55" s="76">
        <v>7.2150000000000001E-3</v>
      </c>
      <c r="Q55" s="76">
        <v>6.3670000000000003E-3</v>
      </c>
      <c r="R55" s="76">
        <v>5.5339999999999999E-3</v>
      </c>
      <c r="S55" s="76">
        <v>4.7600000000000003E-3</v>
      </c>
      <c r="T55" s="76">
        <v>4.0559999999999997E-3</v>
      </c>
      <c r="U55" s="76">
        <v>3.2889999999999998E-3</v>
      </c>
      <c r="V55" s="76">
        <v>2.5479999999999999E-3</v>
      </c>
      <c r="W55" s="76">
        <v>1.668E-3</v>
      </c>
      <c r="X55" s="76">
        <v>8.1400000000000005E-4</v>
      </c>
      <c r="Y55" s="76">
        <v>0</v>
      </c>
      <c r="Z55" s="76">
        <v>-8.7399999999999999E-4</v>
      </c>
      <c r="AA55" s="76">
        <v>-1.707E-3</v>
      </c>
      <c r="AB55" s="76">
        <v>-2.5110000000000002E-3</v>
      </c>
      <c r="AC55" s="76">
        <v>-3.532E-3</v>
      </c>
      <c r="AD55" s="76">
        <v>-4.9090000000000002E-3</v>
      </c>
      <c r="AE55" s="76">
        <v>-5.8389999999999996E-3</v>
      </c>
      <c r="AF55" s="76">
        <v>-6.4469999999999996E-3</v>
      </c>
      <c r="AG55" s="76">
        <v>-6.9740000000000002E-3</v>
      </c>
      <c r="AH55" s="76">
        <v>-7.1760000000000001E-3</v>
      </c>
      <c r="AI55" s="76">
        <v>-7.5300000000000002E-3</v>
      </c>
      <c r="AJ55" s="76">
        <v>-7.8729999999999998E-3</v>
      </c>
      <c r="AK55" s="76">
        <v>-8.0979999999999993E-3</v>
      </c>
      <c r="AL55" s="76">
        <v>-8.2089999999999993E-3</v>
      </c>
    </row>
    <row r="56" spans="1:38" ht="12.75" customHeight="1">
      <c r="A56" s="76">
        <v>2.1063999999999999E-2</v>
      </c>
      <c r="B56" s="76">
        <v>2.0177E-2</v>
      </c>
      <c r="C56" s="76">
        <v>1.8752999999999999E-2</v>
      </c>
      <c r="D56" s="76">
        <v>1.7642999999999999E-2</v>
      </c>
      <c r="E56" s="76">
        <v>1.6489E-2</v>
      </c>
      <c r="F56" s="76">
        <v>1.5563E-2</v>
      </c>
      <c r="G56" s="76">
        <v>1.4815E-2</v>
      </c>
      <c r="H56" s="76">
        <v>1.4074E-2</v>
      </c>
      <c r="I56" s="76">
        <v>1.3249E-2</v>
      </c>
      <c r="J56" s="76">
        <v>1.2326999999999999E-2</v>
      </c>
      <c r="K56" s="76">
        <v>1.1476E-2</v>
      </c>
      <c r="L56" s="76">
        <v>1.0647E-2</v>
      </c>
      <c r="M56" s="76">
        <v>9.946E-3</v>
      </c>
      <c r="N56" s="76">
        <v>9.0799999999999995E-3</v>
      </c>
      <c r="O56" s="76">
        <v>8.4060000000000003E-3</v>
      </c>
      <c r="P56" s="76">
        <v>7.5380000000000004E-3</v>
      </c>
      <c r="Q56" s="76">
        <v>6.6930000000000002E-3</v>
      </c>
      <c r="R56" s="76">
        <v>5.8820000000000001E-3</v>
      </c>
      <c r="S56" s="76">
        <v>5.0559999999999997E-3</v>
      </c>
      <c r="T56" s="76">
        <v>4.3010000000000001E-3</v>
      </c>
      <c r="U56" s="76">
        <v>3.5170000000000002E-3</v>
      </c>
      <c r="V56" s="76">
        <v>2.712E-3</v>
      </c>
      <c r="W56" s="76">
        <v>1.8159999999999999E-3</v>
      </c>
      <c r="X56" s="76">
        <v>9.3000000000000005E-4</v>
      </c>
      <c r="Y56" s="76">
        <v>0</v>
      </c>
      <c r="Z56" s="76">
        <v>-8.0699999999999999E-4</v>
      </c>
      <c r="AA56" s="76">
        <v>-1.6130000000000001E-3</v>
      </c>
      <c r="AB56" s="76">
        <v>-2.542E-3</v>
      </c>
      <c r="AC56" s="76">
        <v>-3.5330000000000001E-3</v>
      </c>
      <c r="AD56" s="76">
        <v>-4.9659999999999999E-3</v>
      </c>
      <c r="AE56" s="76">
        <v>-5.94E-3</v>
      </c>
      <c r="AF56" s="76">
        <v>-6.5240000000000003E-3</v>
      </c>
      <c r="AG56" s="76">
        <v>-7.1329999999999996E-3</v>
      </c>
      <c r="AH56" s="76">
        <v>-7.3530000000000002E-3</v>
      </c>
      <c r="AI56" s="76">
        <v>-7.718E-3</v>
      </c>
      <c r="AJ56" s="76">
        <v>-8.1130000000000004E-3</v>
      </c>
      <c r="AK56" s="76">
        <v>-8.2719999999999998E-3</v>
      </c>
      <c r="AL56" s="76">
        <v>-8.4410000000000006E-3</v>
      </c>
    </row>
    <row r="57" spans="1:38" ht="12.75" customHeight="1">
      <c r="A57" s="76">
        <v>2.1658E-2</v>
      </c>
      <c r="B57" s="76">
        <v>2.0781000000000001E-2</v>
      </c>
      <c r="C57" s="76">
        <v>1.9281E-2</v>
      </c>
      <c r="D57" s="76">
        <v>1.7975000000000001E-2</v>
      </c>
      <c r="E57" s="76">
        <v>1.6920000000000001E-2</v>
      </c>
      <c r="F57" s="76">
        <v>1.6071999999999999E-2</v>
      </c>
      <c r="G57" s="76">
        <v>1.5350000000000001E-2</v>
      </c>
      <c r="H57" s="76">
        <v>1.4454E-2</v>
      </c>
      <c r="I57" s="76">
        <v>1.3722E-2</v>
      </c>
      <c r="J57" s="76">
        <v>1.2725E-2</v>
      </c>
      <c r="K57" s="76">
        <v>1.1821E-2</v>
      </c>
      <c r="L57" s="76">
        <v>1.1072E-2</v>
      </c>
      <c r="M57" s="76">
        <v>1.0128E-2</v>
      </c>
      <c r="N57" s="76">
        <v>9.2370000000000004E-3</v>
      </c>
      <c r="O57" s="76">
        <v>8.4250000000000002E-3</v>
      </c>
      <c r="P57" s="76">
        <v>7.4640000000000001E-3</v>
      </c>
      <c r="Q57" s="76">
        <v>6.4669999999999997E-3</v>
      </c>
      <c r="R57" s="76">
        <v>5.5690000000000002E-3</v>
      </c>
      <c r="S57" s="76">
        <v>4.8260000000000004E-3</v>
      </c>
      <c r="T57" s="76">
        <v>4.0720000000000001E-3</v>
      </c>
      <c r="U57" s="76">
        <v>3.3809999999999999E-3</v>
      </c>
      <c r="V57" s="76">
        <v>2.5959999999999998E-3</v>
      </c>
      <c r="W57" s="76">
        <v>1.74E-3</v>
      </c>
      <c r="X57" s="76">
        <v>8.3500000000000002E-4</v>
      </c>
      <c r="Y57" s="76">
        <v>0</v>
      </c>
      <c r="Z57" s="76">
        <v>-8.0800000000000002E-4</v>
      </c>
      <c r="AA57" s="76">
        <v>-1.622E-3</v>
      </c>
      <c r="AB57" s="76">
        <v>-2.3649999999999999E-3</v>
      </c>
      <c r="AC57" s="76">
        <v>-3.4150000000000001E-3</v>
      </c>
      <c r="AD57" s="76">
        <v>-4.7930000000000004E-3</v>
      </c>
      <c r="AE57" s="76">
        <v>-5.7120000000000001E-3</v>
      </c>
      <c r="AF57" s="76">
        <v>-6.234E-3</v>
      </c>
      <c r="AG57" s="76">
        <v>-6.7790000000000003E-3</v>
      </c>
      <c r="AH57" s="76">
        <v>-6.9579999999999998E-3</v>
      </c>
      <c r="AI57" s="76">
        <v>-7.3629999999999998E-3</v>
      </c>
      <c r="AJ57" s="76">
        <v>-7.6839999999999999E-3</v>
      </c>
      <c r="AK57" s="76">
        <v>-7.9190000000000007E-3</v>
      </c>
      <c r="AL57" s="76">
        <v>-8.0990000000000003E-3</v>
      </c>
    </row>
    <row r="58" spans="1:38" ht="12.75" customHeight="1">
      <c r="A58" s="76">
        <v>2.0908E-2</v>
      </c>
      <c r="B58" s="76">
        <v>1.9859999999999999E-2</v>
      </c>
      <c r="C58" s="76">
        <v>1.8481999999999998E-2</v>
      </c>
      <c r="D58" s="76">
        <v>1.7302999999999999E-2</v>
      </c>
      <c r="E58" s="76">
        <v>1.6216999999999999E-2</v>
      </c>
      <c r="F58" s="76">
        <v>1.5330999999999999E-2</v>
      </c>
      <c r="G58" s="76">
        <v>1.4494999999999999E-2</v>
      </c>
      <c r="H58" s="76">
        <v>1.3743999999999999E-2</v>
      </c>
      <c r="I58" s="76">
        <v>1.2909E-2</v>
      </c>
      <c r="J58" s="76">
        <v>1.1996E-2</v>
      </c>
      <c r="K58" s="76">
        <v>1.1055000000000001E-2</v>
      </c>
      <c r="L58" s="76">
        <v>1.0338999999999999E-2</v>
      </c>
      <c r="M58" s="76">
        <v>9.6589999999999992E-3</v>
      </c>
      <c r="N58" s="76">
        <v>8.8719999999999997E-3</v>
      </c>
      <c r="O58" s="76">
        <v>7.9749999999999995E-3</v>
      </c>
      <c r="P58" s="76">
        <v>7.0730000000000003E-3</v>
      </c>
      <c r="Q58" s="76">
        <v>6.2399999999999999E-3</v>
      </c>
      <c r="R58" s="76">
        <v>5.45E-3</v>
      </c>
      <c r="S58" s="76">
        <v>4.6810000000000003E-3</v>
      </c>
      <c r="T58" s="76">
        <v>3.9490000000000003E-3</v>
      </c>
      <c r="U58" s="76">
        <v>3.1819999999999999E-3</v>
      </c>
      <c r="V58" s="76">
        <v>2.4420000000000002E-3</v>
      </c>
      <c r="W58" s="76">
        <v>1.578E-3</v>
      </c>
      <c r="X58" s="76">
        <v>7.5100000000000004E-4</v>
      </c>
      <c r="Y58" s="76">
        <v>0</v>
      </c>
      <c r="Z58" s="76">
        <v>-8.8000000000000003E-4</v>
      </c>
      <c r="AA58" s="76">
        <v>-1.714E-3</v>
      </c>
      <c r="AB58" s="76">
        <v>-2.4989999999999999E-3</v>
      </c>
      <c r="AC58" s="76">
        <v>-3.5360000000000001E-3</v>
      </c>
      <c r="AD58" s="76">
        <v>-4.8780000000000004E-3</v>
      </c>
      <c r="AE58" s="76">
        <v>-5.8100000000000001E-3</v>
      </c>
      <c r="AF58" s="76">
        <v>-6.4980000000000003E-3</v>
      </c>
      <c r="AG58" s="76">
        <v>-7.077E-3</v>
      </c>
      <c r="AH58" s="76">
        <v>-7.3350000000000004E-3</v>
      </c>
      <c r="AI58" s="76">
        <v>-7.7279999999999996E-3</v>
      </c>
      <c r="AJ58" s="76">
        <v>-8.1209999999999997E-3</v>
      </c>
      <c r="AK58" s="76">
        <v>-8.3289999999999996E-3</v>
      </c>
      <c r="AL58" s="76">
        <v>-8.3800000000000003E-3</v>
      </c>
    </row>
    <row r="59" spans="1:38" ht="12.75" customHeight="1">
      <c r="A59" s="76">
        <v>2.1262E-2</v>
      </c>
      <c r="B59" s="76">
        <v>2.0433E-2</v>
      </c>
      <c r="C59" s="76">
        <v>1.8893E-2</v>
      </c>
      <c r="D59" s="76">
        <v>1.7770000000000001E-2</v>
      </c>
      <c r="E59" s="76">
        <v>1.6566999999999998E-2</v>
      </c>
      <c r="F59" s="76">
        <v>1.5671999999999998E-2</v>
      </c>
      <c r="G59" s="76">
        <v>1.4973999999999999E-2</v>
      </c>
      <c r="H59" s="76">
        <v>1.4255E-2</v>
      </c>
      <c r="I59" s="76">
        <v>1.3466000000000001E-2</v>
      </c>
      <c r="J59" s="76">
        <v>1.2493000000000001E-2</v>
      </c>
      <c r="K59" s="76">
        <v>1.1664000000000001E-2</v>
      </c>
      <c r="L59" s="76">
        <v>1.0872E-2</v>
      </c>
      <c r="M59" s="76">
        <v>1.0066E-2</v>
      </c>
      <c r="N59" s="76">
        <v>9.0860000000000003E-3</v>
      </c>
      <c r="O59" s="76">
        <v>8.4430000000000009E-3</v>
      </c>
      <c r="P59" s="76">
        <v>7.5249999999999996E-3</v>
      </c>
      <c r="Q59" s="76">
        <v>6.5690000000000002E-3</v>
      </c>
      <c r="R59" s="76">
        <v>5.7219999999999997E-3</v>
      </c>
      <c r="S59" s="76">
        <v>4.9049999999999996E-3</v>
      </c>
      <c r="T59" s="76">
        <v>4.1640000000000002E-3</v>
      </c>
      <c r="U59" s="76">
        <v>3.3869999999999998E-3</v>
      </c>
      <c r="V59" s="76">
        <v>2.6199999999999999E-3</v>
      </c>
      <c r="W59" s="76">
        <v>1.738E-3</v>
      </c>
      <c r="X59" s="76">
        <v>8.61E-4</v>
      </c>
      <c r="Y59" s="76">
        <v>0</v>
      </c>
      <c r="Z59" s="76">
        <v>-7.8399999999999997E-4</v>
      </c>
      <c r="AA59" s="76">
        <v>-1.5280000000000001E-3</v>
      </c>
      <c r="AB59" s="76">
        <v>-2.385E-3</v>
      </c>
      <c r="AC59" s="76">
        <v>-3.2650000000000001E-3</v>
      </c>
      <c r="AD59" s="76">
        <v>-4.6709999999999998E-3</v>
      </c>
      <c r="AE59" s="76">
        <v>-5.6439999999999997E-3</v>
      </c>
      <c r="AF59" s="76">
        <v>-6.1710000000000003E-3</v>
      </c>
      <c r="AG59" s="76">
        <v>-6.7650000000000002E-3</v>
      </c>
      <c r="AH59" s="76">
        <v>-6.9509999999999997E-3</v>
      </c>
      <c r="AI59" s="76">
        <v>-7.3109999999999998E-3</v>
      </c>
      <c r="AJ59" s="76">
        <v>-7.6779999999999999E-3</v>
      </c>
      <c r="AK59" s="76">
        <v>-7.8519999999999996E-3</v>
      </c>
      <c r="AL59" s="76">
        <v>-8.0999999999999996E-3</v>
      </c>
    </row>
    <row r="60" spans="1:38" ht="12.75" customHeight="1">
      <c r="A60" s="76">
        <v>2.1045000000000001E-2</v>
      </c>
      <c r="B60" s="76">
        <v>2.0086E-2</v>
      </c>
      <c r="C60" s="76">
        <v>1.8685E-2</v>
      </c>
      <c r="D60" s="76">
        <v>1.736E-2</v>
      </c>
      <c r="E60" s="76">
        <v>1.6392E-2</v>
      </c>
      <c r="F60" s="76">
        <v>1.5568E-2</v>
      </c>
      <c r="G60" s="76">
        <v>1.4838E-2</v>
      </c>
      <c r="H60" s="76">
        <v>1.3944E-2</v>
      </c>
      <c r="I60" s="76">
        <v>1.3226E-2</v>
      </c>
      <c r="J60" s="76">
        <v>1.2293999999999999E-2</v>
      </c>
      <c r="K60" s="76">
        <v>1.1341E-2</v>
      </c>
      <c r="L60" s="76">
        <v>1.0640999999999999E-2</v>
      </c>
      <c r="M60" s="76">
        <v>9.7540000000000005E-3</v>
      </c>
      <c r="N60" s="76">
        <v>9.044E-3</v>
      </c>
      <c r="O60" s="76">
        <v>8.1600000000000006E-3</v>
      </c>
      <c r="P60" s="76">
        <v>7.2399999999999999E-3</v>
      </c>
      <c r="Q60" s="76">
        <v>6.2940000000000001E-3</v>
      </c>
      <c r="R60" s="76">
        <v>5.5139999999999998E-3</v>
      </c>
      <c r="S60" s="76">
        <v>4.7419999999999997E-3</v>
      </c>
      <c r="T60" s="76">
        <v>3.98E-3</v>
      </c>
      <c r="U60" s="76">
        <v>3.2539999999999999E-3</v>
      </c>
      <c r="V60" s="76">
        <v>2.4429999999999999E-3</v>
      </c>
      <c r="W60" s="76">
        <v>1.606E-3</v>
      </c>
      <c r="X60" s="76">
        <v>7.3800000000000005E-4</v>
      </c>
      <c r="Y60" s="76">
        <v>0</v>
      </c>
      <c r="Z60" s="76">
        <v>-8.2899999999999998E-4</v>
      </c>
      <c r="AA60" s="76">
        <v>-1.702E-3</v>
      </c>
      <c r="AB60" s="76">
        <v>-2.3540000000000002E-3</v>
      </c>
      <c r="AC60" s="76">
        <v>-3.4520000000000002E-3</v>
      </c>
      <c r="AD60" s="76">
        <v>-4.79E-3</v>
      </c>
      <c r="AE60" s="76">
        <v>-5.7359999999999998E-3</v>
      </c>
      <c r="AF60" s="76">
        <v>-6.2899999999999996E-3</v>
      </c>
      <c r="AG60" s="76">
        <v>-6.8519999999999996E-3</v>
      </c>
      <c r="AH60" s="76">
        <v>-7.077E-3</v>
      </c>
      <c r="AI60" s="76">
        <v>-7.522E-3</v>
      </c>
      <c r="AJ60" s="76">
        <v>-7.9139999999999992E-3</v>
      </c>
      <c r="AK60" s="76">
        <v>-8.1829999999999993E-3</v>
      </c>
      <c r="AL60" s="76">
        <v>-8.26E-3</v>
      </c>
    </row>
    <row r="61" spans="1:38" ht="12.75" customHeight="1">
      <c r="A61" s="76">
        <v>2.1415E-2</v>
      </c>
      <c r="B61" s="76">
        <v>2.0320000000000001E-2</v>
      </c>
      <c r="C61" s="76">
        <v>1.8907E-2</v>
      </c>
      <c r="D61" s="76">
        <v>1.7793E-2</v>
      </c>
      <c r="E61" s="76">
        <v>1.6577000000000001E-2</v>
      </c>
      <c r="F61" s="76">
        <v>1.5633999999999999E-2</v>
      </c>
      <c r="G61" s="76">
        <v>1.4793000000000001E-2</v>
      </c>
      <c r="H61" s="76">
        <v>1.4083E-2</v>
      </c>
      <c r="I61" s="76">
        <v>1.3172E-2</v>
      </c>
      <c r="J61" s="76">
        <v>1.2255E-2</v>
      </c>
      <c r="K61" s="76">
        <v>1.1365999999999999E-2</v>
      </c>
      <c r="L61" s="76">
        <v>1.0621999999999999E-2</v>
      </c>
      <c r="M61" s="76">
        <v>9.9780000000000008E-3</v>
      </c>
      <c r="N61" s="76">
        <v>8.9980000000000008E-3</v>
      </c>
      <c r="O61" s="76">
        <v>8.1110000000000002E-3</v>
      </c>
      <c r="P61" s="76">
        <v>7.1720000000000004E-3</v>
      </c>
      <c r="Q61" s="76">
        <v>6.3429999999999997E-3</v>
      </c>
      <c r="R61" s="76">
        <v>5.5420000000000001E-3</v>
      </c>
      <c r="S61" s="76">
        <v>4.7149999999999996E-3</v>
      </c>
      <c r="T61" s="76">
        <v>4.0070000000000001E-3</v>
      </c>
      <c r="U61" s="76">
        <v>3.2209999999999999E-3</v>
      </c>
      <c r="V61" s="76">
        <v>2.5010000000000002E-3</v>
      </c>
      <c r="W61" s="76">
        <v>1.6299999999999999E-3</v>
      </c>
      <c r="X61" s="76">
        <v>8.0199999999999998E-4</v>
      </c>
      <c r="Y61" s="76">
        <v>0</v>
      </c>
      <c r="Z61" s="76">
        <v>-7.6499999999999995E-4</v>
      </c>
      <c r="AA61" s="76">
        <v>-1.519E-3</v>
      </c>
      <c r="AB61" s="76">
        <v>-2.3670000000000002E-3</v>
      </c>
      <c r="AC61" s="76">
        <v>-3.307E-3</v>
      </c>
      <c r="AD61" s="76">
        <v>-4.7359999999999998E-3</v>
      </c>
      <c r="AE61" s="76">
        <v>-5.6559999999999996E-3</v>
      </c>
      <c r="AF61" s="76">
        <v>-6.3600000000000002E-3</v>
      </c>
      <c r="AG61" s="76">
        <v>-7.0410000000000004E-3</v>
      </c>
      <c r="AH61" s="76">
        <v>-7.3309999999999998E-3</v>
      </c>
      <c r="AI61" s="76">
        <v>-7.6449999999999999E-3</v>
      </c>
      <c r="AJ61" s="76">
        <v>-8.071E-3</v>
      </c>
      <c r="AK61" s="76">
        <v>-8.2260000000000007E-3</v>
      </c>
      <c r="AL61" s="76">
        <v>-8.3859999999999994E-3</v>
      </c>
    </row>
    <row r="62" spans="1:38" ht="12.75" customHeight="1">
      <c r="A62" s="76">
        <v>2.1354999999999999E-2</v>
      </c>
      <c r="B62" s="76">
        <v>2.0632999999999999E-2</v>
      </c>
      <c r="C62" s="76">
        <v>1.9054999999999999E-2</v>
      </c>
      <c r="D62" s="76">
        <v>1.7797E-2</v>
      </c>
      <c r="E62" s="76">
        <v>1.6645E-2</v>
      </c>
      <c r="F62" s="76">
        <v>1.5816E-2</v>
      </c>
      <c r="G62" s="76">
        <v>1.5176E-2</v>
      </c>
      <c r="H62" s="76">
        <v>1.4323000000000001E-2</v>
      </c>
      <c r="I62" s="76">
        <v>1.3599E-2</v>
      </c>
      <c r="J62" s="76">
        <v>1.2621E-2</v>
      </c>
      <c r="K62" s="76">
        <v>1.1781E-2</v>
      </c>
      <c r="L62" s="76">
        <v>1.0964E-2</v>
      </c>
      <c r="M62" s="76">
        <v>9.9989999999999992E-3</v>
      </c>
      <c r="N62" s="76">
        <v>9.0659999999999994E-3</v>
      </c>
      <c r="O62" s="76">
        <v>8.4749999999999999E-3</v>
      </c>
      <c r="P62" s="76">
        <v>7.5459999999999998E-3</v>
      </c>
      <c r="Q62" s="76">
        <v>6.5560000000000002E-3</v>
      </c>
      <c r="R62" s="76">
        <v>5.6490000000000004E-3</v>
      </c>
      <c r="S62" s="76">
        <v>4.8479999999999999E-3</v>
      </c>
      <c r="T62" s="76">
        <v>4.0959999999999998E-3</v>
      </c>
      <c r="U62" s="76">
        <v>3.359E-3</v>
      </c>
      <c r="V62" s="76">
        <v>2.6069999999999999E-3</v>
      </c>
      <c r="W62" s="76">
        <v>1.671E-3</v>
      </c>
      <c r="X62" s="76">
        <v>7.5000000000000002E-4</v>
      </c>
      <c r="Y62" s="76">
        <v>0</v>
      </c>
      <c r="Z62" s="76">
        <v>-7.9699999999999997E-4</v>
      </c>
      <c r="AA62" s="76">
        <v>-1.5319999999999999E-3</v>
      </c>
      <c r="AB62" s="76">
        <v>-2.3379999999999998E-3</v>
      </c>
      <c r="AC62" s="76">
        <v>-3.323E-3</v>
      </c>
      <c r="AD62" s="76">
        <v>-4.7169999999999998E-3</v>
      </c>
      <c r="AE62" s="76">
        <v>-5.6979999999999999E-3</v>
      </c>
      <c r="AF62" s="76">
        <v>-6.1830000000000001E-3</v>
      </c>
      <c r="AG62" s="76">
        <v>-6.7759999999999999E-3</v>
      </c>
      <c r="AH62" s="76">
        <v>-6.9639999999999997E-3</v>
      </c>
      <c r="AI62" s="76">
        <v>-7.3829999999999998E-3</v>
      </c>
      <c r="AJ62" s="76">
        <v>-7.7990000000000004E-3</v>
      </c>
      <c r="AK62" s="76">
        <v>-8.0700000000000008E-3</v>
      </c>
      <c r="AL62" s="76">
        <v>-8.2979999999999998E-3</v>
      </c>
    </row>
    <row r="63" spans="1:38" ht="12.75" customHeight="1">
      <c r="A63" s="76">
        <v>2.1849E-2</v>
      </c>
      <c r="B63" s="76">
        <v>2.0705000000000001E-2</v>
      </c>
      <c r="C63" s="76">
        <v>1.9318999999999999E-2</v>
      </c>
      <c r="D63" s="76">
        <v>1.7943000000000001E-2</v>
      </c>
      <c r="E63" s="76">
        <v>1.6938000000000002E-2</v>
      </c>
      <c r="F63" s="76">
        <v>1.6035000000000001E-2</v>
      </c>
      <c r="G63" s="76">
        <v>1.5167E-2</v>
      </c>
      <c r="H63" s="76">
        <v>1.4297000000000001E-2</v>
      </c>
      <c r="I63" s="76">
        <v>1.3455999999999999E-2</v>
      </c>
      <c r="J63" s="76">
        <v>1.251E-2</v>
      </c>
      <c r="K63" s="76">
        <v>1.1514999999999999E-2</v>
      </c>
      <c r="L63" s="76">
        <v>1.0833000000000001E-2</v>
      </c>
      <c r="M63" s="76">
        <v>1.0028E-2</v>
      </c>
      <c r="N63" s="76">
        <v>9.2860000000000009E-3</v>
      </c>
      <c r="O63" s="76">
        <v>8.2109999999999995E-3</v>
      </c>
      <c r="P63" s="76">
        <v>7.208E-3</v>
      </c>
      <c r="Q63" s="76">
        <v>6.2620000000000002E-3</v>
      </c>
      <c r="R63" s="76">
        <v>5.5259999999999997E-3</v>
      </c>
      <c r="S63" s="76">
        <v>4.7140000000000003E-3</v>
      </c>
      <c r="T63" s="76">
        <v>3.9309999999999996E-3</v>
      </c>
      <c r="U63" s="76">
        <v>3.1580000000000002E-3</v>
      </c>
      <c r="V63" s="76">
        <v>2.3860000000000001E-3</v>
      </c>
      <c r="W63" s="76">
        <v>1.544E-3</v>
      </c>
      <c r="X63" s="76">
        <v>7.2400000000000003E-4</v>
      </c>
      <c r="Y63" s="76">
        <v>0</v>
      </c>
      <c r="Z63" s="76">
        <v>-8.8500000000000004E-4</v>
      </c>
      <c r="AA63" s="76">
        <v>-1.817E-3</v>
      </c>
      <c r="AB63" s="76">
        <v>-2.428E-3</v>
      </c>
      <c r="AC63" s="76">
        <v>-3.5430000000000001E-3</v>
      </c>
      <c r="AD63" s="76">
        <v>-4.9389999999999998E-3</v>
      </c>
      <c r="AE63" s="76">
        <v>-5.9369999999999996E-3</v>
      </c>
      <c r="AF63" s="76">
        <v>-6.6109999999999997E-3</v>
      </c>
      <c r="AG63" s="76">
        <v>-7.2309999999999996E-3</v>
      </c>
      <c r="AH63" s="76">
        <v>-7.5249999999999996E-3</v>
      </c>
      <c r="AI63" s="76">
        <v>-8.0070000000000002E-3</v>
      </c>
      <c r="AJ63" s="76">
        <v>-8.456E-3</v>
      </c>
      <c r="AK63" s="76">
        <v>-8.711E-3</v>
      </c>
      <c r="AL63" s="76">
        <v>-8.7609999999999997E-3</v>
      </c>
    </row>
    <row r="64" spans="1:38" ht="12.75" customHeight="1">
      <c r="A64" s="76">
        <v>2.2037999999999999E-2</v>
      </c>
      <c r="B64" s="76">
        <v>2.1011999999999999E-2</v>
      </c>
      <c r="C64" s="76">
        <v>1.9474000000000002E-2</v>
      </c>
      <c r="D64" s="76">
        <v>1.8454000000000002E-2</v>
      </c>
      <c r="E64" s="76">
        <v>1.7076999999999998E-2</v>
      </c>
      <c r="F64" s="76">
        <v>1.6129999999999999E-2</v>
      </c>
      <c r="G64" s="76">
        <v>1.5375E-2</v>
      </c>
      <c r="H64" s="76">
        <v>1.4664E-2</v>
      </c>
      <c r="I64" s="76">
        <v>1.3726E-2</v>
      </c>
      <c r="J64" s="76">
        <v>1.2770999999999999E-2</v>
      </c>
      <c r="K64" s="76">
        <v>1.1946E-2</v>
      </c>
      <c r="L64" s="76">
        <v>1.1110999999999999E-2</v>
      </c>
      <c r="M64" s="76">
        <v>1.0378E-2</v>
      </c>
      <c r="N64" s="76">
        <v>9.2589999999999999E-3</v>
      </c>
      <c r="O64" s="76">
        <v>8.5500000000000003E-3</v>
      </c>
      <c r="P64" s="76">
        <v>7.6429999999999996E-3</v>
      </c>
      <c r="Q64" s="76">
        <v>6.777E-3</v>
      </c>
      <c r="R64" s="76">
        <v>5.9059999999999998E-3</v>
      </c>
      <c r="S64" s="76">
        <v>4.9690000000000003E-3</v>
      </c>
      <c r="T64" s="76">
        <v>4.2379999999999996E-3</v>
      </c>
      <c r="U64" s="76">
        <v>3.4420000000000002E-3</v>
      </c>
      <c r="V64" s="76">
        <v>2.6649999999999998E-3</v>
      </c>
      <c r="W64" s="76">
        <v>1.7110000000000001E-3</v>
      </c>
      <c r="X64" s="76">
        <v>8.2399999999999997E-4</v>
      </c>
      <c r="Y64" s="76">
        <v>0</v>
      </c>
      <c r="Z64" s="76">
        <v>-7.8200000000000003E-4</v>
      </c>
      <c r="AA64" s="76">
        <v>-1.531E-3</v>
      </c>
      <c r="AB64" s="76">
        <v>-2.4940000000000001E-3</v>
      </c>
      <c r="AC64" s="76">
        <v>-3.369E-3</v>
      </c>
      <c r="AD64" s="76">
        <v>-4.8739999999999999E-3</v>
      </c>
      <c r="AE64" s="76">
        <v>-5.8529999999999997E-3</v>
      </c>
      <c r="AF64" s="76">
        <v>-6.6189999999999999E-3</v>
      </c>
      <c r="AG64" s="76">
        <v>-7.345E-3</v>
      </c>
      <c r="AH64" s="76">
        <v>-7.6499999999999997E-3</v>
      </c>
      <c r="AI64" s="76">
        <v>-8.0180000000000008E-3</v>
      </c>
      <c r="AJ64" s="76">
        <v>-8.4519999999999994E-3</v>
      </c>
      <c r="AK64" s="76">
        <v>-8.626E-3</v>
      </c>
      <c r="AL64" s="76">
        <v>-8.8780000000000005E-3</v>
      </c>
    </row>
    <row r="65" spans="1:38" ht="12.75" customHeight="1">
      <c r="A65" s="76">
        <v>2.2433999999999999E-2</v>
      </c>
      <c r="B65" s="76">
        <v>2.162E-2</v>
      </c>
      <c r="C65" s="76">
        <v>1.9997000000000001E-2</v>
      </c>
      <c r="D65" s="76">
        <v>1.8485999999999999E-2</v>
      </c>
      <c r="E65" s="76">
        <v>1.7432E-2</v>
      </c>
      <c r="F65" s="76">
        <v>1.6632999999999998E-2</v>
      </c>
      <c r="G65" s="76">
        <v>1.5939999999999999E-2</v>
      </c>
      <c r="H65" s="76">
        <v>1.4938999999999999E-2</v>
      </c>
      <c r="I65" s="76">
        <v>1.4304000000000001E-2</v>
      </c>
      <c r="J65" s="76">
        <v>1.3257E-2</v>
      </c>
      <c r="K65" s="76">
        <v>1.2343E-2</v>
      </c>
      <c r="L65" s="76">
        <v>1.1513000000000001E-2</v>
      </c>
      <c r="M65" s="76">
        <v>1.0456E-2</v>
      </c>
      <c r="N65" s="76">
        <v>9.5840000000000005E-3</v>
      </c>
      <c r="O65" s="76">
        <v>8.8749999999999992E-3</v>
      </c>
      <c r="P65" s="76">
        <v>7.8530000000000006E-3</v>
      </c>
      <c r="Q65" s="76">
        <v>6.7970000000000001E-3</v>
      </c>
      <c r="R65" s="76">
        <v>5.8389999999999996E-3</v>
      </c>
      <c r="S65" s="76">
        <v>5.0650000000000001E-3</v>
      </c>
      <c r="T65" s="76">
        <v>4.2940000000000001E-3</v>
      </c>
      <c r="U65" s="76">
        <v>3.4919999999999999E-3</v>
      </c>
      <c r="V65" s="76">
        <v>2.6640000000000001E-3</v>
      </c>
      <c r="W65" s="76">
        <v>1.768E-3</v>
      </c>
      <c r="X65" s="76">
        <v>8.7200000000000005E-4</v>
      </c>
      <c r="Y65" s="76">
        <v>0</v>
      </c>
      <c r="Z65" s="76">
        <v>-8.7900000000000001E-4</v>
      </c>
      <c r="AA65" s="76">
        <v>-1.64E-3</v>
      </c>
      <c r="AB65" s="76">
        <v>-2.405E-3</v>
      </c>
      <c r="AC65" s="76">
        <v>-3.5920000000000001E-3</v>
      </c>
      <c r="AD65" s="76">
        <v>-5.0569999999999999E-3</v>
      </c>
      <c r="AE65" s="76">
        <v>-6.084E-3</v>
      </c>
      <c r="AF65" s="76">
        <v>-6.5640000000000004E-3</v>
      </c>
      <c r="AG65" s="76">
        <v>-7.169E-3</v>
      </c>
      <c r="AH65" s="76">
        <v>-7.3709999999999999E-3</v>
      </c>
      <c r="AI65" s="76">
        <v>-7.9319999999999998E-3</v>
      </c>
      <c r="AJ65" s="76">
        <v>-8.3610000000000004E-3</v>
      </c>
      <c r="AK65" s="76">
        <v>-8.7259999999999994E-3</v>
      </c>
      <c r="AL65" s="76">
        <v>-8.9490000000000004E-3</v>
      </c>
    </row>
    <row r="66" spans="1:38" ht="12.75" customHeight="1">
      <c r="A66" s="76">
        <v>2.2964999999999999E-2</v>
      </c>
      <c r="B66" s="76">
        <v>2.1568E-2</v>
      </c>
      <c r="C66" s="76">
        <v>2.0114E-2</v>
      </c>
      <c r="D66" s="76">
        <v>1.8865E-2</v>
      </c>
      <c r="E66" s="76">
        <v>1.7753000000000001E-2</v>
      </c>
      <c r="F66" s="76">
        <v>1.6681000000000001E-2</v>
      </c>
      <c r="G66" s="76">
        <v>1.5682999999999999E-2</v>
      </c>
      <c r="H66" s="76">
        <v>1.4899000000000001E-2</v>
      </c>
      <c r="I66" s="76">
        <v>1.3949E-2</v>
      </c>
      <c r="J66" s="76">
        <v>1.2973E-2</v>
      </c>
      <c r="K66" s="76">
        <v>1.1891000000000001E-2</v>
      </c>
      <c r="L66" s="76">
        <v>1.1197E-2</v>
      </c>
      <c r="M66" s="76">
        <v>1.0555999999999999E-2</v>
      </c>
      <c r="N66" s="76">
        <v>9.7470000000000005E-3</v>
      </c>
      <c r="O66" s="76">
        <v>8.5570000000000004E-3</v>
      </c>
      <c r="P66" s="76">
        <v>7.5680000000000001E-3</v>
      </c>
      <c r="Q66" s="76">
        <v>6.672E-3</v>
      </c>
      <c r="R66" s="76">
        <v>5.9020000000000001E-3</v>
      </c>
      <c r="S66" s="76">
        <v>5.0429999999999997E-3</v>
      </c>
      <c r="T66" s="76">
        <v>4.1739999999999998E-3</v>
      </c>
      <c r="U66" s="76">
        <v>3.369E-3</v>
      </c>
      <c r="V66" s="76">
        <v>2.5240000000000002E-3</v>
      </c>
      <c r="W66" s="76">
        <v>1.603E-3</v>
      </c>
      <c r="X66" s="76">
        <v>7.2999999999999996E-4</v>
      </c>
      <c r="Y66" s="76">
        <v>0</v>
      </c>
      <c r="Z66" s="76">
        <v>-9.1299999999999997E-4</v>
      </c>
      <c r="AA66" s="76">
        <v>-1.9120000000000001E-3</v>
      </c>
      <c r="AB66" s="76">
        <v>-2.6740000000000002E-3</v>
      </c>
      <c r="AC66" s="76">
        <v>-3.8010000000000001E-3</v>
      </c>
      <c r="AD66" s="76">
        <v>-5.2839999999999996E-3</v>
      </c>
      <c r="AE66" s="76">
        <v>-6.2890000000000003E-3</v>
      </c>
      <c r="AF66" s="76">
        <v>-7.1879999999999999E-3</v>
      </c>
      <c r="AG66" s="76">
        <v>-7.9070000000000008E-3</v>
      </c>
      <c r="AH66" s="76">
        <v>-8.2100000000000003E-3</v>
      </c>
      <c r="AI66" s="76">
        <v>-8.6969999999999999E-3</v>
      </c>
      <c r="AJ66" s="76">
        <v>-9.1529999999999997E-3</v>
      </c>
      <c r="AK66" s="76">
        <v>-9.5409999999999991E-3</v>
      </c>
      <c r="AL66" s="76">
        <v>-9.6100000000000005E-3</v>
      </c>
    </row>
    <row r="67" spans="1:38" ht="12.75" customHeight="1">
      <c r="A67" s="76">
        <v>2.3042E-2</v>
      </c>
      <c r="B67" s="76">
        <v>2.2228000000000001E-2</v>
      </c>
      <c r="C67" s="76">
        <v>2.0518999999999999E-2</v>
      </c>
      <c r="D67" s="76">
        <v>1.9380000000000001E-2</v>
      </c>
      <c r="E67" s="76">
        <v>1.7920999999999999E-2</v>
      </c>
      <c r="F67" s="76">
        <v>1.6934000000000001E-2</v>
      </c>
      <c r="G67" s="76">
        <v>1.6345999999999999E-2</v>
      </c>
      <c r="H67" s="76">
        <v>1.5466000000000001E-2</v>
      </c>
      <c r="I67" s="76">
        <v>1.4604000000000001E-2</v>
      </c>
      <c r="J67" s="76">
        <v>1.3592999999999999E-2</v>
      </c>
      <c r="K67" s="76">
        <v>1.2798E-2</v>
      </c>
      <c r="L67" s="76">
        <v>1.1887999999999999E-2</v>
      </c>
      <c r="M67" s="76">
        <v>1.0998000000000001E-2</v>
      </c>
      <c r="N67" s="76">
        <v>9.7800000000000005E-3</v>
      </c>
      <c r="O67" s="76">
        <v>9.3620000000000005E-3</v>
      </c>
      <c r="P67" s="76">
        <v>8.4069999999999995E-3</v>
      </c>
      <c r="Q67" s="76">
        <v>7.4349999999999998E-3</v>
      </c>
      <c r="R67" s="76">
        <v>6.4460000000000003E-3</v>
      </c>
      <c r="S67" s="76">
        <v>5.4530000000000004E-3</v>
      </c>
      <c r="T67" s="76">
        <v>4.679E-3</v>
      </c>
      <c r="U67" s="76">
        <v>3.7680000000000001E-3</v>
      </c>
      <c r="V67" s="76">
        <v>2.9299999999999999E-3</v>
      </c>
      <c r="W67" s="76">
        <v>1.9189999999999999E-3</v>
      </c>
      <c r="X67" s="76">
        <v>9.1799999999999998E-4</v>
      </c>
      <c r="Y67" s="76">
        <v>0</v>
      </c>
      <c r="Z67" s="76">
        <v>-8.7399999999999999E-4</v>
      </c>
      <c r="AA67" s="76">
        <v>-1.521E-3</v>
      </c>
      <c r="AB67" s="76">
        <v>-2.6549999999999998E-3</v>
      </c>
      <c r="AC67" s="76">
        <v>-3.5790000000000001E-3</v>
      </c>
      <c r="AD67" s="76">
        <v>-5.2690000000000002E-3</v>
      </c>
      <c r="AE67" s="76">
        <v>-6.3299999999999997E-3</v>
      </c>
      <c r="AF67" s="76">
        <v>-7.0229999999999997E-3</v>
      </c>
      <c r="AG67" s="76">
        <v>-7.7970000000000001E-3</v>
      </c>
      <c r="AH67" s="76">
        <v>-8.1019999999999998E-3</v>
      </c>
      <c r="AI67" s="76">
        <v>-8.4779999999999994E-3</v>
      </c>
      <c r="AJ67" s="76">
        <v>-8.9820000000000004E-3</v>
      </c>
      <c r="AK67" s="76">
        <v>-9.2010000000000008E-3</v>
      </c>
      <c r="AL67" s="76">
        <v>-9.5860000000000008E-3</v>
      </c>
    </row>
    <row r="68" spans="1:38" ht="12.75" customHeight="1">
      <c r="A68" s="76">
        <v>2.3796000000000001E-2</v>
      </c>
      <c r="B68" s="76">
        <v>2.2741999999999998E-2</v>
      </c>
      <c r="C68" s="76">
        <v>2.1139999999999999E-2</v>
      </c>
      <c r="D68" s="76">
        <v>1.9476E-2</v>
      </c>
      <c r="E68" s="76">
        <v>1.8509999999999999E-2</v>
      </c>
      <c r="F68" s="76">
        <v>1.7607000000000001E-2</v>
      </c>
      <c r="G68" s="76">
        <v>1.6709999999999999E-2</v>
      </c>
      <c r="H68" s="76">
        <v>1.5730000000000001E-2</v>
      </c>
      <c r="I68" s="76">
        <v>1.4930000000000001E-2</v>
      </c>
      <c r="J68" s="76">
        <v>1.3868E-2</v>
      </c>
      <c r="K68" s="76">
        <v>1.2795000000000001E-2</v>
      </c>
      <c r="L68" s="76">
        <v>1.1941E-2</v>
      </c>
      <c r="M68" s="76">
        <v>1.0932000000000001E-2</v>
      </c>
      <c r="N68" s="76">
        <v>1.0191E-2</v>
      </c>
      <c r="O68" s="76">
        <v>9.1690000000000001E-3</v>
      </c>
      <c r="P68" s="76">
        <v>8.0099999999999998E-3</v>
      </c>
      <c r="Q68" s="76">
        <v>7.0390000000000001E-3</v>
      </c>
      <c r="R68" s="76">
        <v>6.0639999999999999E-3</v>
      </c>
      <c r="S68" s="76">
        <v>5.2890000000000003E-3</v>
      </c>
      <c r="T68" s="76">
        <v>4.4070000000000003E-3</v>
      </c>
      <c r="U68" s="76">
        <v>3.6709999999999998E-3</v>
      </c>
      <c r="V68" s="76">
        <v>2.738E-3</v>
      </c>
      <c r="W68" s="76">
        <v>1.81E-3</v>
      </c>
      <c r="X68" s="76">
        <v>7.8799999999999996E-4</v>
      </c>
      <c r="Y68" s="76">
        <v>0</v>
      </c>
      <c r="Z68" s="76">
        <v>-9.59E-4</v>
      </c>
      <c r="AA68" s="76">
        <v>-1.8489999999999999E-3</v>
      </c>
      <c r="AB68" s="76">
        <v>-2.6359999999999999E-3</v>
      </c>
      <c r="AC68" s="76">
        <v>-4.0080000000000003E-3</v>
      </c>
      <c r="AD68" s="76">
        <v>-5.4520000000000002E-3</v>
      </c>
      <c r="AE68" s="76">
        <v>-6.6530000000000001E-3</v>
      </c>
      <c r="AF68" s="76">
        <v>-7.2069999999999999E-3</v>
      </c>
      <c r="AG68" s="76">
        <v>-7.8370000000000002E-3</v>
      </c>
      <c r="AH68" s="76">
        <v>-8.1329999999999996E-3</v>
      </c>
      <c r="AI68" s="76">
        <v>-8.7460000000000003E-3</v>
      </c>
      <c r="AJ68" s="76">
        <v>-9.2919999999999999E-3</v>
      </c>
      <c r="AK68" s="76">
        <v>-9.7109999999999991E-3</v>
      </c>
      <c r="AL68" s="76">
        <v>-9.9000000000000008E-3</v>
      </c>
    </row>
    <row r="69" spans="1:38" ht="12.75" customHeight="1">
      <c r="A69" s="76">
        <v>2.3467999999999999E-2</v>
      </c>
      <c r="B69" s="76">
        <v>2.2062999999999999E-2</v>
      </c>
      <c r="C69" s="76">
        <v>2.0563000000000001E-2</v>
      </c>
      <c r="D69" s="76">
        <v>1.9514E-2</v>
      </c>
      <c r="E69" s="76">
        <v>1.8159000000000002E-2</v>
      </c>
      <c r="F69" s="76">
        <v>1.7038000000000001E-2</v>
      </c>
      <c r="G69" s="76">
        <v>1.6070000000000001E-2</v>
      </c>
      <c r="H69" s="76">
        <v>1.5351999999999999E-2</v>
      </c>
      <c r="I69" s="76">
        <v>1.4253999999999999E-2</v>
      </c>
      <c r="J69" s="76">
        <v>1.3261E-2</v>
      </c>
      <c r="K69" s="76">
        <v>1.2315E-2</v>
      </c>
      <c r="L69" s="76">
        <v>1.1544E-2</v>
      </c>
      <c r="M69" s="76">
        <v>1.0921999999999999E-2</v>
      </c>
      <c r="N69" s="76">
        <v>9.887E-3</v>
      </c>
      <c r="O69" s="76">
        <v>8.8599999999999998E-3</v>
      </c>
      <c r="P69" s="76">
        <v>7.9039999999999996E-3</v>
      </c>
      <c r="Q69" s="76">
        <v>6.9849999999999999E-3</v>
      </c>
      <c r="R69" s="76">
        <v>6.2049999999999996E-3</v>
      </c>
      <c r="S69" s="76">
        <v>5.2690000000000002E-3</v>
      </c>
      <c r="T69" s="76">
        <v>4.4200000000000003E-3</v>
      </c>
      <c r="U69" s="76">
        <v>3.4889999999999999E-3</v>
      </c>
      <c r="V69" s="76">
        <v>2.6830000000000001E-3</v>
      </c>
      <c r="W69" s="76">
        <v>1.7210000000000001E-3</v>
      </c>
      <c r="X69" s="76">
        <v>8.8800000000000001E-4</v>
      </c>
      <c r="Y69" s="76">
        <v>0</v>
      </c>
      <c r="Z69" s="76">
        <v>-9.4600000000000001E-4</v>
      </c>
      <c r="AA69" s="76">
        <v>-1.928E-3</v>
      </c>
      <c r="AB69" s="76">
        <v>-2.8509999999999998E-3</v>
      </c>
      <c r="AC69" s="76">
        <v>-3.8379999999999998E-3</v>
      </c>
      <c r="AD69" s="76">
        <v>-5.6049999999999997E-3</v>
      </c>
      <c r="AE69" s="76">
        <v>-6.7419999999999997E-3</v>
      </c>
      <c r="AF69" s="76">
        <v>-7.7460000000000003E-3</v>
      </c>
      <c r="AG69" s="76">
        <v>-8.5419999999999992E-3</v>
      </c>
      <c r="AH69" s="76">
        <v>-8.9809999999999994E-3</v>
      </c>
      <c r="AI69" s="76">
        <v>-9.4000000000000004E-3</v>
      </c>
      <c r="AJ69" s="76">
        <v>-9.9089999999999994E-3</v>
      </c>
      <c r="AK69" s="76">
        <v>-1.0189999999999999E-2</v>
      </c>
      <c r="AL69" s="76">
        <v>-1.0397999999999999E-2</v>
      </c>
    </row>
    <row r="70" spans="1:38" ht="12.75" customHeight="1">
      <c r="A70" s="76">
        <v>2.3257E-2</v>
      </c>
      <c r="B70" s="76">
        <v>2.2551999999999999E-2</v>
      </c>
      <c r="C70" s="76">
        <v>2.0775999999999999E-2</v>
      </c>
      <c r="D70" s="76">
        <v>1.9418999999999999E-2</v>
      </c>
      <c r="E70" s="76">
        <v>1.8089000000000001E-2</v>
      </c>
      <c r="F70" s="76">
        <v>1.7205999999999999E-2</v>
      </c>
      <c r="G70" s="76">
        <v>1.6628E-2</v>
      </c>
      <c r="H70" s="76">
        <v>1.5629000000000001E-2</v>
      </c>
      <c r="I70" s="76">
        <v>1.4834E-2</v>
      </c>
      <c r="J70" s="76">
        <v>1.3866E-2</v>
      </c>
      <c r="K70" s="76">
        <v>1.3004E-2</v>
      </c>
      <c r="L70" s="76">
        <v>1.2118E-2</v>
      </c>
      <c r="M70" s="76">
        <v>1.1018E-2</v>
      </c>
      <c r="N70" s="76">
        <v>9.9469999999999992E-3</v>
      </c>
      <c r="O70" s="76">
        <v>9.5709999999999996E-3</v>
      </c>
      <c r="P70" s="76">
        <v>8.5269999999999999E-3</v>
      </c>
      <c r="Q70" s="76">
        <v>7.4549999999999998E-3</v>
      </c>
      <c r="R70" s="76">
        <v>6.4609999999999997E-3</v>
      </c>
      <c r="S70" s="76">
        <v>5.4720000000000003E-3</v>
      </c>
      <c r="T70" s="76">
        <v>4.6699999999999997E-3</v>
      </c>
      <c r="U70" s="76">
        <v>3.784E-3</v>
      </c>
      <c r="V70" s="76">
        <v>2.9619999999999998E-3</v>
      </c>
      <c r="W70" s="76">
        <v>1.98E-3</v>
      </c>
      <c r="X70" s="76">
        <v>9.0899999999999998E-4</v>
      </c>
      <c r="Y70" s="76">
        <v>0</v>
      </c>
      <c r="Z70" s="76">
        <v>-9.5799999999999998E-4</v>
      </c>
      <c r="AA70" s="76">
        <v>-1.572E-3</v>
      </c>
      <c r="AB70" s="76">
        <v>-2.598E-3</v>
      </c>
      <c r="AC70" s="76">
        <v>-3.722E-3</v>
      </c>
      <c r="AD70" s="76">
        <v>-5.5139999999999998E-3</v>
      </c>
      <c r="AE70" s="76">
        <v>-6.5659999999999998E-3</v>
      </c>
      <c r="AF70" s="76">
        <v>-7.0949999999999997E-3</v>
      </c>
      <c r="AG70" s="76">
        <v>-7.8840000000000004E-3</v>
      </c>
      <c r="AH70" s="76">
        <v>-8.1530000000000005E-3</v>
      </c>
      <c r="AI70" s="76">
        <v>-8.5550000000000001E-3</v>
      </c>
      <c r="AJ70" s="76">
        <v>-9.1710000000000003E-3</v>
      </c>
      <c r="AK70" s="76">
        <v>-9.3950000000000006E-3</v>
      </c>
      <c r="AL70" s="76">
        <v>-9.8580000000000004E-3</v>
      </c>
    </row>
    <row r="71" spans="1:38" ht="12.75" customHeight="1">
      <c r="A71" s="76">
        <v>2.3556000000000001E-2</v>
      </c>
      <c r="B71" s="76">
        <v>2.2228999999999999E-2</v>
      </c>
      <c r="C71" s="76">
        <v>2.0722000000000001E-2</v>
      </c>
      <c r="D71" s="76">
        <v>1.9082999999999999E-2</v>
      </c>
      <c r="E71" s="76">
        <v>1.8211999999999999E-2</v>
      </c>
      <c r="F71" s="76">
        <v>1.7167000000000002E-2</v>
      </c>
      <c r="G71" s="76">
        <v>1.6088000000000002E-2</v>
      </c>
      <c r="H71" s="76">
        <v>1.5277000000000001E-2</v>
      </c>
      <c r="I71" s="76">
        <v>1.438E-2</v>
      </c>
      <c r="J71" s="76">
        <v>1.3278999999999999E-2</v>
      </c>
      <c r="K71" s="76">
        <v>1.2208999999999999E-2</v>
      </c>
      <c r="L71" s="76">
        <v>1.1414000000000001E-2</v>
      </c>
      <c r="M71" s="76">
        <v>1.0691000000000001E-2</v>
      </c>
      <c r="N71" s="76">
        <v>1.0045999999999999E-2</v>
      </c>
      <c r="O71" s="76">
        <v>8.8520000000000005E-3</v>
      </c>
      <c r="P71" s="76">
        <v>7.7299999999999999E-3</v>
      </c>
      <c r="Q71" s="76">
        <v>6.8320000000000004E-3</v>
      </c>
      <c r="R71" s="76">
        <v>5.9820000000000003E-3</v>
      </c>
      <c r="S71" s="76">
        <v>5.2579999999999997E-3</v>
      </c>
      <c r="T71" s="76">
        <v>4.3769999999999998E-3</v>
      </c>
      <c r="U71" s="76">
        <v>3.5850000000000001E-3</v>
      </c>
      <c r="V71" s="76">
        <v>2.7079999999999999E-3</v>
      </c>
      <c r="W71" s="76">
        <v>1.72E-3</v>
      </c>
      <c r="X71" s="76">
        <v>7.4100000000000001E-4</v>
      </c>
      <c r="Y71" s="76">
        <v>0</v>
      </c>
      <c r="Z71" s="76">
        <v>-8.6300000000000005E-4</v>
      </c>
      <c r="AA71" s="76">
        <v>-1.9940000000000001E-3</v>
      </c>
      <c r="AB71" s="76">
        <v>-2.7430000000000002E-3</v>
      </c>
      <c r="AC71" s="76">
        <v>-4.1219999999999998E-3</v>
      </c>
      <c r="AD71" s="76">
        <v>-5.6439999999999997E-3</v>
      </c>
      <c r="AE71" s="76">
        <v>-6.8120000000000003E-3</v>
      </c>
      <c r="AF71" s="76">
        <v>-7.5380000000000004E-3</v>
      </c>
      <c r="AG71" s="76">
        <v>-8.3040000000000006E-3</v>
      </c>
      <c r="AH71" s="76">
        <v>-8.567E-3</v>
      </c>
      <c r="AI71" s="76">
        <v>-9.2409999999999992E-3</v>
      </c>
      <c r="AJ71" s="76">
        <v>-9.7319999999999993E-3</v>
      </c>
      <c r="AK71" s="76">
        <v>-1.026E-2</v>
      </c>
      <c r="AL71" s="76">
        <v>-1.0309E-2</v>
      </c>
    </row>
    <row r="72" spans="1:38" ht="12.75" customHeight="1">
      <c r="A72" s="76">
        <v>2.2867999999999999E-2</v>
      </c>
      <c r="B72" s="76">
        <v>2.1663999999999999E-2</v>
      </c>
      <c r="C72" s="76">
        <v>2.0177E-2</v>
      </c>
      <c r="D72" s="76">
        <v>1.9279999999999999E-2</v>
      </c>
      <c r="E72" s="76">
        <v>1.7589E-2</v>
      </c>
      <c r="F72" s="76">
        <v>1.6563000000000001E-2</v>
      </c>
      <c r="G72" s="76">
        <v>1.5879000000000001E-2</v>
      </c>
      <c r="H72" s="76">
        <v>1.5105E-2</v>
      </c>
      <c r="I72" s="76">
        <v>1.3958E-2</v>
      </c>
      <c r="J72" s="76">
        <v>1.3099E-2</v>
      </c>
      <c r="K72" s="76">
        <v>1.2205000000000001E-2</v>
      </c>
      <c r="L72" s="76">
        <v>1.1494000000000001E-2</v>
      </c>
      <c r="M72" s="76">
        <v>1.0732999999999999E-2</v>
      </c>
      <c r="N72" s="76">
        <v>9.5530000000000007E-3</v>
      </c>
      <c r="O72" s="76">
        <v>8.7950000000000007E-3</v>
      </c>
      <c r="P72" s="76">
        <v>7.9620000000000003E-3</v>
      </c>
      <c r="Q72" s="76">
        <v>7.0850000000000002E-3</v>
      </c>
      <c r="R72" s="76">
        <v>6.2719999999999998E-3</v>
      </c>
      <c r="S72" s="76">
        <v>5.2230000000000002E-3</v>
      </c>
      <c r="T72" s="76">
        <v>4.4710000000000001E-3</v>
      </c>
      <c r="U72" s="76">
        <v>3.4489999999999998E-3</v>
      </c>
      <c r="V72" s="76">
        <v>2.7339999999999999E-3</v>
      </c>
      <c r="W72" s="76">
        <v>1.774E-3</v>
      </c>
      <c r="X72" s="76">
        <v>8.9899999999999995E-4</v>
      </c>
      <c r="Y72" s="76">
        <v>0</v>
      </c>
      <c r="Z72" s="76">
        <v>-9.7400000000000004E-4</v>
      </c>
      <c r="AA72" s="76">
        <v>-1.8159999999999999E-3</v>
      </c>
      <c r="AB72" s="76">
        <v>-2.9320000000000001E-3</v>
      </c>
      <c r="AC72" s="76">
        <v>-3.7060000000000001E-3</v>
      </c>
      <c r="AD72" s="76">
        <v>-5.4010000000000004E-3</v>
      </c>
      <c r="AE72" s="76">
        <v>-6.5589999999999997E-3</v>
      </c>
      <c r="AF72" s="76">
        <v>-7.5709999999999996E-3</v>
      </c>
      <c r="AG72" s="76">
        <v>-8.319E-3</v>
      </c>
      <c r="AH72" s="76">
        <v>-8.6990000000000001E-3</v>
      </c>
      <c r="AI72" s="76">
        <v>-9.2110000000000004E-3</v>
      </c>
      <c r="AJ72" s="76">
        <v>-9.6539999999999994E-3</v>
      </c>
      <c r="AK72" s="76">
        <v>-9.8259999999999997E-3</v>
      </c>
      <c r="AL72" s="76">
        <v>-1.0123999999999999E-2</v>
      </c>
    </row>
    <row r="73" spans="1:38" ht="12.75" customHeight="1">
      <c r="A73" s="76">
        <v>2.2311999999999999E-2</v>
      </c>
      <c r="B73" s="76">
        <v>2.162E-2</v>
      </c>
      <c r="C73" s="76">
        <v>1.9886000000000001E-2</v>
      </c>
      <c r="D73" s="76">
        <v>1.8321E-2</v>
      </c>
      <c r="E73" s="76">
        <v>1.7278999999999999E-2</v>
      </c>
      <c r="F73" s="76">
        <v>1.6548E-2</v>
      </c>
      <c r="G73" s="76">
        <v>1.5800000000000002E-2</v>
      </c>
      <c r="H73" s="76">
        <v>1.4760000000000001E-2</v>
      </c>
      <c r="I73" s="76">
        <v>1.4130999999999999E-2</v>
      </c>
      <c r="J73" s="76">
        <v>1.3148999999999999E-2</v>
      </c>
      <c r="K73" s="76">
        <v>1.2194E-2</v>
      </c>
      <c r="L73" s="76">
        <v>1.1342E-2</v>
      </c>
      <c r="M73" s="76">
        <v>1.027E-2</v>
      </c>
      <c r="N73" s="76">
        <v>9.4210000000000006E-3</v>
      </c>
      <c r="O73" s="76">
        <v>8.8830000000000003E-3</v>
      </c>
      <c r="P73" s="76">
        <v>7.7910000000000002E-3</v>
      </c>
      <c r="Q73" s="76">
        <v>6.7799999999999996E-3</v>
      </c>
      <c r="R73" s="76">
        <v>5.8650000000000004E-3</v>
      </c>
      <c r="S73" s="76">
        <v>5.0070000000000002E-3</v>
      </c>
      <c r="T73" s="76">
        <v>4.2979999999999997E-3</v>
      </c>
      <c r="U73" s="76">
        <v>3.5539999999999999E-3</v>
      </c>
      <c r="V73" s="76">
        <v>2.7269999999999998E-3</v>
      </c>
      <c r="W73" s="76">
        <v>1.7240000000000001E-3</v>
      </c>
      <c r="X73" s="76">
        <v>7.6499999999999995E-4</v>
      </c>
      <c r="Y73" s="76">
        <v>0</v>
      </c>
      <c r="Z73" s="76">
        <v>-9.3999999999999997E-4</v>
      </c>
      <c r="AA73" s="76">
        <v>-1.699E-3</v>
      </c>
      <c r="AB73" s="76">
        <v>-2.4910000000000002E-3</v>
      </c>
      <c r="AC73" s="76">
        <v>-3.6749999999999999E-3</v>
      </c>
      <c r="AD73" s="76">
        <v>-5.365E-3</v>
      </c>
      <c r="AE73" s="76">
        <v>-6.319E-3</v>
      </c>
      <c r="AF73" s="76">
        <v>-6.7089999999999997E-3</v>
      </c>
      <c r="AG73" s="76">
        <v>-7.4619999999999999E-3</v>
      </c>
      <c r="AH73" s="76">
        <v>-7.7299999999999999E-3</v>
      </c>
      <c r="AI73" s="76">
        <v>-8.1770000000000002E-3</v>
      </c>
      <c r="AJ73" s="76">
        <v>-8.7670000000000005E-3</v>
      </c>
      <c r="AK73" s="76">
        <v>-9.0989999999999994E-3</v>
      </c>
      <c r="AL73" s="76">
        <v>-9.3469999999999994E-3</v>
      </c>
    </row>
    <row r="74" spans="1:38" ht="12.75" customHeight="1">
      <c r="A74" s="76">
        <v>2.2238999999999998E-2</v>
      </c>
      <c r="B74" s="76">
        <v>2.0750999999999999E-2</v>
      </c>
      <c r="C74" s="76">
        <v>1.9376999999999998E-2</v>
      </c>
      <c r="D74" s="76">
        <v>1.8089999999999998E-2</v>
      </c>
      <c r="E74" s="76">
        <v>1.7041000000000001E-2</v>
      </c>
      <c r="F74" s="76">
        <v>1.5859000000000002E-2</v>
      </c>
      <c r="G74" s="76">
        <v>1.4926999999999999E-2</v>
      </c>
      <c r="H74" s="76">
        <v>1.4278000000000001E-2</v>
      </c>
      <c r="I74" s="76">
        <v>1.3176E-2</v>
      </c>
      <c r="J74" s="76">
        <v>1.2173E-2</v>
      </c>
      <c r="K74" s="76">
        <v>1.1254999999999999E-2</v>
      </c>
      <c r="L74" s="76">
        <v>1.0555E-2</v>
      </c>
      <c r="M74" s="76">
        <v>9.9590000000000008E-3</v>
      </c>
      <c r="N74" s="76">
        <v>9.3679999999999996E-3</v>
      </c>
      <c r="O74" s="76">
        <v>8.0040000000000007E-3</v>
      </c>
      <c r="P74" s="76">
        <v>7.0879999999999997E-3</v>
      </c>
      <c r="Q74" s="76">
        <v>6.2979999999999998E-3</v>
      </c>
      <c r="R74" s="76">
        <v>5.5389999999999997E-3</v>
      </c>
      <c r="S74" s="76">
        <v>4.81E-3</v>
      </c>
      <c r="T74" s="76">
        <v>4.1009999999999996E-3</v>
      </c>
      <c r="U74" s="76">
        <v>3.2490000000000002E-3</v>
      </c>
      <c r="V74" s="76">
        <v>2.3670000000000002E-3</v>
      </c>
      <c r="W74" s="76">
        <v>1.408E-3</v>
      </c>
      <c r="X74" s="76">
        <v>7.4799999999999997E-4</v>
      </c>
      <c r="Y74" s="76">
        <v>0</v>
      </c>
      <c r="Z74" s="76">
        <v>-7.9100000000000004E-4</v>
      </c>
      <c r="AA74" s="76">
        <v>-1.7669999999999999E-3</v>
      </c>
      <c r="AB74" s="76">
        <v>-2.7169999999999998E-3</v>
      </c>
      <c r="AC74" s="76">
        <v>-3.7880000000000001E-3</v>
      </c>
      <c r="AD74" s="76">
        <v>-5.2769999999999996E-3</v>
      </c>
      <c r="AE74" s="76">
        <v>-6.3070000000000001E-3</v>
      </c>
      <c r="AF74" s="76">
        <v>-7.064E-3</v>
      </c>
      <c r="AG74" s="76">
        <v>-7.8729999999999998E-3</v>
      </c>
      <c r="AH74" s="76">
        <v>-8.2089999999999993E-3</v>
      </c>
      <c r="AI74" s="76">
        <v>-8.7659999999999995E-3</v>
      </c>
      <c r="AJ74" s="76">
        <v>-9.1769999999999994E-3</v>
      </c>
      <c r="AK74" s="76">
        <v>-9.5860000000000008E-3</v>
      </c>
      <c r="AL74" s="76">
        <v>-9.6710000000000008E-3</v>
      </c>
    </row>
    <row r="75" spans="1:38" ht="12.75" customHeight="1">
      <c r="A75" s="76">
        <v>2.0834999999999999E-2</v>
      </c>
      <c r="B75" s="76">
        <v>2.0094000000000001E-2</v>
      </c>
      <c r="C75" s="76">
        <v>1.8518E-2</v>
      </c>
      <c r="D75" s="76">
        <v>1.7569999999999999E-2</v>
      </c>
      <c r="E75" s="76">
        <v>1.6011000000000001E-2</v>
      </c>
      <c r="F75" s="76">
        <v>1.504E-2</v>
      </c>
      <c r="G75" s="76">
        <v>1.4637000000000001E-2</v>
      </c>
      <c r="H75" s="76">
        <v>1.3674E-2</v>
      </c>
      <c r="I75" s="76">
        <v>1.2767000000000001E-2</v>
      </c>
      <c r="J75" s="76">
        <v>1.1863E-2</v>
      </c>
      <c r="K75" s="76">
        <v>1.1114000000000001E-2</v>
      </c>
      <c r="L75" s="76">
        <v>1.0489E-2</v>
      </c>
      <c r="M75" s="76">
        <v>9.5790000000000007E-3</v>
      </c>
      <c r="N75" s="76">
        <v>8.3420000000000005E-3</v>
      </c>
      <c r="O75" s="76">
        <v>8.0839999999999992E-3</v>
      </c>
      <c r="P75" s="76">
        <v>7.2119999999999997E-3</v>
      </c>
      <c r="Q75" s="76">
        <v>6.4029999999999998E-3</v>
      </c>
      <c r="R75" s="76">
        <v>5.6629999999999996E-3</v>
      </c>
      <c r="S75" s="76">
        <v>4.6839999999999998E-3</v>
      </c>
      <c r="T75" s="76">
        <v>4.084E-3</v>
      </c>
      <c r="U75" s="76">
        <v>3.1199999999999999E-3</v>
      </c>
      <c r="V75" s="76">
        <v>2.5070000000000001E-3</v>
      </c>
      <c r="W75" s="76">
        <v>1.668E-3</v>
      </c>
      <c r="X75" s="76">
        <v>7.2300000000000001E-4</v>
      </c>
      <c r="Y75" s="76">
        <v>0</v>
      </c>
      <c r="Z75" s="76">
        <v>-1.0189999999999999E-3</v>
      </c>
      <c r="AA75" s="76">
        <v>-1.6969999999999999E-3</v>
      </c>
      <c r="AB75" s="76">
        <v>-2.6210000000000001E-3</v>
      </c>
      <c r="AC75" s="76">
        <v>-3.2699999999999999E-3</v>
      </c>
      <c r="AD75" s="76">
        <v>-4.934E-3</v>
      </c>
      <c r="AE75" s="76">
        <v>-5.7860000000000003E-3</v>
      </c>
      <c r="AF75" s="76">
        <v>-6.5040000000000002E-3</v>
      </c>
      <c r="AG75" s="76">
        <v>-7.221E-3</v>
      </c>
      <c r="AH75" s="76">
        <v>-7.5770000000000004E-3</v>
      </c>
      <c r="AI75" s="76">
        <v>-7.8600000000000007E-3</v>
      </c>
      <c r="AJ75" s="76">
        <v>-8.3250000000000008E-3</v>
      </c>
      <c r="AK75" s="76">
        <v>-8.3459999999999993E-3</v>
      </c>
      <c r="AL75" s="76">
        <v>-8.6479999999999994E-3</v>
      </c>
    </row>
    <row r="76" spans="1:38" ht="12.75" customHeight="1">
      <c r="A76" s="76">
        <v>2.0771999999999999E-2</v>
      </c>
      <c r="B76" s="76">
        <v>1.9821999999999999E-2</v>
      </c>
      <c r="C76" s="76">
        <v>1.8301000000000001E-2</v>
      </c>
      <c r="D76" s="76">
        <v>1.6570999999999999E-2</v>
      </c>
      <c r="E76" s="76">
        <v>1.5824999999999999E-2</v>
      </c>
      <c r="F76" s="76">
        <v>1.5277000000000001E-2</v>
      </c>
      <c r="G76" s="76">
        <v>1.4331999999999999E-2</v>
      </c>
      <c r="H76" s="76">
        <v>1.3342E-2</v>
      </c>
      <c r="I76" s="76">
        <v>1.2678999999999999E-2</v>
      </c>
      <c r="J76" s="76">
        <v>1.1807E-2</v>
      </c>
      <c r="K76" s="76">
        <v>1.0723999999999999E-2</v>
      </c>
      <c r="L76" s="76">
        <v>9.9369999999999997E-3</v>
      </c>
      <c r="M76" s="76">
        <v>9.0740000000000005E-3</v>
      </c>
      <c r="N76" s="76">
        <v>8.659E-3</v>
      </c>
      <c r="O76" s="76">
        <v>7.7840000000000001E-3</v>
      </c>
      <c r="P76" s="76">
        <v>6.7580000000000001E-3</v>
      </c>
      <c r="Q76" s="76">
        <v>5.9100000000000003E-3</v>
      </c>
      <c r="R76" s="76">
        <v>5.0619999999999997E-3</v>
      </c>
      <c r="S76" s="76">
        <v>4.3579999999999999E-3</v>
      </c>
      <c r="T76" s="76">
        <v>3.7069999999999998E-3</v>
      </c>
      <c r="U76" s="76">
        <v>2.9810000000000001E-3</v>
      </c>
      <c r="V76" s="76">
        <v>2.2309999999999999E-3</v>
      </c>
      <c r="W76" s="76">
        <v>1.3389999999999999E-3</v>
      </c>
      <c r="X76" s="76">
        <v>5.9500000000000004E-4</v>
      </c>
      <c r="Y76" s="76">
        <v>0</v>
      </c>
      <c r="Z76" s="76">
        <v>-8.8400000000000002E-4</v>
      </c>
      <c r="AA76" s="76">
        <v>-1.6639999999999999E-3</v>
      </c>
      <c r="AB76" s="76">
        <v>-2.3E-3</v>
      </c>
      <c r="AC76" s="76">
        <v>-3.5100000000000001E-3</v>
      </c>
      <c r="AD76" s="76">
        <v>-4.9950000000000003E-3</v>
      </c>
      <c r="AE76" s="76">
        <v>-5.7540000000000004E-3</v>
      </c>
      <c r="AF76" s="76">
        <v>-6.0639999999999999E-3</v>
      </c>
      <c r="AG76" s="76">
        <v>-6.7450000000000001E-3</v>
      </c>
      <c r="AH76" s="76">
        <v>-6.8329999999999997E-3</v>
      </c>
      <c r="AI76" s="76">
        <v>-7.391E-3</v>
      </c>
      <c r="AJ76" s="76">
        <v>-7.9070000000000008E-3</v>
      </c>
      <c r="AK76" s="76">
        <v>-8.2249999999999997E-3</v>
      </c>
      <c r="AL76" s="76">
        <v>-8.3250000000000008E-3</v>
      </c>
    </row>
    <row r="77" spans="1:38" ht="12.75" customHeight="1">
      <c r="A77" s="76">
        <v>2.1013E-2</v>
      </c>
      <c r="B77" s="76">
        <v>1.9467999999999999E-2</v>
      </c>
      <c r="C77" s="76">
        <v>1.8159999999999999E-2</v>
      </c>
      <c r="D77" s="76">
        <v>1.7281000000000001E-2</v>
      </c>
      <c r="E77" s="76">
        <v>1.5873999999999999E-2</v>
      </c>
      <c r="F77" s="76">
        <v>1.4619999999999999E-2</v>
      </c>
      <c r="G77" s="76">
        <v>1.3786E-2</v>
      </c>
      <c r="H77" s="76">
        <v>1.3308E-2</v>
      </c>
      <c r="I77" s="76">
        <v>1.2163999999999999E-2</v>
      </c>
      <c r="J77" s="76">
        <v>1.1214E-2</v>
      </c>
      <c r="K77" s="76">
        <v>1.0357999999999999E-2</v>
      </c>
      <c r="L77" s="76">
        <v>9.8530000000000006E-3</v>
      </c>
      <c r="M77" s="76">
        <v>9.4070000000000004E-3</v>
      </c>
      <c r="N77" s="76">
        <v>8.4910000000000003E-3</v>
      </c>
      <c r="O77" s="76">
        <v>7.3969999999999999E-3</v>
      </c>
      <c r="P77" s="76">
        <v>6.5170000000000002E-3</v>
      </c>
      <c r="Q77" s="76">
        <v>5.986E-3</v>
      </c>
      <c r="R77" s="76">
        <v>5.313E-3</v>
      </c>
      <c r="S77" s="76">
        <v>4.4920000000000003E-3</v>
      </c>
      <c r="T77" s="76">
        <v>3.7850000000000002E-3</v>
      </c>
      <c r="U77" s="76">
        <v>2.9689999999999999E-3</v>
      </c>
      <c r="V77" s="76">
        <v>2.3289999999999999E-3</v>
      </c>
      <c r="W77" s="76">
        <v>1.488E-3</v>
      </c>
      <c r="X77" s="76">
        <v>7.67E-4</v>
      </c>
      <c r="Y77" s="76">
        <v>0</v>
      </c>
      <c r="Z77" s="76">
        <v>-7.0799999999999997E-4</v>
      </c>
      <c r="AA77" s="76">
        <v>-1.6119999999999999E-3</v>
      </c>
      <c r="AB77" s="76">
        <v>-2.4320000000000001E-3</v>
      </c>
      <c r="AC77" s="76">
        <v>-3.1640000000000001E-3</v>
      </c>
      <c r="AD77" s="76">
        <v>-4.6800000000000001E-3</v>
      </c>
      <c r="AE77" s="76">
        <v>-5.5300000000000002E-3</v>
      </c>
      <c r="AF77" s="76">
        <v>-6.3049999999999998E-3</v>
      </c>
      <c r="AG77" s="76">
        <v>-6.986E-3</v>
      </c>
      <c r="AH77" s="76">
        <v>-7.2119999999999997E-3</v>
      </c>
      <c r="AI77" s="76">
        <v>-7.6649999999999999E-3</v>
      </c>
      <c r="AJ77" s="76">
        <v>-7.9220000000000002E-3</v>
      </c>
      <c r="AK77" s="76">
        <v>-8.0499999999999999E-3</v>
      </c>
      <c r="AL77" s="76">
        <v>-8.2419999999999993E-3</v>
      </c>
    </row>
    <row r="78" spans="1:3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spans="1:38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</row>
    <row r="80" spans="1:38" ht="12.7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</row>
    <row r="81" spans="1:38" ht="12.7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</row>
    <row r="82" spans="1:38" ht="12.7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</row>
    <row r="83" spans="1:38" ht="12.7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</row>
    <row r="84" spans="1:38" ht="12.7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</row>
    <row r="85" spans="1:38" ht="12.7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</row>
    <row r="86" spans="1:38" ht="12.7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</row>
    <row r="87" spans="1:38" ht="12.7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</row>
    <row r="88" spans="1:38" ht="12.7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</row>
    <row r="89" spans="1:38" ht="12.7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</row>
    <row r="90" spans="1:38" ht="12.7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</row>
    <row r="91" spans="1:38" ht="12.7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</row>
    <row r="92" spans="1:38" ht="12.7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</row>
    <row r="93" spans="1:38" ht="12.7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</row>
    <row r="94" spans="1:38" ht="12.7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</row>
    <row r="95" spans="1:38" ht="12.7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</row>
    <row r="96" spans="1:38" ht="12.7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</row>
    <row r="97" spans="1:38" ht="12.7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</row>
    <row r="98" spans="1:38" ht="12.7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</row>
    <row r="99" spans="1:38" ht="12.7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</row>
    <row r="100" spans="1:38" ht="12.7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</row>
    <row r="101" spans="1:38" ht="12.7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</row>
    <row r="102" spans="1:38" ht="12.7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</row>
    <row r="103" spans="1:38" ht="12.7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</row>
    <row r="104" spans="1:38" ht="12.7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</row>
    <row r="105" spans="1:38" ht="12.7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</row>
    <row r="106" spans="1:38" ht="12.7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</row>
    <row r="107" spans="1:38" ht="12.7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</row>
    <row r="108" spans="1:38" ht="12.7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</row>
    <row r="109" spans="1:38" ht="12.7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</row>
    <row r="110" spans="1:38" ht="12.7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</row>
    <row r="111" spans="1:38" ht="12.7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</row>
    <row r="112" spans="1:38" ht="12.7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</row>
    <row r="113" spans="1:38" ht="12.7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</row>
    <row r="114" spans="1:38" ht="12.7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</row>
    <row r="115" spans="1:38" ht="12.7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</row>
    <row r="116" spans="1:38" ht="12.7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</row>
    <row r="117" spans="1:38" ht="12.7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</row>
    <row r="118" spans="1:38" ht="12.7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</row>
    <row r="119" spans="1:38" ht="12.7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</row>
    <row r="120" spans="1:38" ht="12.7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</row>
    <row r="121" spans="1:38" ht="12.7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</row>
    <row r="122" spans="1:38" ht="12.7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</row>
    <row r="123" spans="1:38" ht="12.7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</row>
    <row r="124" spans="1:38" ht="12.7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</row>
    <row r="125" spans="1:38" ht="12.7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</row>
    <row r="126" spans="1:38" ht="12.7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</row>
    <row r="127" spans="1:38" ht="12.7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</row>
    <row r="128" spans="1:38" ht="12.7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</row>
    <row r="129" spans="1:38" ht="12.7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</row>
    <row r="130" spans="1:38" ht="12.7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</row>
    <row r="131" spans="1:38" ht="12.7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</row>
    <row r="132" spans="1:38" ht="12.7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</row>
    <row r="133" spans="1:38" ht="12.7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</row>
    <row r="134" spans="1:38" ht="12.7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</row>
    <row r="135" spans="1:38" ht="12.7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</row>
    <row r="136" spans="1:38" ht="12.7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</row>
    <row r="137" spans="1:38" ht="12.7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</row>
    <row r="138" spans="1:38" ht="12.7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</row>
    <row r="139" spans="1:38" ht="12.7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</row>
    <row r="140" spans="1:38" ht="12.7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</row>
    <row r="141" spans="1:38" ht="12.7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</row>
    <row r="142" spans="1:38" ht="12.7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</row>
    <row r="143" spans="1:38" ht="12.7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</row>
    <row r="144" spans="1:38" ht="12.7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</row>
    <row r="145" spans="1:38" ht="12.7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</row>
    <row r="146" spans="1:38" ht="12.7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</row>
    <row r="147" spans="1:38" ht="12.7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</row>
    <row r="148" spans="1:38" ht="12.7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</row>
    <row r="149" spans="1:38" ht="12.7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</row>
    <row r="150" spans="1:38" ht="12.7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</row>
    <row r="151" spans="1:38" ht="12.7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</row>
    <row r="152" spans="1:38" ht="12.7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</row>
    <row r="153" spans="1:38" ht="12.7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</row>
    <row r="154" spans="1:38" ht="12.7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</row>
    <row r="155" spans="1:38" ht="12.7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</row>
    <row r="156" spans="1:38" ht="12.7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</row>
    <row r="157" spans="1:38" ht="12.7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</row>
    <row r="158" spans="1:38" ht="12.7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</row>
    <row r="159" spans="1:38" ht="12.7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</row>
    <row r="160" spans="1:38" ht="12.7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</row>
    <row r="161" spans="1:38" ht="12.7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</row>
    <row r="162" spans="1:38" ht="12.7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</row>
    <row r="163" spans="1:38" ht="12.7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</row>
    <row r="164" spans="1:38" ht="12.7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</row>
    <row r="165" spans="1:38" ht="12.7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</row>
    <row r="166" spans="1:38" ht="12.7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</row>
    <row r="167" spans="1:38" ht="12.7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</row>
    <row r="168" spans="1:38" ht="12.7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</row>
    <row r="169" spans="1:38" ht="12.7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</row>
    <row r="170" spans="1:38" ht="12.7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</row>
    <row r="171" spans="1:38" ht="12.7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</row>
    <row r="172" spans="1:38" ht="12.7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</row>
    <row r="173" spans="1:38" ht="12.7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</row>
    <row r="174" spans="1:38" ht="12.7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</row>
    <row r="175" spans="1:38" ht="12.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</row>
    <row r="176" spans="1:38" ht="12.7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</row>
    <row r="177" spans="1:38" ht="12.7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</row>
    <row r="178" spans="1:38" ht="12.7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</row>
    <row r="179" spans="1:38" ht="12.7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</row>
    <row r="180" spans="1:38" ht="12.7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</row>
    <row r="181" spans="1:38" ht="12.7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</row>
    <row r="182" spans="1:38" ht="12.7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</row>
    <row r="183" spans="1:38" ht="12.7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</row>
    <row r="184" spans="1:38" ht="12.7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</row>
    <row r="185" spans="1:38" ht="12.7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</row>
    <row r="186" spans="1:38" ht="12.7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</row>
    <row r="187" spans="1:38" ht="12.7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</row>
    <row r="188" spans="1:38" ht="12.7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</row>
    <row r="189" spans="1:38" ht="12.7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</row>
    <row r="190" spans="1:38" ht="12.7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</row>
    <row r="191" spans="1:38" ht="12.7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</row>
    <row r="192" spans="1:38" ht="12.7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</row>
    <row r="193" spans="1:38" ht="12.7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</row>
    <row r="194" spans="1:38" ht="12.7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</row>
    <row r="195" spans="1:38" ht="12.7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</row>
    <row r="196" spans="1:38" ht="12.7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</row>
    <row r="197" spans="1:38" ht="12.7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</row>
    <row r="198" spans="1:38" ht="12.7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</row>
    <row r="199" spans="1:38" ht="12.7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</row>
    <row r="200" spans="1:38" ht="12.7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</row>
    <row r="201" spans="1:38" ht="12.7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</row>
    <row r="202" spans="1:38" ht="12.7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</row>
    <row r="203" spans="1:38" ht="12.7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</row>
    <row r="204" spans="1:38" ht="12.7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</row>
    <row r="205" spans="1:38" ht="12.7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</row>
    <row r="206" spans="1:38" ht="12.7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</row>
    <row r="207" spans="1:38" ht="12.7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</row>
    <row r="208" spans="1:38" ht="12.7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</row>
    <row r="209" spans="1:38" ht="12.7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</row>
    <row r="210" spans="1:38" ht="12.7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</row>
    <row r="211" spans="1:38" ht="12.7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</row>
    <row r="212" spans="1:38" ht="12.7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</row>
    <row r="213" spans="1:38" ht="12.7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</row>
    <row r="214" spans="1:38" ht="12.7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</row>
    <row r="215" spans="1:38" ht="12.7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</row>
    <row r="216" spans="1:38" ht="12.7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</row>
    <row r="217" spans="1:38" ht="12.7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</row>
    <row r="218" spans="1:38" ht="12.7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</row>
    <row r="219" spans="1:38" ht="12.7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</row>
    <row r="220" spans="1:38" ht="12.7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</row>
    <row r="221" spans="1:38" ht="12.7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</row>
    <row r="222" spans="1:38" ht="12.7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</row>
    <row r="223" spans="1:38" ht="12.7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</row>
    <row r="224" spans="1:38" ht="12.7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</row>
    <row r="225" spans="1:38" ht="12.7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</row>
    <row r="226" spans="1:38" ht="12.7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</row>
    <row r="227" spans="1:38" ht="12.7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</row>
    <row r="228" spans="1:38" ht="12.7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</row>
    <row r="229" spans="1:38" ht="12.7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</row>
    <row r="230" spans="1:38" ht="12.75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</row>
    <row r="231" spans="1:38" ht="12.7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</row>
    <row r="232" spans="1:38" ht="12.75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</row>
    <row r="233" spans="1:38" ht="12.75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</row>
    <row r="234" spans="1:38" ht="12.75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</row>
    <row r="235" spans="1:38" ht="12.7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</row>
    <row r="236" spans="1:38" ht="12.7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</row>
    <row r="237" spans="1:38" ht="12.75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</row>
    <row r="238" spans="1:38" ht="12.75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</row>
    <row r="239" spans="1:38" ht="12.75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</row>
    <row r="240" spans="1:38" ht="12.75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</row>
    <row r="241" spans="1:38" ht="12.75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</row>
    <row r="242" spans="1:38" ht="12.7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</row>
    <row r="243" spans="1:38" ht="12.7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</row>
    <row r="244" spans="1:38" ht="12.7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</row>
    <row r="245" spans="1:38" ht="12.7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</row>
    <row r="246" spans="1:38" ht="12.7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</row>
    <row r="247" spans="1:38" ht="12.7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</row>
    <row r="248" spans="1:38" ht="12.7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</row>
    <row r="249" spans="1:38" ht="12.7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</row>
    <row r="250" spans="1:38" ht="12.7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</row>
    <row r="251" spans="1:38" ht="12.7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</row>
    <row r="252" spans="1:38" ht="12.75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</row>
    <row r="253" spans="1:38" ht="12.75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</row>
    <row r="254" spans="1:38" ht="12.75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</row>
    <row r="255" spans="1:38" ht="12.7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</row>
    <row r="256" spans="1:38" ht="12.75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</row>
    <row r="257" spans="1:38" ht="12.75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</row>
    <row r="258" spans="1:38" ht="12.75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</row>
    <row r="259" spans="1:38" ht="12.75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</row>
    <row r="260" spans="1:38" ht="12.75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</row>
    <row r="261" spans="1:38" ht="12.7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</row>
    <row r="262" spans="1:38" ht="12.75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</row>
    <row r="263" spans="1:38" ht="12.75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</row>
    <row r="264" spans="1:38" ht="12.75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</row>
    <row r="265" spans="1:38" ht="12.7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</row>
    <row r="266" spans="1:38" ht="12.75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</row>
    <row r="267" spans="1:38" ht="12.75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</row>
    <row r="268" spans="1:38" ht="12.75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</row>
    <row r="269" spans="1:38" ht="12.75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</row>
    <row r="270" spans="1:38" ht="12.75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</row>
    <row r="271" spans="1:38" ht="12.75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</row>
    <row r="272" spans="1:38" ht="12.75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</row>
    <row r="273" spans="1:38" ht="12.75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</row>
    <row r="274" spans="1:38" ht="12.75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</row>
    <row r="275" spans="1:38" ht="12.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</row>
    <row r="276" spans="1:38" ht="12.75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</row>
    <row r="277" spans="1:38" ht="12.75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</row>
    <row r="278" spans="1:38" ht="12.75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</row>
    <row r="279" spans="1:38" ht="12.75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</row>
    <row r="280" spans="1:38" ht="12.75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</row>
    <row r="281" spans="1:38" ht="12.75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</row>
    <row r="282" spans="1:38" ht="12.75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</row>
    <row r="283" spans="1:38" ht="12.75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</row>
    <row r="284" spans="1:38" ht="12.75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</row>
    <row r="285" spans="1:38" ht="12.7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</row>
    <row r="286" spans="1:38" ht="12.75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</row>
    <row r="287" spans="1:38" ht="12.75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</row>
    <row r="288" spans="1:38" ht="12.75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</row>
    <row r="289" spans="1:38" ht="12.75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</row>
    <row r="290" spans="1:38" ht="12.75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</row>
    <row r="291" spans="1:38" ht="12.75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</row>
    <row r="292" spans="1:38" ht="12.75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</row>
    <row r="293" spans="1:38" ht="12.75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</row>
    <row r="294" spans="1:38" ht="12.75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</row>
    <row r="295" spans="1:38" ht="12.7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</row>
    <row r="296" spans="1:38" ht="12.75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</row>
    <row r="297" spans="1:38" ht="12.75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</row>
    <row r="298" spans="1:38" ht="12.75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</row>
    <row r="299" spans="1:38" ht="12.75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</row>
    <row r="300" spans="1:38" ht="12.75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</row>
    <row r="301" spans="1:38" ht="12.75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</row>
    <row r="302" spans="1:38" ht="12.75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</row>
    <row r="303" spans="1:38" ht="12.75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</row>
    <row r="304" spans="1:38" ht="12.75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</row>
    <row r="305" spans="1:38" ht="12.7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</row>
    <row r="306" spans="1:38" ht="12.75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</row>
    <row r="307" spans="1:38" ht="12.75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</row>
    <row r="308" spans="1:38" ht="12.75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</row>
    <row r="309" spans="1:38" ht="12.75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</row>
    <row r="310" spans="1:38" ht="12.75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</row>
    <row r="311" spans="1:38" ht="12.75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</row>
    <row r="312" spans="1:38" ht="12.75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</row>
    <row r="313" spans="1:38" ht="12.75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</row>
    <row r="314" spans="1:38" ht="12.75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</row>
    <row r="315" spans="1:38" ht="12.7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</row>
    <row r="316" spans="1:38" ht="12.75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</row>
    <row r="317" spans="1:38" ht="12.75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</row>
    <row r="318" spans="1:38" ht="12.75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</row>
    <row r="319" spans="1:38" ht="12.75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</row>
    <row r="320" spans="1:38" ht="12.75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</row>
    <row r="321" spans="1:38" ht="12.75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</row>
    <row r="322" spans="1:38" ht="12.75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</row>
    <row r="323" spans="1:38" ht="12.75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</row>
    <row r="324" spans="1:38" ht="12.75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</row>
    <row r="325" spans="1:38" ht="12.7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</row>
    <row r="326" spans="1:38" ht="12.75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</row>
    <row r="327" spans="1:38" ht="12.7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</row>
    <row r="328" spans="1:38" ht="12.75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</row>
    <row r="329" spans="1:38" ht="12.75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</row>
    <row r="330" spans="1:38" ht="12.75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</row>
    <row r="331" spans="1:38" ht="12.7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</row>
    <row r="332" spans="1:38" ht="12.75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</row>
    <row r="333" spans="1:38" ht="12.75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</row>
    <row r="334" spans="1:38" ht="12.75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</row>
    <row r="335" spans="1:38" ht="12.7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</row>
    <row r="336" spans="1:38" ht="12.7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</row>
    <row r="337" spans="1:38" ht="12.75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</row>
    <row r="338" spans="1:38" ht="12.75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</row>
    <row r="339" spans="1:38" ht="12.75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</row>
    <row r="340" spans="1:38" ht="12.75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</row>
    <row r="341" spans="1:38" ht="12.75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</row>
    <row r="342" spans="1:38" ht="12.75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</row>
    <row r="343" spans="1:38" ht="12.75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</row>
    <row r="344" spans="1:38" ht="12.75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</row>
    <row r="345" spans="1:38" ht="12.7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</row>
    <row r="346" spans="1:38" ht="12.75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</row>
    <row r="347" spans="1:38" ht="12.7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</row>
    <row r="348" spans="1:38" ht="12.75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</row>
    <row r="349" spans="1:38" ht="12.75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</row>
    <row r="350" spans="1:38" ht="12.75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</row>
    <row r="351" spans="1:38" ht="12.7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</row>
    <row r="352" spans="1:38" ht="12.75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</row>
    <row r="353" spans="1:38" ht="12.75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</row>
    <row r="354" spans="1:38" ht="12.75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</row>
    <row r="355" spans="1:38" ht="12.7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</row>
    <row r="356" spans="1:38" ht="12.7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</row>
    <row r="357" spans="1:38" ht="12.75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</row>
    <row r="358" spans="1:38" ht="12.75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</row>
    <row r="359" spans="1:38" ht="12.75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</row>
    <row r="360" spans="1:38" ht="12.75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</row>
    <row r="361" spans="1:38" ht="12.75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</row>
    <row r="362" spans="1:38" ht="12.75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</row>
    <row r="363" spans="1:38" ht="12.75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</row>
    <row r="364" spans="1:38" ht="12.75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</row>
    <row r="365" spans="1:38" ht="12.7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</row>
    <row r="366" spans="1:38" ht="12.75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</row>
    <row r="367" spans="1:38" ht="12.75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</row>
    <row r="368" spans="1:38" ht="12.75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</row>
    <row r="369" spans="1:38" ht="12.75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</row>
    <row r="370" spans="1:38" ht="12.75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</row>
    <row r="371" spans="1:38" ht="12.75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</row>
    <row r="372" spans="1:38" ht="12.75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</row>
    <row r="373" spans="1:38" ht="12.75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</row>
    <row r="374" spans="1:38" ht="12.75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</row>
    <row r="375" spans="1:38" ht="12.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</row>
    <row r="376" spans="1:38" ht="12.75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</row>
    <row r="377" spans="1:38" ht="12.75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</row>
    <row r="378" spans="1:38" ht="12.75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</row>
    <row r="379" spans="1:38" ht="12.75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</row>
    <row r="380" spans="1:38" ht="12.75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</row>
    <row r="381" spans="1:38" ht="12.75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</row>
    <row r="382" spans="1:38" ht="12.7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</row>
    <row r="383" spans="1:38" ht="12.7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</row>
    <row r="384" spans="1:38" ht="12.75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</row>
    <row r="385" spans="1:38" ht="12.7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</row>
    <row r="386" spans="1:38" ht="12.75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</row>
    <row r="387" spans="1:38" ht="12.75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</row>
    <row r="388" spans="1:38" ht="12.75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</row>
    <row r="389" spans="1:38" ht="12.75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</row>
    <row r="390" spans="1:38" ht="12.75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</row>
    <row r="391" spans="1:38" ht="12.75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</row>
    <row r="392" spans="1:38" ht="12.75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</row>
    <row r="393" spans="1:38" ht="12.75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</row>
    <row r="394" spans="1:38" ht="12.75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</row>
    <row r="395" spans="1:38" ht="12.7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</row>
    <row r="396" spans="1:38" ht="12.75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</row>
    <row r="397" spans="1:38" ht="12.75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</row>
    <row r="398" spans="1:38" ht="12.75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</row>
    <row r="399" spans="1:38" ht="12.75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</row>
    <row r="400" spans="1:38" ht="12.75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</row>
    <row r="401" spans="1:38" ht="12.75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</row>
    <row r="402" spans="1:38" ht="12.75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</row>
    <row r="403" spans="1:38" ht="12.75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</row>
    <row r="404" spans="1:38" ht="12.7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</row>
    <row r="405" spans="1:38" ht="12.7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</row>
    <row r="406" spans="1:38" ht="12.75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</row>
    <row r="407" spans="1:38" ht="12.75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</row>
    <row r="408" spans="1:38" ht="12.75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</row>
    <row r="409" spans="1:38" ht="12.75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</row>
    <row r="410" spans="1:38" ht="12.75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</row>
    <row r="411" spans="1:38" ht="12.75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</row>
    <row r="412" spans="1:38" ht="12.75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</row>
    <row r="413" spans="1:38" ht="12.75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</row>
    <row r="414" spans="1:38" ht="12.75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</row>
    <row r="415" spans="1:38" ht="12.7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</row>
    <row r="416" spans="1:38" ht="12.75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</row>
    <row r="417" spans="1:38" ht="12.75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</row>
    <row r="418" spans="1:38" ht="12.75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</row>
    <row r="419" spans="1:38" ht="12.75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</row>
    <row r="420" spans="1:38" ht="12.75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</row>
    <row r="421" spans="1:38" ht="12.75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</row>
    <row r="422" spans="1:38" ht="12.75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</row>
    <row r="423" spans="1:38" ht="12.75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</row>
    <row r="424" spans="1:38" ht="12.75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</row>
    <row r="425" spans="1:38" ht="12.7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</row>
    <row r="426" spans="1:38" ht="12.75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</row>
    <row r="427" spans="1:38" ht="12.75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</row>
    <row r="428" spans="1:38" ht="12.75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</row>
    <row r="429" spans="1:38" ht="12.75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</row>
    <row r="430" spans="1:38" ht="12.75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</row>
    <row r="431" spans="1:38" ht="12.75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</row>
    <row r="432" spans="1:38" ht="12.75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</row>
    <row r="433" spans="1:38" ht="12.75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</row>
    <row r="434" spans="1:38" ht="12.75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</row>
    <row r="435" spans="1:38" ht="12.7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</row>
    <row r="436" spans="1:38" ht="12.75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</row>
    <row r="437" spans="1:38" ht="12.75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</row>
    <row r="438" spans="1:38" ht="12.75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</row>
    <row r="439" spans="1:38" ht="12.75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</row>
    <row r="440" spans="1:38" ht="12.75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</row>
    <row r="441" spans="1:38" ht="12.75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</row>
    <row r="442" spans="1:38" ht="12.75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</row>
    <row r="443" spans="1:38" ht="12.75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</row>
    <row r="444" spans="1:38" ht="12.75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</row>
    <row r="445" spans="1:38" ht="12.7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</row>
    <row r="446" spans="1:38" ht="12.75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</row>
    <row r="447" spans="1:38" ht="12.75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</row>
    <row r="448" spans="1:38" ht="12.75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</row>
    <row r="449" spans="1:38" ht="12.75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</row>
    <row r="450" spans="1:38" ht="12.75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</row>
    <row r="451" spans="1:38" ht="12.75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</row>
    <row r="452" spans="1:38" ht="12.75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</row>
    <row r="453" spans="1:38" ht="12.75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</row>
    <row r="454" spans="1:38" ht="12.75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</row>
    <row r="455" spans="1:38" ht="12.7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</row>
    <row r="456" spans="1:38" ht="12.75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</row>
    <row r="457" spans="1:38" ht="12.75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</row>
    <row r="458" spans="1:38" ht="12.75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</row>
    <row r="459" spans="1:38" ht="12.75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</row>
    <row r="460" spans="1:38" ht="12.75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</row>
    <row r="461" spans="1:38" ht="12.75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</row>
    <row r="462" spans="1:38" ht="12.75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</row>
    <row r="463" spans="1:38" ht="12.75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</row>
    <row r="464" spans="1:38" ht="12.75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</row>
    <row r="465" spans="1:38" ht="12.7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</row>
    <row r="466" spans="1:38" ht="12.75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</row>
    <row r="467" spans="1:38" ht="12.75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</row>
    <row r="468" spans="1:38" ht="12.75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</row>
    <row r="469" spans="1:38" ht="12.75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</row>
    <row r="470" spans="1:38" ht="12.75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</row>
    <row r="471" spans="1:38" ht="12.75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</row>
    <row r="472" spans="1:38" ht="12.75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</row>
    <row r="473" spans="1:38" ht="12.75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</row>
    <row r="474" spans="1:38" ht="12.75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</row>
    <row r="475" spans="1:38" ht="12.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</row>
    <row r="476" spans="1:38" ht="12.75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</row>
    <row r="477" spans="1:38" ht="12.75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</row>
    <row r="478" spans="1:38" ht="12.75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</row>
    <row r="479" spans="1:38" ht="12.75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</row>
    <row r="480" spans="1:38" ht="12.75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</row>
    <row r="481" spans="1:38" ht="12.75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</row>
    <row r="482" spans="1:38" ht="12.75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</row>
    <row r="483" spans="1:38" ht="12.75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</row>
    <row r="484" spans="1:38" ht="12.75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</row>
    <row r="485" spans="1:38" ht="12.7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</row>
    <row r="486" spans="1:38" ht="12.75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</row>
    <row r="487" spans="1:38" ht="12.75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</row>
    <row r="488" spans="1:38" ht="12.75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</row>
    <row r="489" spans="1:38" ht="12.75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</row>
    <row r="490" spans="1:38" ht="12.75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</row>
    <row r="491" spans="1:38" ht="12.75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</row>
    <row r="492" spans="1:38" ht="12.75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</row>
    <row r="493" spans="1:38" ht="12.75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</row>
    <row r="494" spans="1:38" ht="12.75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</row>
    <row r="495" spans="1:38" ht="12.7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</row>
    <row r="496" spans="1:38" ht="12.75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</row>
    <row r="497" spans="1:38" ht="12.75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</row>
    <row r="498" spans="1:38" ht="12.75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</row>
    <row r="499" spans="1:38" ht="12.75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</row>
    <row r="500" spans="1:38" ht="12.75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</row>
    <row r="501" spans="1:38" ht="12.75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</row>
    <row r="502" spans="1:38" ht="12.75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</row>
    <row r="503" spans="1:38" ht="12.75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</row>
    <row r="504" spans="1:38" ht="12.75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</row>
    <row r="505" spans="1:38" ht="12.7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</row>
    <row r="506" spans="1:38" ht="12.75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</row>
    <row r="507" spans="1:38" ht="12.75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</row>
    <row r="508" spans="1:38" ht="12.75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</row>
    <row r="509" spans="1:38" ht="12.75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</row>
    <row r="510" spans="1:38" ht="12.75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</row>
    <row r="511" spans="1:38" ht="12.75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</row>
    <row r="512" spans="1:38" ht="12.75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</row>
    <row r="513" spans="1:38" ht="12.75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</row>
    <row r="514" spans="1:38" ht="12.75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</row>
    <row r="515" spans="1:38" ht="12.7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</row>
    <row r="516" spans="1:38" ht="12.75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</row>
    <row r="517" spans="1:38" ht="12.75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</row>
    <row r="518" spans="1:38" ht="12.75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</row>
    <row r="519" spans="1:38" ht="12.75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</row>
    <row r="520" spans="1:38" ht="12.75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</row>
    <row r="521" spans="1:38" ht="12.75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</row>
    <row r="522" spans="1:38" ht="12.75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</row>
    <row r="523" spans="1:38" ht="12.75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</row>
    <row r="524" spans="1:38" ht="12.75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</row>
    <row r="525" spans="1:38" ht="12.7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</row>
    <row r="526" spans="1:38" ht="12.75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</row>
    <row r="527" spans="1:38" ht="12.75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</row>
    <row r="528" spans="1:38" ht="12.75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</row>
    <row r="529" spans="1:38" ht="12.75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</row>
    <row r="530" spans="1:38" ht="12.75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</row>
    <row r="531" spans="1:38" ht="12.75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</row>
    <row r="532" spans="1:38" ht="12.75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</row>
    <row r="533" spans="1:38" ht="12.75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</row>
    <row r="534" spans="1:38" ht="12.75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</row>
    <row r="535" spans="1:38" ht="12.7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</row>
    <row r="536" spans="1:38" ht="12.75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</row>
    <row r="537" spans="1:38" ht="12.75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</row>
    <row r="538" spans="1:38" ht="12.75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</row>
    <row r="539" spans="1:38" ht="12.75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</row>
    <row r="540" spans="1:38" ht="12.75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</row>
    <row r="541" spans="1:38" ht="12.75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</row>
    <row r="542" spans="1:38" ht="12.75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</row>
    <row r="543" spans="1:38" ht="12.75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</row>
    <row r="544" spans="1:38" ht="12.75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</row>
    <row r="545" spans="1:38" ht="12.7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</row>
    <row r="546" spans="1:38" ht="12.75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</row>
    <row r="547" spans="1:38" ht="12.75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</row>
    <row r="548" spans="1:38" ht="12.75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</row>
    <row r="549" spans="1:38" ht="12.75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</row>
    <row r="550" spans="1:38" ht="12.75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</row>
    <row r="551" spans="1:38" ht="12.75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</row>
    <row r="552" spans="1:38" ht="12.75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</row>
    <row r="553" spans="1:38" ht="12.75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</row>
    <row r="554" spans="1:38" ht="12.75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</row>
    <row r="555" spans="1:38" ht="12.7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</row>
    <row r="556" spans="1:38" ht="12.75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</row>
    <row r="557" spans="1:38" ht="12.75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</row>
    <row r="558" spans="1:38" ht="12.75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</row>
    <row r="559" spans="1:38" ht="12.75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</row>
    <row r="560" spans="1:38" ht="12.75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</row>
    <row r="561" spans="1:38" ht="12.75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</row>
    <row r="562" spans="1:38" ht="12.75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</row>
    <row r="563" spans="1:38" ht="12.75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</row>
    <row r="564" spans="1:38" ht="12.75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</row>
    <row r="565" spans="1:38" ht="12.7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</row>
    <row r="566" spans="1:38" ht="12.75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</row>
    <row r="567" spans="1:38" ht="12.75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</row>
    <row r="568" spans="1:38" ht="12.75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</row>
    <row r="569" spans="1:38" ht="12.75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</row>
    <row r="570" spans="1:38" ht="12.75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</row>
    <row r="571" spans="1:38" ht="12.75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</row>
    <row r="572" spans="1:38" ht="12.75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</row>
    <row r="573" spans="1:38" ht="12.75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</row>
    <row r="574" spans="1:38" ht="12.75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</row>
    <row r="575" spans="1:38" ht="12.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</row>
    <row r="576" spans="1:38" ht="12.75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</row>
    <row r="577" spans="1:38" ht="12.75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</row>
    <row r="578" spans="1:38" ht="12.75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</row>
    <row r="579" spans="1:38" ht="12.75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</row>
    <row r="580" spans="1:38" ht="12.75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</row>
    <row r="581" spans="1:38" ht="12.75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</row>
    <row r="582" spans="1:38" ht="12.75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</row>
    <row r="583" spans="1:38" ht="12.75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</row>
    <row r="584" spans="1:38" ht="12.75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</row>
    <row r="585" spans="1:38" ht="12.7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</row>
    <row r="586" spans="1:38" ht="12.75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</row>
    <row r="587" spans="1:38" ht="12.75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</row>
    <row r="588" spans="1:38" ht="12.75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</row>
    <row r="589" spans="1:38" ht="12.75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</row>
    <row r="590" spans="1:38" ht="12.75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</row>
    <row r="591" spans="1:38" ht="12.75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</row>
    <row r="592" spans="1:38" ht="12.75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</row>
    <row r="593" spans="1:38" ht="12.75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</row>
    <row r="594" spans="1:38" ht="12.75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</row>
    <row r="595" spans="1:38" ht="12.7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</row>
    <row r="596" spans="1:38" ht="12.75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</row>
    <row r="597" spans="1:38" ht="12.75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</row>
    <row r="598" spans="1:38" ht="12.75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</row>
    <row r="599" spans="1:38" ht="12.75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</row>
    <row r="600" spans="1:38" ht="12.75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</row>
    <row r="601" spans="1:38" ht="12.75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</row>
    <row r="602" spans="1:38" ht="12.75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</row>
    <row r="603" spans="1:38" ht="12.75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</row>
    <row r="604" spans="1:38" ht="12.75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</row>
    <row r="605" spans="1:38" ht="12.7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</row>
    <row r="606" spans="1:38" ht="12.75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</row>
    <row r="607" spans="1:38" ht="12.75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</row>
    <row r="608" spans="1:38" ht="12.75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</row>
    <row r="609" spans="1:38" ht="12.75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</row>
    <row r="610" spans="1:38" ht="12.75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</row>
    <row r="611" spans="1:38" ht="12.75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</row>
    <row r="612" spans="1:38" ht="12.75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</row>
    <row r="613" spans="1:38" ht="12.75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</row>
    <row r="614" spans="1:38" ht="12.75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</row>
    <row r="615" spans="1:38" ht="12.7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</row>
    <row r="616" spans="1:38" ht="12.75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</row>
    <row r="617" spans="1:38" ht="12.75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</row>
    <row r="618" spans="1:38" ht="12.75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</row>
    <row r="619" spans="1:38" ht="12.75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</row>
    <row r="620" spans="1:38" ht="12.75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</row>
    <row r="621" spans="1:38" ht="12.75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</row>
    <row r="622" spans="1:38" ht="12.75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</row>
    <row r="623" spans="1:38" ht="12.75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</row>
    <row r="624" spans="1:38" ht="12.75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</row>
    <row r="625" spans="1:38" ht="12.7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</row>
    <row r="626" spans="1:38" ht="12.75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</row>
    <row r="627" spans="1:38" ht="12.75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</row>
    <row r="628" spans="1:38" ht="12.75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</row>
    <row r="629" spans="1:38" ht="12.75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</row>
    <row r="630" spans="1:38" ht="12.75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</row>
    <row r="631" spans="1:38" ht="12.75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</row>
    <row r="632" spans="1:38" ht="12.75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</row>
    <row r="633" spans="1:38" ht="12.75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</row>
    <row r="634" spans="1:38" ht="12.75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</row>
    <row r="635" spans="1:38" ht="12.7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</row>
    <row r="636" spans="1:38" ht="12.75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</row>
    <row r="637" spans="1:38" ht="12.75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</row>
    <row r="638" spans="1:38" ht="12.75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</row>
    <row r="639" spans="1:38" ht="12.75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</row>
    <row r="640" spans="1:38" ht="12.75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</row>
    <row r="641" spans="1:38" ht="12.75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</row>
    <row r="642" spans="1:38" ht="12.75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</row>
    <row r="643" spans="1:38" ht="12.75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</row>
    <row r="644" spans="1:38" ht="12.75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</row>
    <row r="645" spans="1:38" ht="12.7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</row>
    <row r="646" spans="1:38" ht="12.75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</row>
    <row r="647" spans="1:38" ht="12.75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</row>
    <row r="648" spans="1:38" ht="12.75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</row>
    <row r="649" spans="1:38" ht="12.75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</row>
    <row r="650" spans="1:38" ht="12.75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</row>
    <row r="651" spans="1:38" ht="12.75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</row>
    <row r="652" spans="1:38" ht="12.75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</row>
    <row r="653" spans="1:38" ht="12.75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</row>
    <row r="654" spans="1:38" ht="12.75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</row>
    <row r="655" spans="1:38" ht="12.7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</row>
    <row r="656" spans="1:38" ht="12.75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</row>
    <row r="657" spans="1:38" ht="12.75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</row>
    <row r="658" spans="1:38" ht="12.75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</row>
    <row r="659" spans="1:38" ht="12.75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</row>
    <row r="660" spans="1:38" ht="12.75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</row>
    <row r="661" spans="1:38" ht="12.75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</row>
    <row r="662" spans="1:38" ht="12.75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</row>
    <row r="663" spans="1:38" ht="12.75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</row>
    <row r="664" spans="1:38" ht="12.75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</row>
    <row r="665" spans="1:38" ht="12.7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</row>
    <row r="666" spans="1:38" ht="12.75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</row>
    <row r="667" spans="1:38" ht="12.75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</row>
    <row r="668" spans="1:38" ht="12.75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</row>
    <row r="669" spans="1:38" ht="12.75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</row>
    <row r="670" spans="1:38" ht="12.75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</row>
    <row r="671" spans="1:38" ht="12.75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</row>
    <row r="672" spans="1:38" ht="12.75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</row>
    <row r="673" spans="1:38" ht="12.75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</row>
    <row r="674" spans="1:38" ht="12.75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</row>
    <row r="675" spans="1:38" ht="12.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</row>
    <row r="676" spans="1:38" ht="12.75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</row>
    <row r="677" spans="1:38" ht="12.75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</row>
    <row r="678" spans="1:38" ht="12.75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</row>
    <row r="679" spans="1:38" ht="12.75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</row>
    <row r="680" spans="1:38" ht="12.75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</row>
    <row r="681" spans="1:38" ht="12.75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</row>
    <row r="682" spans="1:38" ht="12.75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</row>
    <row r="683" spans="1:38" ht="12.75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</row>
    <row r="684" spans="1:38" ht="12.75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</row>
    <row r="685" spans="1:38" ht="12.7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</row>
    <row r="686" spans="1:38" ht="12.75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</row>
    <row r="687" spans="1:38" ht="12.75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</row>
    <row r="688" spans="1:38" ht="12.75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</row>
    <row r="689" spans="1:38" ht="12.75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</row>
    <row r="690" spans="1:38" ht="12.75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</row>
    <row r="691" spans="1:38" ht="12.75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</row>
    <row r="692" spans="1:38" ht="12.75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</row>
    <row r="693" spans="1:38" ht="12.75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</row>
    <row r="694" spans="1:38" ht="12.75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</row>
    <row r="695" spans="1:38" ht="12.7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</row>
    <row r="696" spans="1:38" ht="12.75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</row>
    <row r="697" spans="1:38" ht="12.75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</row>
    <row r="698" spans="1:38" ht="12.75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</row>
    <row r="699" spans="1:38" ht="12.75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</row>
    <row r="700" spans="1:38" ht="12.75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</row>
    <row r="701" spans="1:38" ht="12.75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</row>
    <row r="702" spans="1:38" ht="12.75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</row>
    <row r="703" spans="1:38" ht="12.75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</row>
    <row r="704" spans="1:38" ht="12.75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</row>
    <row r="705" spans="1:38" ht="12.7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</row>
    <row r="706" spans="1:38" ht="12.75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</row>
    <row r="707" spans="1:38" ht="12.75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</row>
    <row r="708" spans="1:38" ht="12.75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</row>
    <row r="709" spans="1:38" ht="12.75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</row>
    <row r="710" spans="1:38" ht="12.75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</row>
    <row r="711" spans="1:38" ht="12.75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</row>
    <row r="712" spans="1:38" ht="12.75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</row>
    <row r="713" spans="1:38" ht="12.75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</row>
    <row r="714" spans="1:38" ht="12.75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</row>
    <row r="715" spans="1:38" ht="12.7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</row>
    <row r="716" spans="1:38" ht="12.75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</row>
    <row r="717" spans="1:38" ht="12.75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</row>
    <row r="718" spans="1:38" ht="12.75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</row>
    <row r="719" spans="1:38" ht="12.75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</row>
    <row r="720" spans="1:38" ht="12.75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</row>
    <row r="721" spans="1:38" ht="12.75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</row>
    <row r="722" spans="1:38" ht="12.75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</row>
    <row r="723" spans="1:38" ht="12.75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</row>
    <row r="724" spans="1:38" ht="12.75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</row>
    <row r="725" spans="1:38" ht="12.7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</row>
    <row r="726" spans="1:38" ht="12.75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</row>
    <row r="727" spans="1:38" ht="12.75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</row>
    <row r="728" spans="1:38" ht="12.75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</row>
    <row r="729" spans="1:38" ht="12.75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</row>
    <row r="730" spans="1:38" ht="12.75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</row>
    <row r="731" spans="1:38" ht="12.75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</row>
    <row r="732" spans="1:38" ht="12.75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</row>
    <row r="733" spans="1:38" ht="12.75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</row>
    <row r="734" spans="1:38" ht="12.75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</row>
    <row r="735" spans="1:38" ht="12.7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</row>
    <row r="736" spans="1:38" ht="12.75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</row>
    <row r="737" spans="1:38" ht="12.75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</row>
    <row r="738" spans="1:38" ht="12.75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</row>
    <row r="739" spans="1:38" ht="12.75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</row>
    <row r="740" spans="1:38" ht="12.75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</row>
    <row r="741" spans="1:38" ht="12.75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</row>
    <row r="742" spans="1:38" ht="12.75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</row>
    <row r="743" spans="1:38" ht="12.75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</row>
    <row r="744" spans="1:38" ht="12.75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</row>
    <row r="745" spans="1:38" ht="12.7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</row>
    <row r="746" spans="1:38" ht="12.75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</row>
    <row r="747" spans="1:38" ht="12.75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</row>
    <row r="748" spans="1:38" ht="12.75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</row>
    <row r="749" spans="1:38" ht="12.75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</row>
    <row r="750" spans="1:38" ht="12.75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</row>
    <row r="751" spans="1:38" ht="12.75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</row>
    <row r="752" spans="1:38" ht="12.75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</row>
    <row r="753" spans="1:38" ht="12.75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</row>
    <row r="754" spans="1:38" ht="12.75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</row>
    <row r="755" spans="1:38" ht="12.7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</row>
    <row r="756" spans="1:38" ht="12.75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</row>
    <row r="757" spans="1:38" ht="12.75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</row>
    <row r="758" spans="1:38" ht="12.75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</row>
    <row r="759" spans="1:38" ht="12.75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</row>
    <row r="760" spans="1:38" ht="12.75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</row>
    <row r="761" spans="1:38" ht="12.75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</row>
    <row r="762" spans="1:38" ht="12.75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</row>
    <row r="763" spans="1:38" ht="12.75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</row>
    <row r="764" spans="1:38" ht="12.75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</row>
    <row r="765" spans="1:38" ht="12.7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</row>
    <row r="766" spans="1:38" ht="12.75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</row>
    <row r="767" spans="1:38" ht="12.75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</row>
    <row r="768" spans="1:38" ht="12.75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</row>
    <row r="769" spans="1:38" ht="12.75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</row>
    <row r="770" spans="1:38" ht="12.75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</row>
    <row r="771" spans="1:38" ht="12.75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</row>
    <row r="772" spans="1:38" ht="12.75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</row>
    <row r="773" spans="1:38" ht="12.75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</row>
    <row r="774" spans="1:38" ht="12.75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</row>
    <row r="775" spans="1:38" ht="12.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</row>
    <row r="776" spans="1:38" ht="12.75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</row>
    <row r="777" spans="1:38" ht="12.75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</row>
    <row r="778" spans="1:38" ht="12.75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</row>
    <row r="779" spans="1:38" ht="12.75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</row>
    <row r="780" spans="1:38" ht="12.75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</row>
    <row r="781" spans="1:38" ht="12.75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</row>
    <row r="782" spans="1:38" ht="12.75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</row>
    <row r="783" spans="1:38" ht="12.75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</row>
    <row r="784" spans="1:38" ht="12.75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</row>
    <row r="785" spans="1:38" ht="12.7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</row>
    <row r="786" spans="1:38" ht="12.75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</row>
    <row r="787" spans="1:38" ht="12.75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</row>
    <row r="788" spans="1:38" ht="12.75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</row>
    <row r="789" spans="1:38" ht="12.75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</row>
    <row r="790" spans="1:38" ht="12.75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</row>
    <row r="791" spans="1:38" ht="12.75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</row>
    <row r="792" spans="1:38" ht="12.75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</row>
    <row r="793" spans="1:38" ht="12.75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</row>
    <row r="794" spans="1:38" ht="12.75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</row>
    <row r="795" spans="1:38" ht="12.7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</row>
    <row r="796" spans="1:38" ht="12.75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</row>
    <row r="797" spans="1:38" ht="12.75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</row>
    <row r="798" spans="1:38" ht="12.75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</row>
    <row r="799" spans="1:38" ht="12.75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</row>
    <row r="800" spans="1:38" ht="12.75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</row>
    <row r="801" spans="1:38" ht="12.75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</row>
    <row r="802" spans="1:38" ht="12.75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</row>
    <row r="803" spans="1:38" ht="12.75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</row>
    <row r="804" spans="1:38" ht="12.75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</row>
    <row r="805" spans="1:38" ht="12.7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</row>
    <row r="806" spans="1:38" ht="12.75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</row>
    <row r="807" spans="1:38" ht="12.75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</row>
    <row r="808" spans="1:38" ht="12.75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</row>
    <row r="809" spans="1:38" ht="12.75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</row>
    <row r="810" spans="1:38" ht="12.75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</row>
    <row r="811" spans="1:38" ht="12.75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</row>
    <row r="812" spans="1:38" ht="12.75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</row>
    <row r="813" spans="1:38" ht="12.75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</row>
    <row r="814" spans="1:38" ht="12.75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</row>
    <row r="815" spans="1:38" ht="12.7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</row>
    <row r="816" spans="1:38" ht="12.75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</row>
    <row r="817" spans="1:38" ht="12.75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</row>
    <row r="818" spans="1:38" ht="12.75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</row>
    <row r="819" spans="1:38" ht="12.75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</row>
    <row r="820" spans="1:38" ht="12.75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</row>
    <row r="821" spans="1:38" ht="12.75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</row>
    <row r="822" spans="1:38" ht="12.75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</row>
    <row r="823" spans="1:38" ht="12.75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</row>
    <row r="824" spans="1:38" ht="12.75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</row>
    <row r="825" spans="1:38" ht="12.7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</row>
    <row r="826" spans="1:38" ht="12.75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</row>
    <row r="827" spans="1:38" ht="12.75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</row>
    <row r="828" spans="1:38" ht="12.75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</row>
    <row r="829" spans="1:38" ht="12.75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</row>
    <row r="830" spans="1:38" ht="12.75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</row>
    <row r="831" spans="1:38" ht="12.75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</row>
    <row r="832" spans="1:38" ht="12.75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</row>
    <row r="833" spans="1:38" ht="12.75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</row>
    <row r="834" spans="1:38" ht="12.75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</row>
    <row r="835" spans="1:38" ht="12.7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</row>
    <row r="836" spans="1:38" ht="12.75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</row>
    <row r="837" spans="1:38" ht="12.75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</row>
    <row r="838" spans="1:38" ht="12.75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</row>
    <row r="839" spans="1:38" ht="12.75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</row>
    <row r="840" spans="1:38" ht="12.75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</row>
    <row r="841" spans="1:38" ht="12.75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</row>
    <row r="842" spans="1:38" ht="12.75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</row>
    <row r="843" spans="1:38" ht="12.75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</row>
    <row r="844" spans="1:38" ht="12.75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</row>
    <row r="845" spans="1:38" ht="12.7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</row>
    <row r="846" spans="1:38" ht="12.75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</row>
    <row r="847" spans="1:38" ht="12.75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</row>
    <row r="848" spans="1:38" ht="12.75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</row>
    <row r="849" spans="1:38" ht="12.75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</row>
    <row r="850" spans="1:38" ht="12.75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</row>
    <row r="851" spans="1:38" ht="12.75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</row>
    <row r="852" spans="1:38" ht="12.75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</row>
    <row r="853" spans="1:38" ht="12.75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</row>
    <row r="854" spans="1:38" ht="12.75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</row>
    <row r="855" spans="1:38" ht="12.7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</row>
    <row r="856" spans="1:38" ht="12.75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</row>
    <row r="857" spans="1:38" ht="12.75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</row>
    <row r="858" spans="1:38" ht="12.75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</row>
    <row r="859" spans="1:38" ht="12.75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</row>
    <row r="860" spans="1:38" ht="12.75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</row>
    <row r="861" spans="1:38" ht="12.75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</row>
    <row r="862" spans="1:38" ht="12.75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</row>
    <row r="863" spans="1:38" ht="12.75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</row>
    <row r="864" spans="1:38" ht="12.75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</row>
    <row r="865" spans="1:38" ht="12.7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</row>
    <row r="866" spans="1:38" ht="12.75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</row>
    <row r="867" spans="1:38" ht="12.75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</row>
    <row r="868" spans="1:38" ht="12.75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</row>
    <row r="869" spans="1:38" ht="12.75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</row>
    <row r="870" spans="1:38" ht="12.75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</row>
    <row r="871" spans="1:38" ht="12.75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</row>
    <row r="872" spans="1:38" ht="12.75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</row>
    <row r="873" spans="1:38" ht="12.75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</row>
    <row r="874" spans="1:38" ht="12.75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</row>
    <row r="875" spans="1:38" ht="12.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</row>
    <row r="876" spans="1:38" ht="12.75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</row>
    <row r="877" spans="1:38" ht="12.75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</row>
    <row r="878" spans="1:38" ht="12.75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</row>
    <row r="879" spans="1:38" ht="12.75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</row>
    <row r="880" spans="1:38" ht="12.75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</row>
    <row r="881" spans="1:38" ht="12.75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</row>
    <row r="882" spans="1:38" ht="12.75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</row>
    <row r="883" spans="1:38" ht="12.75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</row>
    <row r="884" spans="1:38" ht="12.75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</row>
    <row r="885" spans="1:38" ht="12.7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</row>
    <row r="886" spans="1:38" ht="12.75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</row>
    <row r="887" spans="1:38" ht="12.75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</row>
    <row r="888" spans="1:38" ht="12.75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</row>
    <row r="889" spans="1:38" ht="12.75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</row>
    <row r="890" spans="1:38" ht="12.75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</row>
    <row r="891" spans="1:38" ht="12.75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</row>
    <row r="892" spans="1:38" ht="12.75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</row>
    <row r="893" spans="1:38" ht="12.75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</row>
    <row r="894" spans="1:38" ht="12.75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</row>
    <row r="895" spans="1:38" ht="12.7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</row>
    <row r="896" spans="1:38" ht="12.75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</row>
    <row r="897" spans="1:38" ht="12.75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</row>
    <row r="898" spans="1:38" ht="12.75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</row>
    <row r="899" spans="1:38" ht="12.75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</row>
    <row r="900" spans="1:38" ht="12.75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</row>
    <row r="901" spans="1:38" ht="12.75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</row>
    <row r="902" spans="1:38" ht="12.75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</row>
    <row r="903" spans="1:38" ht="12.75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</row>
    <row r="904" spans="1:38" ht="12.75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</row>
    <row r="905" spans="1:38" ht="12.7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</row>
    <row r="906" spans="1:38" ht="12.75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</row>
    <row r="907" spans="1:38" ht="12.75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</row>
    <row r="908" spans="1:38" ht="12.75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</row>
    <row r="909" spans="1:38" ht="12.75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</row>
    <row r="910" spans="1:38" ht="12.75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</row>
    <row r="911" spans="1:38" ht="12.75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</row>
    <row r="912" spans="1:38" ht="12.75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</row>
    <row r="913" spans="1:38" ht="12.75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</row>
    <row r="914" spans="1:38" ht="12.75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</row>
    <row r="915" spans="1:38" ht="12.7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</row>
    <row r="916" spans="1:38" ht="12.75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</row>
    <row r="917" spans="1:38" ht="12.75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</row>
    <row r="918" spans="1:38" ht="12.75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</row>
    <row r="919" spans="1:38" ht="12.75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</row>
    <row r="920" spans="1:38" ht="12.75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</row>
    <row r="921" spans="1:38" ht="12.75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</row>
    <row r="922" spans="1:38" ht="12.75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</row>
    <row r="923" spans="1:38" ht="12.75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</row>
    <row r="924" spans="1:38" ht="12.75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</row>
    <row r="925" spans="1:38" ht="12.7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</row>
    <row r="926" spans="1:38" ht="12.75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</row>
    <row r="927" spans="1:38" ht="12.75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</row>
    <row r="928" spans="1:38" ht="12.75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</row>
    <row r="929" spans="1:38" ht="12.75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</row>
    <row r="930" spans="1:38" ht="12.75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</row>
    <row r="931" spans="1:38" ht="12.75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</row>
    <row r="932" spans="1:38" ht="12.75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</row>
    <row r="933" spans="1:38" ht="12.75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</row>
    <row r="934" spans="1:38" ht="12.75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</row>
    <row r="935" spans="1:38" ht="12.7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</row>
    <row r="936" spans="1:38" ht="12.75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</row>
    <row r="937" spans="1:38" ht="12.75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</row>
    <row r="938" spans="1:38" ht="12.75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</row>
    <row r="939" spans="1:38" ht="12.75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</row>
    <row r="940" spans="1:38" ht="12.75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</row>
    <row r="941" spans="1:38" ht="12.75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</row>
    <row r="942" spans="1:38" ht="12.75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</row>
    <row r="943" spans="1:38" ht="12.75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</row>
    <row r="944" spans="1:38" ht="12.75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</row>
    <row r="945" spans="1:38" ht="12.7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</row>
    <row r="946" spans="1:38" ht="12.75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</row>
    <row r="947" spans="1:38" ht="12.75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</row>
    <row r="948" spans="1:38" ht="12.75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</row>
    <row r="949" spans="1:38" ht="12.75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</row>
    <row r="950" spans="1:38" ht="12.75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</row>
    <row r="951" spans="1:38" ht="12.75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</row>
    <row r="952" spans="1:38" ht="12.75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</row>
    <row r="953" spans="1:38" ht="12.75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</row>
    <row r="954" spans="1:38" ht="12.75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</row>
    <row r="955" spans="1:38" ht="12.7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</row>
    <row r="956" spans="1:38" ht="12.75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</row>
    <row r="957" spans="1:38" ht="12.75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</row>
    <row r="958" spans="1:38" ht="12.75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</row>
    <row r="959" spans="1:38" ht="12.75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</row>
    <row r="960" spans="1:38" ht="12.75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</row>
    <row r="961" spans="1:38" ht="12.75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</row>
    <row r="962" spans="1:38" ht="12.75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</row>
    <row r="963" spans="1:38" ht="12.75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</row>
    <row r="964" spans="1:38" ht="12.75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</row>
    <row r="965" spans="1:38" ht="12.7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</row>
    <row r="966" spans="1:38" ht="12.75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</row>
    <row r="967" spans="1:38" ht="12.75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</row>
    <row r="968" spans="1:38" ht="12.75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</row>
    <row r="969" spans="1:38" ht="12.75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</row>
    <row r="970" spans="1:38" ht="12.75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</row>
    <row r="971" spans="1:38" ht="12.75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</row>
    <row r="972" spans="1:38" ht="12.75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</row>
    <row r="973" spans="1:38" ht="12.75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</row>
    <row r="974" spans="1:38" ht="12.75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</row>
    <row r="975" spans="1:38" ht="12.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</row>
    <row r="976" spans="1:38" ht="12.75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</row>
    <row r="977" spans="1:38" ht="12.75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</row>
    <row r="978" spans="1:38" ht="12.75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</row>
    <row r="979" spans="1:38" ht="12.75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</row>
    <row r="980" spans="1:38" ht="12.75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</row>
    <row r="981" spans="1:38" ht="12.75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</row>
    <row r="982" spans="1:38" ht="12.75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</row>
    <row r="983" spans="1:38" ht="12.75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</row>
    <row r="984" spans="1:38" ht="12.75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</row>
    <row r="985" spans="1:38" ht="12.7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</row>
    <row r="986" spans="1:38" ht="12.75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</row>
    <row r="987" spans="1:38" ht="12.75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</row>
    <row r="988" spans="1:38" ht="12.75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</row>
    <row r="989" spans="1:38" ht="12.75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</row>
    <row r="990" spans="1:38" ht="12.75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</row>
    <row r="991" spans="1:38" ht="12.75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</row>
    <row r="992" spans="1:38" ht="12.75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</row>
    <row r="993" spans="1:38" ht="12.75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</row>
    <row r="994" spans="1:38" ht="12.75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</row>
    <row r="995" spans="1:38" ht="12.7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</row>
    <row r="996" spans="1:38" ht="12.75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</row>
    <row r="997" spans="1:38" ht="12.75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</row>
    <row r="998" spans="1:38" ht="12.75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</row>
    <row r="999" spans="1:38" ht="12.75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</row>
    <row r="1000" spans="1:38" ht="12.75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/>
  <cols>
    <col min="1" max="24" width="10.28515625" customWidth="1"/>
    <col min="25" max="26" width="9.5703125" customWidth="1"/>
    <col min="27" max="38" width="10.28515625" customWidth="1"/>
  </cols>
  <sheetData>
    <row r="1" spans="1:38" ht="12.75" customHeight="1">
      <c r="A1" s="77">
        <v>-8.7789000000000006E-2</v>
      </c>
      <c r="B1" s="76">
        <v>-8.5997000000000004E-2</v>
      </c>
      <c r="C1" s="76">
        <v>-8.2452999999999999E-2</v>
      </c>
      <c r="D1" s="76">
        <v>-7.8306000000000001E-2</v>
      </c>
      <c r="E1" s="76">
        <v>-7.4672000000000002E-2</v>
      </c>
      <c r="F1" s="76">
        <v>-7.0576E-2</v>
      </c>
      <c r="G1" s="76">
        <v>-6.6416000000000003E-2</v>
      </c>
      <c r="H1" s="76">
        <v>-6.2379999999999998E-2</v>
      </c>
      <c r="I1" s="76">
        <v>-5.9586E-2</v>
      </c>
      <c r="J1" s="76">
        <v>-5.5800000000000002E-2</v>
      </c>
      <c r="K1" s="76">
        <v>-5.2451999999999999E-2</v>
      </c>
      <c r="L1" s="76">
        <v>-4.9204999999999999E-2</v>
      </c>
      <c r="M1" s="76">
        <v>-4.5364000000000002E-2</v>
      </c>
      <c r="N1" s="76">
        <v>-4.1404000000000003E-2</v>
      </c>
      <c r="O1" s="76">
        <v>-3.7185000000000003E-2</v>
      </c>
      <c r="P1" s="76">
        <v>-3.4499000000000002E-2</v>
      </c>
      <c r="Q1" s="76">
        <v>-2.9967000000000001E-2</v>
      </c>
      <c r="R1" s="76">
        <v>-2.8117E-2</v>
      </c>
      <c r="S1" s="76">
        <v>-2.2376E-2</v>
      </c>
      <c r="T1" s="76">
        <v>-1.8849000000000001E-2</v>
      </c>
      <c r="U1" s="76">
        <v>-1.5498E-2</v>
      </c>
      <c r="V1" s="76">
        <v>-1.1393E-2</v>
      </c>
      <c r="W1" s="76">
        <v>-7.737E-3</v>
      </c>
      <c r="X1" s="76">
        <v>-2.7959999999999999E-3</v>
      </c>
      <c r="Y1" s="76">
        <v>0</v>
      </c>
      <c r="Z1" s="76">
        <v>3.7069999999999998E-3</v>
      </c>
      <c r="AA1" s="76">
        <v>7.0569999999999999E-3</v>
      </c>
      <c r="AB1" s="76">
        <v>1.1131E-2</v>
      </c>
      <c r="AC1" s="76">
        <v>1.5505E-2</v>
      </c>
      <c r="AD1" s="76">
        <v>1.9521E-2</v>
      </c>
      <c r="AE1" s="76">
        <v>2.1874999999999999E-2</v>
      </c>
      <c r="AF1" s="76">
        <v>2.6145000000000002E-2</v>
      </c>
      <c r="AG1" s="76">
        <v>2.9860000000000001E-2</v>
      </c>
      <c r="AH1" s="76">
        <v>3.4025E-2</v>
      </c>
      <c r="AI1" s="76">
        <v>3.8150999999999997E-2</v>
      </c>
      <c r="AJ1" s="76">
        <v>4.1088E-2</v>
      </c>
      <c r="AK1" s="76">
        <v>4.3718E-2</v>
      </c>
      <c r="AL1" s="76">
        <v>4.6667E-2</v>
      </c>
    </row>
    <row r="2" spans="1:38" ht="12.75" customHeight="1">
      <c r="A2" s="77">
        <v>-7.9639000000000001E-2</v>
      </c>
      <c r="B2" s="76">
        <v>-7.8034999999999993E-2</v>
      </c>
      <c r="C2" s="76">
        <v>-7.4654999999999999E-2</v>
      </c>
      <c r="D2" s="76">
        <v>-7.0601999999999998E-2</v>
      </c>
      <c r="E2" s="76">
        <v>-6.7593E-2</v>
      </c>
      <c r="F2" s="76">
        <v>-6.4189999999999997E-2</v>
      </c>
      <c r="G2" s="76">
        <v>-6.0745E-2</v>
      </c>
      <c r="H2" s="76">
        <v>-5.6958000000000002E-2</v>
      </c>
      <c r="I2" s="76">
        <v>-5.4480000000000001E-2</v>
      </c>
      <c r="J2" s="76">
        <v>-5.1329E-2</v>
      </c>
      <c r="K2" s="76">
        <v>-4.8219999999999999E-2</v>
      </c>
      <c r="L2" s="76">
        <v>-4.4875999999999999E-2</v>
      </c>
      <c r="M2" s="76">
        <v>-4.1225999999999999E-2</v>
      </c>
      <c r="N2" s="76">
        <v>-3.7671000000000003E-2</v>
      </c>
      <c r="O2" s="76">
        <v>-3.3357999999999999E-2</v>
      </c>
      <c r="P2" s="76">
        <v>-3.0491000000000001E-2</v>
      </c>
      <c r="Q2" s="76">
        <v>-2.6759999999999999E-2</v>
      </c>
      <c r="R2" s="76">
        <v>-2.4739000000000001E-2</v>
      </c>
      <c r="S2" s="76">
        <v>-2.0223000000000001E-2</v>
      </c>
      <c r="T2" s="76">
        <v>-1.6553999999999999E-2</v>
      </c>
      <c r="U2" s="76">
        <v>-1.3545E-2</v>
      </c>
      <c r="V2" s="76">
        <v>-1.0721E-2</v>
      </c>
      <c r="W2" s="76">
        <v>-7.058E-3</v>
      </c>
      <c r="X2" s="76">
        <v>-2.3670000000000002E-3</v>
      </c>
      <c r="Y2" s="76">
        <v>0</v>
      </c>
      <c r="Z2" s="76">
        <v>3.1340000000000001E-3</v>
      </c>
      <c r="AA2" s="76">
        <v>6.8209999999999998E-3</v>
      </c>
      <c r="AB2" s="76">
        <v>1.0189999999999999E-2</v>
      </c>
      <c r="AC2" s="76">
        <v>1.3981E-2</v>
      </c>
      <c r="AD2" s="76">
        <v>1.7679E-2</v>
      </c>
      <c r="AE2" s="76">
        <v>1.9649E-2</v>
      </c>
      <c r="AF2" s="76">
        <v>2.3869000000000001E-2</v>
      </c>
      <c r="AG2" s="76">
        <v>2.6251E-2</v>
      </c>
      <c r="AH2" s="76">
        <v>2.9552999999999999E-2</v>
      </c>
      <c r="AI2" s="76">
        <v>3.2998E-2</v>
      </c>
      <c r="AJ2" s="76">
        <v>3.5416999999999997E-2</v>
      </c>
      <c r="AK2" s="76">
        <v>3.7844000000000003E-2</v>
      </c>
      <c r="AL2" s="76">
        <v>4.0424000000000002E-2</v>
      </c>
    </row>
    <row r="3" spans="1:38" ht="12.75" customHeight="1">
      <c r="A3" s="77">
        <v>-6.5964999999999996E-2</v>
      </c>
      <c r="B3" s="76">
        <v>-6.3934000000000005E-2</v>
      </c>
      <c r="C3" s="76">
        <v>-6.1060999999999997E-2</v>
      </c>
      <c r="D3" s="76">
        <v>-5.7966999999999998E-2</v>
      </c>
      <c r="E3" s="76">
        <v>-5.5264000000000001E-2</v>
      </c>
      <c r="F3" s="76">
        <v>-5.2330000000000002E-2</v>
      </c>
      <c r="G3" s="76">
        <v>-4.9666000000000002E-2</v>
      </c>
      <c r="H3" s="76">
        <v>-4.6476999999999997E-2</v>
      </c>
      <c r="I3" s="76">
        <v>-4.4470000000000003E-2</v>
      </c>
      <c r="J3" s="76">
        <v>-4.1926999999999999E-2</v>
      </c>
      <c r="K3" s="76">
        <v>-3.9299000000000001E-2</v>
      </c>
      <c r="L3" s="76">
        <v>-3.6838000000000003E-2</v>
      </c>
      <c r="M3" s="76">
        <v>-3.3876000000000003E-2</v>
      </c>
      <c r="N3" s="76">
        <v>-3.0834E-2</v>
      </c>
      <c r="O3" s="76">
        <v>-2.7046000000000001E-2</v>
      </c>
      <c r="P3" s="76">
        <v>-2.4781000000000001E-2</v>
      </c>
      <c r="Q3" s="76">
        <v>-2.1787000000000001E-2</v>
      </c>
      <c r="R3" s="76">
        <v>-1.9251000000000001E-2</v>
      </c>
      <c r="S3" s="76">
        <v>-1.5640000000000001E-2</v>
      </c>
      <c r="T3" s="76">
        <v>-1.3186E-2</v>
      </c>
      <c r="U3" s="76">
        <v>-1.0655E-2</v>
      </c>
      <c r="V3" s="76">
        <v>-8.2159999999999993E-3</v>
      </c>
      <c r="W3" s="76">
        <v>-5.424E-3</v>
      </c>
      <c r="X3" s="76">
        <v>-2.3249999999999998E-3</v>
      </c>
      <c r="Y3" s="76">
        <v>0</v>
      </c>
      <c r="Z3" s="76">
        <v>2.9520000000000002E-3</v>
      </c>
      <c r="AA3" s="76">
        <v>5.3540000000000003E-3</v>
      </c>
      <c r="AB3" s="76">
        <v>7.9710000000000007E-3</v>
      </c>
      <c r="AC3" s="76">
        <v>1.1426E-2</v>
      </c>
      <c r="AD3" s="76">
        <v>1.4154E-2</v>
      </c>
      <c r="AE3" s="76">
        <v>1.6215E-2</v>
      </c>
      <c r="AF3" s="76">
        <v>1.933E-2</v>
      </c>
      <c r="AG3" s="76">
        <v>2.1489000000000001E-2</v>
      </c>
      <c r="AH3" s="76">
        <v>2.3824999999999999E-2</v>
      </c>
      <c r="AI3" s="76">
        <v>2.6048000000000002E-2</v>
      </c>
      <c r="AJ3" s="76">
        <v>2.8261999999999999E-2</v>
      </c>
      <c r="AK3" s="76">
        <v>3.0131000000000002E-2</v>
      </c>
      <c r="AL3" s="76">
        <v>3.1609999999999999E-2</v>
      </c>
    </row>
    <row r="4" spans="1:38" ht="12.75" customHeight="1">
      <c r="A4" s="77">
        <v>-5.4220999999999998E-2</v>
      </c>
      <c r="B4" s="76">
        <v>-5.2564E-2</v>
      </c>
      <c r="C4" s="76">
        <v>-4.9854999999999997E-2</v>
      </c>
      <c r="D4" s="76">
        <v>-4.7245000000000002E-2</v>
      </c>
      <c r="E4" s="76">
        <v>-4.4845999999999997E-2</v>
      </c>
      <c r="F4" s="76">
        <v>-4.2925999999999999E-2</v>
      </c>
      <c r="G4" s="76">
        <v>-4.0702000000000002E-2</v>
      </c>
      <c r="H4" s="76">
        <v>-3.7977999999999998E-2</v>
      </c>
      <c r="I4" s="76">
        <v>-3.6666999999999998E-2</v>
      </c>
      <c r="J4" s="76">
        <v>-3.4678E-2</v>
      </c>
      <c r="K4" s="76">
        <v>-3.2752999999999997E-2</v>
      </c>
      <c r="L4" s="76">
        <v>-3.0568000000000001E-2</v>
      </c>
      <c r="M4" s="76">
        <v>-2.8063999999999999E-2</v>
      </c>
      <c r="N4" s="76">
        <v>-2.5628999999999999E-2</v>
      </c>
      <c r="O4" s="76">
        <v>-2.2747E-2</v>
      </c>
      <c r="P4" s="76">
        <v>-2.0802000000000001E-2</v>
      </c>
      <c r="Q4" s="76">
        <v>-1.7618000000000002E-2</v>
      </c>
      <c r="R4" s="76">
        <v>-1.6121E-2</v>
      </c>
      <c r="S4" s="76">
        <v>-1.2848E-2</v>
      </c>
      <c r="T4" s="76">
        <v>-1.1017000000000001E-2</v>
      </c>
      <c r="U4" s="76">
        <v>-8.6440000000000006E-3</v>
      </c>
      <c r="V4" s="76">
        <v>-6.633E-3</v>
      </c>
      <c r="W4" s="76">
        <v>-4.496E-3</v>
      </c>
      <c r="X4" s="76">
        <v>-1.725E-3</v>
      </c>
      <c r="Y4" s="76">
        <v>0</v>
      </c>
      <c r="Z4" s="76">
        <v>2.2009999999999998E-3</v>
      </c>
      <c r="AA4" s="76">
        <v>4.0590000000000001E-3</v>
      </c>
      <c r="AB4" s="76">
        <v>6.0930000000000003E-3</v>
      </c>
      <c r="AC4" s="76">
        <v>8.548E-3</v>
      </c>
      <c r="AD4" s="76">
        <v>1.0560999999999999E-2</v>
      </c>
      <c r="AE4" s="76">
        <v>1.2547000000000001E-2</v>
      </c>
      <c r="AF4" s="76">
        <v>1.4345E-2</v>
      </c>
      <c r="AG4" s="76">
        <v>1.5747000000000001E-2</v>
      </c>
      <c r="AH4" s="76">
        <v>1.7735000000000001E-2</v>
      </c>
      <c r="AI4" s="76">
        <v>1.9517E-2</v>
      </c>
      <c r="AJ4" s="76">
        <v>2.1051E-2</v>
      </c>
      <c r="AK4" s="76">
        <v>2.2095E-2</v>
      </c>
      <c r="AL4" s="76">
        <v>2.3257E-2</v>
      </c>
    </row>
    <row r="5" spans="1:38" ht="12.75" customHeight="1">
      <c r="A5" s="77">
        <v>-4.4163000000000001E-2</v>
      </c>
      <c r="B5" s="76">
        <v>-4.2742000000000002E-2</v>
      </c>
      <c r="C5" s="76">
        <v>-4.0453000000000003E-2</v>
      </c>
      <c r="D5" s="76">
        <v>-3.8115000000000003E-2</v>
      </c>
      <c r="E5" s="76">
        <v>-3.6333999999999998E-2</v>
      </c>
      <c r="F5" s="76">
        <v>-3.4597999999999997E-2</v>
      </c>
      <c r="G5" s="76">
        <v>-3.3009999999999998E-2</v>
      </c>
      <c r="H5" s="76">
        <v>-3.0818000000000002E-2</v>
      </c>
      <c r="I5" s="76">
        <v>-2.9496999999999999E-2</v>
      </c>
      <c r="J5" s="76">
        <v>-2.8001999999999999E-2</v>
      </c>
      <c r="K5" s="76">
        <v>-2.6379E-2</v>
      </c>
      <c r="L5" s="76">
        <v>-2.4479000000000001E-2</v>
      </c>
      <c r="M5" s="76">
        <v>-2.2893E-2</v>
      </c>
      <c r="N5" s="76">
        <v>-2.0739E-2</v>
      </c>
      <c r="O5" s="76">
        <v>-1.8016999999999998E-2</v>
      </c>
      <c r="P5" s="76">
        <v>-1.6469000000000001E-2</v>
      </c>
      <c r="Q5" s="76">
        <v>-1.4404999999999999E-2</v>
      </c>
      <c r="R5" s="76">
        <v>-1.2970000000000001E-2</v>
      </c>
      <c r="S5" s="76">
        <v>-1.0354E-2</v>
      </c>
      <c r="T5" s="76">
        <v>-9.1409999999999998E-3</v>
      </c>
      <c r="U5" s="76">
        <v>-7.234E-3</v>
      </c>
      <c r="V5" s="76">
        <v>-5.581E-3</v>
      </c>
      <c r="W5" s="76">
        <v>-3.7460000000000002E-3</v>
      </c>
      <c r="X5" s="76">
        <v>-1.5510000000000001E-3</v>
      </c>
      <c r="Y5" s="76">
        <v>0</v>
      </c>
      <c r="Z5" s="76">
        <v>1.274E-3</v>
      </c>
      <c r="AA5" s="76">
        <v>2.9009999999999999E-3</v>
      </c>
      <c r="AB5" s="76">
        <v>5.0229999999999997E-3</v>
      </c>
      <c r="AC5" s="76">
        <v>6.875E-3</v>
      </c>
      <c r="AD5" s="76">
        <v>8.4150000000000006E-3</v>
      </c>
      <c r="AE5" s="76">
        <v>9.7179999999999992E-3</v>
      </c>
      <c r="AF5" s="76">
        <v>1.1174999999999999E-2</v>
      </c>
      <c r="AG5" s="76">
        <v>1.2493000000000001E-2</v>
      </c>
      <c r="AH5" s="76">
        <v>1.3733E-2</v>
      </c>
      <c r="AI5" s="76">
        <v>1.4636E-2</v>
      </c>
      <c r="AJ5" s="76">
        <v>1.5604E-2</v>
      </c>
      <c r="AK5" s="76">
        <v>1.6551E-2</v>
      </c>
      <c r="AL5" s="76">
        <v>1.7180000000000001E-2</v>
      </c>
    </row>
    <row r="6" spans="1:38" ht="12.75" customHeight="1">
      <c r="A6" s="77">
        <v>-3.6880000000000003E-2</v>
      </c>
      <c r="B6" s="76">
        <v>-3.5913E-2</v>
      </c>
      <c r="C6" s="76">
        <v>-3.4077999999999997E-2</v>
      </c>
      <c r="D6" s="76">
        <v>-3.2398999999999997E-2</v>
      </c>
      <c r="E6" s="76">
        <v>-3.0887000000000001E-2</v>
      </c>
      <c r="F6" s="76">
        <v>-2.929E-2</v>
      </c>
      <c r="G6" s="76">
        <v>-2.8104000000000001E-2</v>
      </c>
      <c r="H6" s="76">
        <v>-2.6280000000000001E-2</v>
      </c>
      <c r="I6" s="76">
        <v>-2.5245E-2</v>
      </c>
      <c r="J6" s="76">
        <v>-2.4131E-2</v>
      </c>
      <c r="K6" s="76">
        <v>-2.2648999999999999E-2</v>
      </c>
      <c r="L6" s="76">
        <v>-2.1298999999999998E-2</v>
      </c>
      <c r="M6" s="76">
        <v>-1.9623999999999999E-2</v>
      </c>
      <c r="N6" s="76">
        <v>-1.7659999999999999E-2</v>
      </c>
      <c r="O6" s="76">
        <v>-1.5429999999999999E-2</v>
      </c>
      <c r="P6" s="76">
        <v>-1.3998999999999999E-2</v>
      </c>
      <c r="Q6" s="76">
        <v>-1.2165E-2</v>
      </c>
      <c r="R6" s="76">
        <v>-1.0987E-2</v>
      </c>
      <c r="S6" s="76">
        <v>-8.7320000000000002E-3</v>
      </c>
      <c r="T6" s="76">
        <v>-7.5729999999999999E-3</v>
      </c>
      <c r="U6" s="76">
        <v>-6.1089999999999998E-3</v>
      </c>
      <c r="V6" s="76">
        <v>-4.7829999999999999E-3</v>
      </c>
      <c r="W6" s="76">
        <v>-3.091E-3</v>
      </c>
      <c r="X6" s="76">
        <v>-1.5920000000000001E-3</v>
      </c>
      <c r="Y6" s="76">
        <v>0</v>
      </c>
      <c r="Z6" s="76">
        <v>8.4400000000000002E-4</v>
      </c>
      <c r="AA6" s="76">
        <v>2.0449999999999999E-3</v>
      </c>
      <c r="AB6" s="76">
        <v>3.4329999999999999E-3</v>
      </c>
      <c r="AC6" s="76">
        <v>5.3800000000000002E-3</v>
      </c>
      <c r="AD6" s="76">
        <v>6.613E-3</v>
      </c>
      <c r="AE6" s="76">
        <v>7.3610000000000004E-3</v>
      </c>
      <c r="AF6" s="76">
        <v>8.6359999999999996E-3</v>
      </c>
      <c r="AG6" s="76">
        <v>9.5940000000000001E-3</v>
      </c>
      <c r="AH6" s="76">
        <v>1.0203E-2</v>
      </c>
      <c r="AI6" s="76">
        <v>1.1375E-2</v>
      </c>
      <c r="AJ6" s="76">
        <v>1.2019999999999999E-2</v>
      </c>
      <c r="AK6" s="76">
        <v>1.2319E-2</v>
      </c>
      <c r="AL6" s="76">
        <v>1.2671999999999999E-2</v>
      </c>
    </row>
    <row r="7" spans="1:38" ht="12.75" customHeight="1">
      <c r="A7" s="77">
        <v>-3.1371999999999997E-2</v>
      </c>
      <c r="B7" s="76">
        <v>-3.0554999999999999E-2</v>
      </c>
      <c r="C7" s="76">
        <v>-2.8877E-2</v>
      </c>
      <c r="D7" s="76">
        <v>-2.7220000000000001E-2</v>
      </c>
      <c r="E7" s="76">
        <v>-2.6013000000000001E-2</v>
      </c>
      <c r="F7" s="76">
        <v>-2.4632999999999999E-2</v>
      </c>
      <c r="G7" s="76">
        <v>-2.3729E-2</v>
      </c>
      <c r="H7" s="76">
        <v>-2.2024999999999999E-2</v>
      </c>
      <c r="I7" s="76">
        <v>-2.1229000000000001E-2</v>
      </c>
      <c r="J7" s="76">
        <v>-2.0093E-2</v>
      </c>
      <c r="K7" s="76">
        <v>-1.8827E-2</v>
      </c>
      <c r="L7" s="76">
        <v>-1.7639999999999999E-2</v>
      </c>
      <c r="M7" s="76">
        <v>-1.6227999999999999E-2</v>
      </c>
      <c r="N7" s="76">
        <v>-1.4716E-2</v>
      </c>
      <c r="O7" s="76">
        <v>-1.2678999999999999E-2</v>
      </c>
      <c r="P7" s="76">
        <v>-1.1439E-2</v>
      </c>
      <c r="Q7" s="76">
        <v>-9.9419999999999994E-3</v>
      </c>
      <c r="R7" s="76">
        <v>-8.8299999999999993E-3</v>
      </c>
      <c r="S7" s="76">
        <v>-7.3959999999999998E-3</v>
      </c>
      <c r="T7" s="76">
        <v>-6.1609999999999998E-3</v>
      </c>
      <c r="U7" s="76">
        <v>-4.8180000000000002E-3</v>
      </c>
      <c r="V7" s="76">
        <v>-3.9399999999999999E-3</v>
      </c>
      <c r="W7" s="76">
        <v>-2.3389999999999999E-3</v>
      </c>
      <c r="X7" s="76">
        <v>-1.4E-3</v>
      </c>
      <c r="Y7" s="76">
        <v>0</v>
      </c>
      <c r="Z7" s="76">
        <v>8.4599999999999996E-4</v>
      </c>
      <c r="AA7" s="76">
        <v>1.572E-3</v>
      </c>
      <c r="AB7" s="76">
        <v>3.088E-3</v>
      </c>
      <c r="AC7" s="76">
        <v>4.2849999999999997E-3</v>
      </c>
      <c r="AD7" s="76">
        <v>5.1539999999999997E-3</v>
      </c>
      <c r="AE7" s="76">
        <v>6.4429999999999999E-3</v>
      </c>
      <c r="AF7" s="76">
        <v>7.2639999999999996E-3</v>
      </c>
      <c r="AG7" s="76">
        <v>8.0079999999999995E-3</v>
      </c>
      <c r="AH7" s="76">
        <v>8.4539999999999997E-3</v>
      </c>
      <c r="AI7" s="76">
        <v>8.9309999999999997E-3</v>
      </c>
      <c r="AJ7" s="76">
        <v>9.4610000000000007E-3</v>
      </c>
      <c r="AK7" s="76">
        <v>1.0026999999999999E-2</v>
      </c>
      <c r="AL7" s="76">
        <v>1.0109999999999999E-2</v>
      </c>
    </row>
    <row r="8" spans="1:38" ht="12.75" customHeight="1">
      <c r="A8" s="77">
        <v>-2.7376999999999999E-2</v>
      </c>
      <c r="B8" s="76">
        <v>-2.6780000000000002E-2</v>
      </c>
      <c r="C8" s="76">
        <v>-2.5687999999999999E-2</v>
      </c>
      <c r="D8" s="76">
        <v>-2.4354000000000001E-2</v>
      </c>
      <c r="E8" s="76">
        <v>-2.3133000000000001E-2</v>
      </c>
      <c r="F8" s="76">
        <v>-2.2218999999999999E-2</v>
      </c>
      <c r="G8" s="76">
        <v>-2.1186E-2</v>
      </c>
      <c r="H8" s="76">
        <v>-1.9699999999999999E-2</v>
      </c>
      <c r="I8" s="76">
        <v>-1.8957000000000002E-2</v>
      </c>
      <c r="J8" s="76">
        <v>-1.8141999999999998E-2</v>
      </c>
      <c r="K8" s="76">
        <v>-1.7274999999999999E-2</v>
      </c>
      <c r="L8" s="76">
        <v>-1.5942999999999999E-2</v>
      </c>
      <c r="M8" s="76">
        <v>-1.4729000000000001E-2</v>
      </c>
      <c r="N8" s="76">
        <v>-1.3336000000000001E-2</v>
      </c>
      <c r="O8" s="76">
        <v>-1.1457E-2</v>
      </c>
      <c r="P8" s="76">
        <v>-1.0388E-2</v>
      </c>
      <c r="Q8" s="76">
        <v>-8.8610000000000008E-3</v>
      </c>
      <c r="R8" s="76">
        <v>-7.868E-3</v>
      </c>
      <c r="S8" s="76">
        <v>-6.5319999999999996E-3</v>
      </c>
      <c r="T8" s="76">
        <v>-5.3899999999999998E-3</v>
      </c>
      <c r="U8" s="76">
        <v>-4.2500000000000003E-3</v>
      </c>
      <c r="V8" s="76">
        <v>-3.5839999999999999E-3</v>
      </c>
      <c r="W8" s="76">
        <v>-2.32E-3</v>
      </c>
      <c r="X8" s="76">
        <v>-1.15E-3</v>
      </c>
      <c r="Y8" s="76">
        <v>0</v>
      </c>
      <c r="Z8" s="76">
        <v>4.0400000000000001E-4</v>
      </c>
      <c r="AA8" s="76">
        <v>1.328E-3</v>
      </c>
      <c r="AB8" s="76">
        <v>2.5170000000000001E-3</v>
      </c>
      <c r="AC8" s="76">
        <v>3.8070000000000001E-3</v>
      </c>
      <c r="AD8" s="76">
        <v>4.5859999999999998E-3</v>
      </c>
      <c r="AE8" s="76">
        <v>5.4450000000000002E-3</v>
      </c>
      <c r="AF8" s="76">
        <v>6.1780000000000003E-3</v>
      </c>
      <c r="AG8" s="76">
        <v>6.7390000000000002E-3</v>
      </c>
      <c r="AH8" s="76">
        <v>7.3379999999999999E-3</v>
      </c>
      <c r="AI8" s="76">
        <v>7.5750000000000001E-3</v>
      </c>
      <c r="AJ8" s="76">
        <v>7.7879999999999998E-3</v>
      </c>
      <c r="AK8" s="76">
        <v>8.2360000000000003E-3</v>
      </c>
      <c r="AL8" s="76">
        <v>8.2839999999999997E-3</v>
      </c>
    </row>
    <row r="9" spans="1:38" ht="12.75" customHeight="1">
      <c r="A9" s="77">
        <v>-2.4081000000000002E-2</v>
      </c>
      <c r="B9" s="76">
        <v>-2.3531E-2</v>
      </c>
      <c r="C9" s="76">
        <v>-2.2464000000000001E-2</v>
      </c>
      <c r="D9" s="76">
        <v>-2.1354000000000001E-2</v>
      </c>
      <c r="E9" s="76">
        <v>-2.0461E-2</v>
      </c>
      <c r="F9" s="76">
        <v>-1.9574000000000001E-2</v>
      </c>
      <c r="G9" s="76">
        <v>-1.8724999999999999E-2</v>
      </c>
      <c r="H9" s="76">
        <v>-1.7186E-2</v>
      </c>
      <c r="I9" s="76">
        <v>-1.6752E-2</v>
      </c>
      <c r="J9" s="76">
        <v>-1.5976000000000001E-2</v>
      </c>
      <c r="K9" s="76">
        <v>-1.4857E-2</v>
      </c>
      <c r="L9" s="76">
        <v>-1.3919000000000001E-2</v>
      </c>
      <c r="M9" s="76">
        <v>-1.2956000000000001E-2</v>
      </c>
      <c r="N9" s="76">
        <v>-1.1573999999999999E-2</v>
      </c>
      <c r="O9" s="76">
        <v>-9.9380000000000007E-3</v>
      </c>
      <c r="P9" s="76">
        <v>-8.7829999999999991E-3</v>
      </c>
      <c r="Q9" s="76">
        <v>-7.4289999999999998E-3</v>
      </c>
      <c r="R9" s="76">
        <v>-6.5680000000000001E-3</v>
      </c>
      <c r="S9" s="76">
        <v>-5.4949999999999999E-3</v>
      </c>
      <c r="T9" s="76">
        <v>-4.4219999999999997E-3</v>
      </c>
      <c r="U9" s="76">
        <v>-3.6970000000000002E-3</v>
      </c>
      <c r="V9" s="76">
        <v>-2.9849999999999998E-3</v>
      </c>
      <c r="W9" s="76">
        <v>-1.779E-3</v>
      </c>
      <c r="X9" s="76">
        <v>-6.7900000000000002E-4</v>
      </c>
      <c r="Y9" s="76">
        <v>0</v>
      </c>
      <c r="Z9" s="76">
        <v>6.4999999999999997E-4</v>
      </c>
      <c r="AA9" s="76">
        <v>1.4120000000000001E-3</v>
      </c>
      <c r="AB9" s="76">
        <v>2.258E-3</v>
      </c>
      <c r="AC9" s="76">
        <v>3.4299999999999999E-3</v>
      </c>
      <c r="AD9" s="76">
        <v>4.1370000000000001E-3</v>
      </c>
      <c r="AE9" s="76">
        <v>4.8760000000000001E-3</v>
      </c>
      <c r="AF9" s="76">
        <v>5.5750000000000001E-3</v>
      </c>
      <c r="AG9" s="76">
        <v>5.9789999999999999E-3</v>
      </c>
      <c r="AH9" s="76">
        <v>6.3020000000000003E-3</v>
      </c>
      <c r="AI9" s="76">
        <v>6.8219999999999999E-3</v>
      </c>
      <c r="AJ9" s="76">
        <v>7.2459999999999998E-3</v>
      </c>
      <c r="AK9" s="76">
        <v>7.3819999999999997E-3</v>
      </c>
      <c r="AL9" s="76">
        <v>7.234E-3</v>
      </c>
    </row>
    <row r="10" spans="1:38" ht="12.75" customHeight="1">
      <c r="A10" s="77">
        <v>-2.1926999999999999E-2</v>
      </c>
      <c r="B10" s="76">
        <v>-2.1451000000000001E-2</v>
      </c>
      <c r="C10" s="76">
        <v>-2.0448000000000001E-2</v>
      </c>
      <c r="D10" s="76">
        <v>-1.9448E-2</v>
      </c>
      <c r="E10" s="76">
        <v>-1.8435E-2</v>
      </c>
      <c r="F10" s="76">
        <v>-1.7753000000000001E-2</v>
      </c>
      <c r="G10" s="76">
        <v>-1.6931000000000002E-2</v>
      </c>
      <c r="H10" s="76">
        <v>-1.5739E-2</v>
      </c>
      <c r="I10" s="76">
        <v>-1.5117E-2</v>
      </c>
      <c r="J10" s="76">
        <v>-1.4482999999999999E-2</v>
      </c>
      <c r="K10" s="76">
        <v>-1.3547E-2</v>
      </c>
      <c r="L10" s="76">
        <v>-1.2652999999999999E-2</v>
      </c>
      <c r="M10" s="76">
        <v>-1.1646E-2</v>
      </c>
      <c r="N10" s="76">
        <v>-1.0466E-2</v>
      </c>
      <c r="O10" s="76">
        <v>-9.0910000000000001E-3</v>
      </c>
      <c r="P10" s="76">
        <v>-7.9279999999999993E-3</v>
      </c>
      <c r="Q10" s="76">
        <v>-6.5310000000000003E-3</v>
      </c>
      <c r="R10" s="76">
        <v>-5.7889999999999999E-3</v>
      </c>
      <c r="S10" s="76">
        <v>-4.7479999999999996E-3</v>
      </c>
      <c r="T10" s="76">
        <v>-4.1070000000000004E-3</v>
      </c>
      <c r="U10" s="76">
        <v>-3.2789999999999998E-3</v>
      </c>
      <c r="V10" s="76">
        <v>-2.6510000000000001E-3</v>
      </c>
      <c r="W10" s="76">
        <v>-1.653E-3</v>
      </c>
      <c r="X10" s="76">
        <v>-7.6900000000000004E-4</v>
      </c>
      <c r="Y10" s="76">
        <v>0</v>
      </c>
      <c r="Z10" s="76">
        <v>3.7199999999999999E-4</v>
      </c>
      <c r="AA10" s="76">
        <v>1.0939999999999999E-3</v>
      </c>
      <c r="AB10" s="76">
        <v>1.846E-3</v>
      </c>
      <c r="AC10" s="76">
        <v>2.8140000000000001E-3</v>
      </c>
      <c r="AD10" s="76">
        <v>3.5270000000000002E-3</v>
      </c>
      <c r="AE10" s="76">
        <v>4.1900000000000001E-3</v>
      </c>
      <c r="AF10" s="76">
        <v>4.7879999999999997E-3</v>
      </c>
      <c r="AG10" s="76">
        <v>4.9370000000000004E-3</v>
      </c>
      <c r="AH10" s="76">
        <v>5.4330000000000003E-3</v>
      </c>
      <c r="AI10" s="76">
        <v>5.7239999999999999E-3</v>
      </c>
      <c r="AJ10" s="76">
        <v>5.9059999999999998E-3</v>
      </c>
      <c r="AK10" s="76">
        <v>6.0790000000000002E-3</v>
      </c>
      <c r="AL10" s="76">
        <v>6.1500000000000001E-3</v>
      </c>
    </row>
    <row r="11" spans="1:38" ht="12.75" customHeight="1">
      <c r="A11" s="77">
        <v>-1.9824999999999999E-2</v>
      </c>
      <c r="B11" s="76">
        <v>-1.9359000000000001E-2</v>
      </c>
      <c r="C11" s="76">
        <v>-1.8464999999999999E-2</v>
      </c>
      <c r="D11" s="76">
        <v>-1.754E-2</v>
      </c>
      <c r="E11" s="76">
        <v>-1.6803999999999999E-2</v>
      </c>
      <c r="F11" s="76">
        <v>-1.5855000000000001E-2</v>
      </c>
      <c r="G11" s="76">
        <v>-1.5247999999999999E-2</v>
      </c>
      <c r="H11" s="76">
        <v>-1.4102999999999999E-2</v>
      </c>
      <c r="I11" s="76">
        <v>-1.3606E-2</v>
      </c>
      <c r="J11" s="76">
        <v>-1.2921999999999999E-2</v>
      </c>
      <c r="K11" s="76">
        <v>-1.2182999999999999E-2</v>
      </c>
      <c r="L11" s="76">
        <v>-1.1513000000000001E-2</v>
      </c>
      <c r="M11" s="76">
        <v>-1.0536999999999999E-2</v>
      </c>
      <c r="N11" s="76">
        <v>-9.4999999999999998E-3</v>
      </c>
      <c r="O11" s="76">
        <v>-8.0300000000000007E-3</v>
      </c>
      <c r="P11" s="76">
        <v>-6.9459999999999999E-3</v>
      </c>
      <c r="Q11" s="76">
        <v>-5.6230000000000004E-3</v>
      </c>
      <c r="R11" s="76">
        <v>-5.0650000000000001E-3</v>
      </c>
      <c r="S11" s="76">
        <v>-4.202E-3</v>
      </c>
      <c r="T11" s="76">
        <v>-3.5829999999999998E-3</v>
      </c>
      <c r="U11" s="76">
        <v>-2.8210000000000002E-3</v>
      </c>
      <c r="V11" s="76">
        <v>-2.2200000000000002E-3</v>
      </c>
      <c r="W11" s="76">
        <v>-1.3879999999999999E-3</v>
      </c>
      <c r="X11" s="76">
        <v>-4.5899999999999999E-4</v>
      </c>
      <c r="Y11" s="76">
        <v>0</v>
      </c>
      <c r="Z11" s="76">
        <v>6.0800000000000003E-4</v>
      </c>
      <c r="AA11" s="76">
        <v>1.212E-3</v>
      </c>
      <c r="AB11" s="76">
        <v>1.835E-3</v>
      </c>
      <c r="AC11" s="76">
        <v>2.5230000000000001E-3</v>
      </c>
      <c r="AD11" s="76">
        <v>2.9150000000000001E-3</v>
      </c>
      <c r="AE11" s="76">
        <v>3.784E-3</v>
      </c>
      <c r="AF11" s="76">
        <v>4.437E-3</v>
      </c>
      <c r="AG11" s="76">
        <v>4.6360000000000004E-3</v>
      </c>
      <c r="AH11" s="76">
        <v>4.7980000000000002E-3</v>
      </c>
      <c r="AI11" s="76">
        <v>4.9329999999999999E-3</v>
      </c>
      <c r="AJ11" s="76">
        <v>5.2180000000000004E-3</v>
      </c>
      <c r="AK11" s="76">
        <v>5.4409999999999997E-3</v>
      </c>
      <c r="AL11" s="76">
        <v>5.4000000000000003E-3</v>
      </c>
    </row>
    <row r="12" spans="1:38" ht="12.75" customHeight="1">
      <c r="A12" s="77">
        <v>-1.8735999999999999E-2</v>
      </c>
      <c r="B12" s="76">
        <v>-1.8377999999999999E-2</v>
      </c>
      <c r="C12" s="76">
        <v>-1.7448000000000002E-2</v>
      </c>
      <c r="D12" s="76">
        <v>-1.6579E-2</v>
      </c>
      <c r="E12" s="76">
        <v>-1.5826E-2</v>
      </c>
      <c r="F12" s="76">
        <v>-1.5129E-2</v>
      </c>
      <c r="G12" s="76">
        <v>-1.4548999999999999E-2</v>
      </c>
      <c r="H12" s="76">
        <v>-1.3305000000000001E-2</v>
      </c>
      <c r="I12" s="76">
        <v>-1.2923E-2</v>
      </c>
      <c r="J12" s="76">
        <v>-1.2375000000000001E-2</v>
      </c>
      <c r="K12" s="76">
        <v>-1.1655E-2</v>
      </c>
      <c r="L12" s="76">
        <v>-1.0762000000000001E-2</v>
      </c>
      <c r="M12" s="76">
        <v>-9.9209999999999993E-3</v>
      </c>
      <c r="N12" s="76">
        <v>-8.8990000000000007E-3</v>
      </c>
      <c r="O12" s="76">
        <v>-7.5909999999999997E-3</v>
      </c>
      <c r="P12" s="76">
        <v>-6.5469999999999999E-3</v>
      </c>
      <c r="Q12" s="76">
        <v>-5.287E-3</v>
      </c>
      <c r="R12" s="76">
        <v>-4.5050000000000003E-3</v>
      </c>
      <c r="S12" s="76">
        <v>-4.0070000000000001E-3</v>
      </c>
      <c r="T12" s="76">
        <v>-3.3409999999999998E-3</v>
      </c>
      <c r="U12" s="76">
        <v>-2.647E-3</v>
      </c>
      <c r="V12" s="76">
        <v>-2.1259999999999999E-3</v>
      </c>
      <c r="W12" s="76">
        <v>-1.4170000000000001E-3</v>
      </c>
      <c r="X12" s="76">
        <v>-6.0599999999999998E-4</v>
      </c>
      <c r="Y12" s="76">
        <v>0</v>
      </c>
      <c r="Z12" s="76">
        <v>4.2000000000000002E-4</v>
      </c>
      <c r="AA12" s="76">
        <v>9.7900000000000005E-4</v>
      </c>
      <c r="AB12" s="76">
        <v>1.446E-3</v>
      </c>
      <c r="AC12" s="76">
        <v>2.2160000000000001E-3</v>
      </c>
      <c r="AD12" s="76">
        <v>2.6919999999999999E-3</v>
      </c>
      <c r="AE12" s="76">
        <v>3.1589999999999999E-3</v>
      </c>
      <c r="AF12" s="76">
        <v>3.8170000000000001E-3</v>
      </c>
      <c r="AG12" s="76">
        <v>3.7339999999999999E-3</v>
      </c>
      <c r="AH12" s="76">
        <v>4.0930000000000003E-3</v>
      </c>
      <c r="AI12" s="76">
        <v>4.0569999999999998E-3</v>
      </c>
      <c r="AJ12" s="76">
        <v>4.359E-3</v>
      </c>
      <c r="AK12" s="76">
        <v>4.4169999999999999E-3</v>
      </c>
      <c r="AL12" s="76">
        <v>4.4400000000000004E-3</v>
      </c>
    </row>
    <row r="13" spans="1:38" ht="12.75" customHeight="1">
      <c r="A13" s="77">
        <v>-1.6803999999999999E-2</v>
      </c>
      <c r="B13" s="76">
        <v>-1.6382000000000001E-2</v>
      </c>
      <c r="C13" s="76">
        <v>-1.5713999999999999E-2</v>
      </c>
      <c r="D13" s="76">
        <v>-1.4834E-2</v>
      </c>
      <c r="E13" s="76">
        <v>-1.4164E-2</v>
      </c>
      <c r="F13" s="76">
        <v>-1.3443E-2</v>
      </c>
      <c r="G13" s="76">
        <v>-1.2853E-2</v>
      </c>
      <c r="H13" s="76">
        <v>-1.1908E-2</v>
      </c>
      <c r="I13" s="76">
        <v>-1.1479E-2</v>
      </c>
      <c r="J13" s="76">
        <v>-1.0921999999999999E-2</v>
      </c>
      <c r="K13" s="76">
        <v>-1.0409E-2</v>
      </c>
      <c r="L13" s="76">
        <v>-9.7219999999999997E-3</v>
      </c>
      <c r="M13" s="76">
        <v>-8.9669999999999993E-3</v>
      </c>
      <c r="N13" s="76">
        <v>-8.0680000000000005E-3</v>
      </c>
      <c r="O13" s="76">
        <v>-6.7229999999999998E-3</v>
      </c>
      <c r="P13" s="76">
        <v>-5.7210000000000004E-3</v>
      </c>
      <c r="Q13" s="76">
        <v>-4.6820000000000004E-3</v>
      </c>
      <c r="R13" s="76">
        <v>-4.1549999999999998E-3</v>
      </c>
      <c r="S13" s="76">
        <v>-3.4559999999999999E-3</v>
      </c>
      <c r="T13" s="76">
        <v>-2.9589999999999998E-3</v>
      </c>
      <c r="U13" s="76">
        <v>-2.421E-3</v>
      </c>
      <c r="V13" s="76">
        <v>-1.926E-3</v>
      </c>
      <c r="W13" s="76">
        <v>-1.181E-3</v>
      </c>
      <c r="X13" s="76">
        <v>-5.31E-4</v>
      </c>
      <c r="Y13" s="76">
        <v>0</v>
      </c>
      <c r="Z13" s="76">
        <v>3.2400000000000001E-4</v>
      </c>
      <c r="AA13" s="76">
        <v>8.12E-4</v>
      </c>
      <c r="AB13" s="76">
        <v>1.1770000000000001E-3</v>
      </c>
      <c r="AC13" s="76">
        <v>1.8710000000000001E-3</v>
      </c>
      <c r="AD13" s="76">
        <v>2.3770000000000002E-3</v>
      </c>
      <c r="AE13" s="76">
        <v>2.787E-3</v>
      </c>
      <c r="AF13" s="76">
        <v>3.2420000000000001E-3</v>
      </c>
      <c r="AG13" s="76">
        <v>3.434E-3</v>
      </c>
      <c r="AH13" s="76">
        <v>3.4650000000000002E-3</v>
      </c>
      <c r="AI13" s="76">
        <v>3.5230000000000001E-3</v>
      </c>
      <c r="AJ13" s="76">
        <v>3.6900000000000001E-3</v>
      </c>
      <c r="AK13" s="76">
        <v>3.872E-3</v>
      </c>
      <c r="AL13" s="76">
        <v>3.8170000000000001E-3</v>
      </c>
    </row>
    <row r="14" spans="1:38" ht="12.75" customHeight="1">
      <c r="A14" s="77">
        <v>-1.5148999999999999E-2</v>
      </c>
      <c r="B14" s="76">
        <v>-1.4805E-2</v>
      </c>
      <c r="C14" s="76">
        <v>-1.413E-2</v>
      </c>
      <c r="D14" s="76">
        <v>-1.3455999999999999E-2</v>
      </c>
      <c r="E14" s="76">
        <v>-1.2737999999999999E-2</v>
      </c>
      <c r="F14" s="76">
        <v>-1.213E-2</v>
      </c>
      <c r="G14" s="76">
        <v>-1.1601E-2</v>
      </c>
      <c r="H14" s="76">
        <v>-1.0721E-2</v>
      </c>
      <c r="I14" s="76">
        <v>-1.0328E-2</v>
      </c>
      <c r="J14" s="76">
        <v>-9.9030000000000003E-3</v>
      </c>
      <c r="K14" s="76">
        <v>-9.2790000000000008E-3</v>
      </c>
      <c r="L14" s="76">
        <v>-8.6449999999999999E-3</v>
      </c>
      <c r="M14" s="76">
        <v>-7.9920000000000008E-3</v>
      </c>
      <c r="N14" s="76">
        <v>-7.1199999999999996E-3</v>
      </c>
      <c r="O14" s="76">
        <v>-5.9760000000000004E-3</v>
      </c>
      <c r="P14" s="76">
        <v>-4.8729999999999997E-3</v>
      </c>
      <c r="Q14" s="76">
        <v>-3.967E-3</v>
      </c>
      <c r="R14" s="76">
        <v>-3.5049999999999999E-3</v>
      </c>
      <c r="S14" s="76">
        <v>-3.0149999999999999E-3</v>
      </c>
      <c r="T14" s="76">
        <v>-2.6250000000000002E-3</v>
      </c>
      <c r="U14" s="76">
        <v>-2.111E-3</v>
      </c>
      <c r="V14" s="76">
        <v>-1.761E-3</v>
      </c>
      <c r="W14" s="76">
        <v>-1.1640000000000001E-3</v>
      </c>
      <c r="X14" s="76">
        <v>-3.6400000000000001E-4</v>
      </c>
      <c r="Y14" s="76">
        <v>0</v>
      </c>
      <c r="Z14" s="76">
        <v>3.6900000000000002E-4</v>
      </c>
      <c r="AA14" s="76">
        <v>7.1500000000000003E-4</v>
      </c>
      <c r="AB14" s="76">
        <v>1.1230000000000001E-3</v>
      </c>
      <c r="AC14" s="76">
        <v>1.6100000000000001E-3</v>
      </c>
      <c r="AD14" s="76">
        <v>1.944E-3</v>
      </c>
      <c r="AE14" s="76">
        <v>2.362E-3</v>
      </c>
      <c r="AF14" s="76">
        <v>2.7950000000000002E-3</v>
      </c>
      <c r="AG14" s="76">
        <v>2.7439999999999999E-3</v>
      </c>
      <c r="AH14" s="76">
        <v>2.859E-3</v>
      </c>
      <c r="AI14" s="76">
        <v>2.8609999999999998E-3</v>
      </c>
      <c r="AJ14" s="76">
        <v>2.8270000000000001E-3</v>
      </c>
      <c r="AK14" s="76">
        <v>2.9819999999999998E-3</v>
      </c>
      <c r="AL14" s="76">
        <v>3.0270000000000002E-3</v>
      </c>
    </row>
    <row r="15" spans="1:38" ht="12.75" customHeight="1">
      <c r="A15" s="77">
        <v>-1.3979E-2</v>
      </c>
      <c r="B15" s="76">
        <v>-1.3743999999999999E-2</v>
      </c>
      <c r="C15" s="76">
        <v>-1.3072E-2</v>
      </c>
      <c r="D15" s="76">
        <v>-1.243E-2</v>
      </c>
      <c r="E15" s="76">
        <v>-1.1834000000000001E-2</v>
      </c>
      <c r="F15" s="76">
        <v>-1.1375E-2</v>
      </c>
      <c r="G15" s="76">
        <v>-1.0914999999999999E-2</v>
      </c>
      <c r="H15" s="76">
        <v>-9.8659999999999998E-3</v>
      </c>
      <c r="I15" s="76">
        <v>-9.6209999999999993E-3</v>
      </c>
      <c r="J15" s="76">
        <v>-9.1380000000000003E-3</v>
      </c>
      <c r="K15" s="76">
        <v>-8.6700000000000006E-3</v>
      </c>
      <c r="L15" s="76">
        <v>-8.0780000000000001E-3</v>
      </c>
      <c r="M15" s="76">
        <v>-7.3309999999999998E-3</v>
      </c>
      <c r="N15" s="76">
        <v>-6.5649999999999997E-3</v>
      </c>
      <c r="O15" s="76">
        <v>-5.5209999999999999E-3</v>
      </c>
      <c r="P15" s="76">
        <v>-4.6100000000000004E-3</v>
      </c>
      <c r="Q15" s="76">
        <v>-3.6180000000000001E-3</v>
      </c>
      <c r="R15" s="76">
        <v>-3.1849999999999999E-3</v>
      </c>
      <c r="S15" s="76">
        <v>-2.6480000000000002E-3</v>
      </c>
      <c r="T15" s="76">
        <v>-2.359E-3</v>
      </c>
      <c r="U15" s="76">
        <v>-1.9419999999999999E-3</v>
      </c>
      <c r="V15" s="76">
        <v>-1.5820000000000001E-3</v>
      </c>
      <c r="W15" s="76">
        <v>-1.065E-3</v>
      </c>
      <c r="X15" s="76">
        <v>-5.0900000000000001E-4</v>
      </c>
      <c r="Y15" s="76">
        <v>0</v>
      </c>
      <c r="Z15" s="76">
        <v>1.34E-4</v>
      </c>
      <c r="AA15" s="76">
        <v>3.21E-4</v>
      </c>
      <c r="AB15" s="76">
        <v>8.5800000000000004E-4</v>
      </c>
      <c r="AC15" s="76">
        <v>1.2489999999999999E-3</v>
      </c>
      <c r="AD15" s="76">
        <v>1.5679999999999999E-3</v>
      </c>
      <c r="AE15" s="76">
        <v>2.049E-3</v>
      </c>
      <c r="AF15" s="76">
        <v>2.251E-3</v>
      </c>
      <c r="AG15" s="76">
        <v>2.251E-3</v>
      </c>
      <c r="AH15" s="76">
        <v>2.2109999999999999E-3</v>
      </c>
      <c r="AI15" s="76">
        <v>2.075E-3</v>
      </c>
      <c r="AJ15" s="76">
        <v>2.114E-3</v>
      </c>
      <c r="AK15" s="76">
        <v>2.2179999999999999E-3</v>
      </c>
      <c r="AL15" s="76">
        <v>2.2499999999999998E-3</v>
      </c>
    </row>
    <row r="16" spans="1:38" ht="12.75" customHeight="1">
      <c r="A16" s="77">
        <v>-1.2796E-2</v>
      </c>
      <c r="B16" s="76">
        <v>-1.2463999999999999E-2</v>
      </c>
      <c r="C16" s="76">
        <v>-1.1901999999999999E-2</v>
      </c>
      <c r="D16" s="76">
        <v>-1.1315E-2</v>
      </c>
      <c r="E16" s="76">
        <v>-1.0784E-2</v>
      </c>
      <c r="F16" s="76">
        <v>-1.0305E-2</v>
      </c>
      <c r="G16" s="76">
        <v>-9.7739999999999997E-3</v>
      </c>
      <c r="H16" s="76">
        <v>-8.9510000000000006E-3</v>
      </c>
      <c r="I16" s="76">
        <v>-8.5140000000000007E-3</v>
      </c>
      <c r="J16" s="76">
        <v>-8.3090000000000004E-3</v>
      </c>
      <c r="K16" s="76">
        <v>-7.6480000000000003E-3</v>
      </c>
      <c r="L16" s="76">
        <v>-7.2360000000000002E-3</v>
      </c>
      <c r="M16" s="76">
        <v>-6.6230000000000004E-3</v>
      </c>
      <c r="N16" s="76">
        <v>-5.9369999999999996E-3</v>
      </c>
      <c r="O16" s="76">
        <v>-4.9420000000000002E-3</v>
      </c>
      <c r="P16" s="76">
        <v>-3.8990000000000001E-3</v>
      </c>
      <c r="Q16" s="76">
        <v>-3.1459999999999999E-3</v>
      </c>
      <c r="R16" s="76">
        <v>-2.7499999999999998E-3</v>
      </c>
      <c r="S16" s="76">
        <v>-2.33E-3</v>
      </c>
      <c r="T16" s="76">
        <v>-2.0690000000000001E-3</v>
      </c>
      <c r="U16" s="76">
        <v>-1.707E-3</v>
      </c>
      <c r="V16" s="76">
        <v>-1.3339999999999999E-3</v>
      </c>
      <c r="W16" s="76">
        <v>-9.3499999999999996E-4</v>
      </c>
      <c r="X16" s="76">
        <v>-3.8200000000000002E-4</v>
      </c>
      <c r="Y16" s="76">
        <v>0</v>
      </c>
      <c r="Z16" s="76">
        <v>1.9699999999999999E-4</v>
      </c>
      <c r="AA16" s="76">
        <v>2.6899999999999998E-4</v>
      </c>
      <c r="AB16" s="76">
        <v>7.7099999999999998E-4</v>
      </c>
      <c r="AC16" s="76">
        <v>1.0300000000000001E-3</v>
      </c>
      <c r="AD16" s="76">
        <v>1.317E-3</v>
      </c>
      <c r="AE16" s="76">
        <v>1.787E-3</v>
      </c>
      <c r="AF16" s="76">
        <v>1.9840000000000001E-3</v>
      </c>
      <c r="AG16" s="76">
        <v>1.949E-3</v>
      </c>
      <c r="AH16" s="76">
        <v>1.856E-3</v>
      </c>
      <c r="AI16" s="76">
        <v>1.6800000000000001E-3</v>
      </c>
      <c r="AJ16" s="76">
        <v>1.727E-3</v>
      </c>
      <c r="AK16" s="76">
        <v>1.804E-3</v>
      </c>
      <c r="AL16" s="76">
        <v>1.7470000000000001E-3</v>
      </c>
    </row>
    <row r="17" spans="1:38" ht="12.75" customHeight="1">
      <c r="A17" s="77">
        <v>-1.1847999999999999E-2</v>
      </c>
      <c r="B17" s="76">
        <v>-1.1622E-2</v>
      </c>
      <c r="C17" s="76">
        <v>-1.1070999999999999E-2</v>
      </c>
      <c r="D17" s="76">
        <v>-1.0595E-2</v>
      </c>
      <c r="E17" s="76">
        <v>-1.0030000000000001E-2</v>
      </c>
      <c r="F17" s="76">
        <v>-9.4850000000000004E-3</v>
      </c>
      <c r="G17" s="76">
        <v>-9.0930000000000004E-3</v>
      </c>
      <c r="H17" s="76">
        <v>-8.2690000000000003E-3</v>
      </c>
      <c r="I17" s="76">
        <v>-8.0479999999999996E-3</v>
      </c>
      <c r="J17" s="76">
        <v>-7.6169999999999996E-3</v>
      </c>
      <c r="K17" s="76">
        <v>-7.1710000000000003E-3</v>
      </c>
      <c r="L17" s="76">
        <v>-6.7419999999999997E-3</v>
      </c>
      <c r="M17" s="76">
        <v>-6.1330000000000004E-3</v>
      </c>
      <c r="N17" s="76">
        <v>-5.4149999999999997E-3</v>
      </c>
      <c r="O17" s="76">
        <v>-4.4910000000000002E-3</v>
      </c>
      <c r="P17" s="76">
        <v>-3.5980000000000001E-3</v>
      </c>
      <c r="Q17" s="76">
        <v>-2.794E-3</v>
      </c>
      <c r="R17" s="76">
        <v>-2.457E-3</v>
      </c>
      <c r="S17" s="76">
        <v>-2.0869999999999999E-3</v>
      </c>
      <c r="T17" s="76">
        <v>-1.8699999999999999E-3</v>
      </c>
      <c r="U17" s="76">
        <v>-1.4829999999999999E-3</v>
      </c>
      <c r="V17" s="76">
        <v>-1.2509999999999999E-3</v>
      </c>
      <c r="W17" s="76">
        <v>-8.4999999999999995E-4</v>
      </c>
      <c r="X17" s="76">
        <v>-4.5899999999999999E-4</v>
      </c>
      <c r="Y17" s="76">
        <v>0</v>
      </c>
      <c r="Z17" s="76">
        <v>1.73E-4</v>
      </c>
      <c r="AA17" s="76">
        <v>3.1199999999999999E-4</v>
      </c>
      <c r="AB17" s="76">
        <v>6.6E-4</v>
      </c>
      <c r="AC17" s="76">
        <v>8.7100000000000003E-4</v>
      </c>
      <c r="AD17" s="76">
        <v>1.047E-3</v>
      </c>
      <c r="AE17" s="76">
        <v>1.4189999999999999E-3</v>
      </c>
      <c r="AF17" s="76">
        <v>1.7409999999999999E-3</v>
      </c>
      <c r="AG17" s="76">
        <v>1.627E-3</v>
      </c>
      <c r="AH17" s="76">
        <v>1.4109999999999999E-3</v>
      </c>
      <c r="AI17" s="76">
        <v>1.3290000000000001E-3</v>
      </c>
      <c r="AJ17" s="76">
        <v>1.098E-3</v>
      </c>
      <c r="AK17" s="76">
        <v>1.2030000000000001E-3</v>
      </c>
      <c r="AL17" s="76">
        <v>1.1689999999999999E-3</v>
      </c>
    </row>
    <row r="18" spans="1:38" ht="12.75" customHeight="1">
      <c r="A18" s="77">
        <v>-1.0965000000000001E-2</v>
      </c>
      <c r="B18" s="76">
        <v>-1.0722000000000001E-2</v>
      </c>
      <c r="C18" s="76">
        <v>-1.0262E-2</v>
      </c>
      <c r="D18" s="76">
        <v>-9.7020000000000006E-3</v>
      </c>
      <c r="E18" s="76">
        <v>-9.2259999999999998E-3</v>
      </c>
      <c r="F18" s="76">
        <v>-8.8649999999999996E-3</v>
      </c>
      <c r="G18" s="76">
        <v>-8.456E-3</v>
      </c>
      <c r="H18" s="76">
        <v>-7.6030000000000004E-3</v>
      </c>
      <c r="I18" s="76">
        <v>-7.365E-3</v>
      </c>
      <c r="J18" s="76">
        <v>-7.0499999999999998E-3</v>
      </c>
      <c r="K18" s="76">
        <v>-6.6109999999999997E-3</v>
      </c>
      <c r="L18" s="76">
        <v>-6.1859999999999997E-3</v>
      </c>
      <c r="M18" s="76">
        <v>-5.6490000000000004E-3</v>
      </c>
      <c r="N18" s="76">
        <v>-5.0379999999999999E-3</v>
      </c>
      <c r="O18" s="76">
        <v>-4.1479999999999998E-3</v>
      </c>
      <c r="P18" s="76">
        <v>-3.186E-3</v>
      </c>
      <c r="Q18" s="76">
        <v>-2.5110000000000002E-3</v>
      </c>
      <c r="R18" s="76">
        <v>-2.2260000000000001E-3</v>
      </c>
      <c r="S18" s="76">
        <v>-1.8940000000000001E-3</v>
      </c>
      <c r="T18" s="76">
        <v>-1.6559999999999999E-3</v>
      </c>
      <c r="U18" s="76">
        <v>-1.441E-3</v>
      </c>
      <c r="V18" s="76">
        <v>-1.268E-3</v>
      </c>
      <c r="W18" s="76">
        <v>-8.1999999999999998E-4</v>
      </c>
      <c r="X18" s="76">
        <v>-4.2099999999999999E-4</v>
      </c>
      <c r="Y18" s="76">
        <v>0</v>
      </c>
      <c r="Z18" s="76">
        <v>3.4E-5</v>
      </c>
      <c r="AA18" s="76">
        <v>6.9999999999999999E-6</v>
      </c>
      <c r="AB18" s="76">
        <v>4.1100000000000002E-4</v>
      </c>
      <c r="AC18" s="76">
        <v>6.8000000000000005E-4</v>
      </c>
      <c r="AD18" s="76">
        <v>7.8700000000000005E-4</v>
      </c>
      <c r="AE18" s="76">
        <v>1.238E-3</v>
      </c>
      <c r="AF18" s="76">
        <v>1.25E-3</v>
      </c>
      <c r="AG18" s="76">
        <v>1.139E-3</v>
      </c>
      <c r="AH18" s="76">
        <v>9.7000000000000005E-4</v>
      </c>
      <c r="AI18" s="76">
        <v>8.0400000000000003E-4</v>
      </c>
      <c r="AJ18" s="76">
        <v>6.6200000000000005E-4</v>
      </c>
      <c r="AK18" s="76">
        <v>7.54E-4</v>
      </c>
      <c r="AL18" s="76">
        <v>6.5499999999999998E-4</v>
      </c>
    </row>
    <row r="19" spans="1:38" ht="12.75" customHeight="1">
      <c r="A19" s="77">
        <v>-1.0418999999999999E-2</v>
      </c>
      <c r="B19" s="76">
        <v>-1.0194999999999999E-2</v>
      </c>
      <c r="C19" s="76">
        <v>-9.7730000000000004E-3</v>
      </c>
      <c r="D19" s="76">
        <v>-9.3519999999999992E-3</v>
      </c>
      <c r="E19" s="76">
        <v>-8.8739999999999999E-3</v>
      </c>
      <c r="F19" s="76">
        <v>-8.3440000000000007E-3</v>
      </c>
      <c r="G19" s="76">
        <v>-7.8930000000000007E-3</v>
      </c>
      <c r="H19" s="76">
        <v>-7.2329999999999998E-3</v>
      </c>
      <c r="I19" s="76">
        <v>-6.9220000000000002E-3</v>
      </c>
      <c r="J19" s="76">
        <v>-6.6270000000000001E-3</v>
      </c>
      <c r="K19" s="76">
        <v>-6.2189999999999997E-3</v>
      </c>
      <c r="L19" s="76">
        <v>-5.7840000000000001E-3</v>
      </c>
      <c r="M19" s="76">
        <v>-5.3290000000000004E-3</v>
      </c>
      <c r="N19" s="76">
        <v>-4.7450000000000001E-3</v>
      </c>
      <c r="O19" s="76">
        <v>-3.7859999999999999E-3</v>
      </c>
      <c r="P19" s="76">
        <v>-2.872E-3</v>
      </c>
      <c r="Q19" s="76">
        <v>-2.281E-3</v>
      </c>
      <c r="R19" s="76">
        <v>-1.9740000000000001E-3</v>
      </c>
      <c r="S19" s="76">
        <v>-1.75E-3</v>
      </c>
      <c r="T19" s="76">
        <v>-1.5529999999999999E-3</v>
      </c>
      <c r="U19" s="76">
        <v>-1.24E-3</v>
      </c>
      <c r="V19" s="76">
        <v>-1.029E-3</v>
      </c>
      <c r="W19" s="76">
        <v>-6.9899999999999997E-4</v>
      </c>
      <c r="X19" s="76">
        <v>-3.1E-4</v>
      </c>
      <c r="Y19" s="76">
        <v>0</v>
      </c>
      <c r="Z19" s="76">
        <v>1.3300000000000001E-4</v>
      </c>
      <c r="AA19" s="76">
        <v>2.0699999999999999E-4</v>
      </c>
      <c r="AB19" s="76">
        <v>5.1599999999999997E-4</v>
      </c>
      <c r="AC19" s="76">
        <v>6.8800000000000003E-4</v>
      </c>
      <c r="AD19" s="76">
        <v>7.8100000000000001E-4</v>
      </c>
      <c r="AE19" s="76">
        <v>1.1490000000000001E-3</v>
      </c>
      <c r="AF19" s="76">
        <v>1.2930000000000001E-3</v>
      </c>
      <c r="AG19" s="76">
        <v>1.073E-3</v>
      </c>
      <c r="AH19" s="76">
        <v>9.41E-4</v>
      </c>
      <c r="AI19" s="76">
        <v>6.5899999999999997E-4</v>
      </c>
      <c r="AJ19" s="76">
        <v>6.2799999999999998E-4</v>
      </c>
      <c r="AK19" s="76">
        <v>6.4400000000000004E-4</v>
      </c>
      <c r="AL19" s="76">
        <v>5.62E-4</v>
      </c>
    </row>
    <row r="20" spans="1:38" ht="12.75" customHeight="1">
      <c r="A20" s="77">
        <v>-9.3980000000000001E-3</v>
      </c>
      <c r="B20" s="76">
        <v>-9.273E-3</v>
      </c>
      <c r="C20" s="76">
        <v>-8.8640000000000004E-3</v>
      </c>
      <c r="D20" s="76">
        <v>-8.4440000000000001E-3</v>
      </c>
      <c r="E20" s="76">
        <v>-8.0560000000000007E-3</v>
      </c>
      <c r="F20" s="76">
        <v>-7.626E-3</v>
      </c>
      <c r="G20" s="76">
        <v>-7.3020000000000003E-3</v>
      </c>
      <c r="H20" s="76">
        <v>-6.5839999999999996E-3</v>
      </c>
      <c r="I20" s="76">
        <v>-6.3569999999999998E-3</v>
      </c>
      <c r="J20" s="76">
        <v>-6.0910000000000001E-3</v>
      </c>
      <c r="K20" s="76">
        <v>-5.6909999999999999E-3</v>
      </c>
      <c r="L20" s="76">
        <v>-5.313E-3</v>
      </c>
      <c r="M20" s="76">
        <v>-4.7559999999999998E-3</v>
      </c>
      <c r="N20" s="76">
        <v>-4.182E-3</v>
      </c>
      <c r="O20" s="76">
        <v>-3.4759999999999999E-3</v>
      </c>
      <c r="P20" s="76">
        <v>-2.624E-3</v>
      </c>
      <c r="Q20" s="76">
        <v>-1.9889999999999999E-3</v>
      </c>
      <c r="R20" s="76">
        <v>-1.789E-3</v>
      </c>
      <c r="S20" s="76">
        <v>-1.5250000000000001E-3</v>
      </c>
      <c r="T20" s="76">
        <v>-1.3569999999999999E-3</v>
      </c>
      <c r="U20" s="76">
        <v>-1.07E-3</v>
      </c>
      <c r="V20" s="76">
        <v>-9.4200000000000002E-4</v>
      </c>
      <c r="W20" s="76">
        <v>-6.3100000000000005E-4</v>
      </c>
      <c r="X20" s="76">
        <v>-1.94E-4</v>
      </c>
      <c r="Y20" s="76">
        <v>0</v>
      </c>
      <c r="Z20" s="76">
        <v>1.94E-4</v>
      </c>
      <c r="AA20" s="76">
        <v>2.4699999999999999E-4</v>
      </c>
      <c r="AB20" s="76">
        <v>4.3399999999999998E-4</v>
      </c>
      <c r="AC20" s="76">
        <v>5.0799999999999999E-4</v>
      </c>
      <c r="AD20" s="76">
        <v>7.5500000000000003E-4</v>
      </c>
      <c r="AE20" s="76">
        <v>1.1180000000000001E-3</v>
      </c>
      <c r="AF20" s="76">
        <v>1.225E-3</v>
      </c>
      <c r="AG20" s="76">
        <v>9.4700000000000003E-4</v>
      </c>
      <c r="AH20" s="76">
        <v>6.8000000000000005E-4</v>
      </c>
      <c r="AI20" s="76">
        <v>4.0099999999999999E-4</v>
      </c>
      <c r="AJ20" s="76">
        <v>3.0400000000000002E-4</v>
      </c>
      <c r="AK20" s="76">
        <v>3.2400000000000001E-4</v>
      </c>
      <c r="AL20" s="76">
        <v>2.1499999999999999E-4</v>
      </c>
    </row>
    <row r="21" spans="1:38" ht="12.75" customHeight="1">
      <c r="A21" s="77">
        <v>-9.1050000000000002E-3</v>
      </c>
      <c r="B21" s="76">
        <v>-8.9169999999999996E-3</v>
      </c>
      <c r="C21" s="76">
        <v>-8.6040000000000005E-3</v>
      </c>
      <c r="D21" s="76">
        <v>-8.1620000000000009E-3</v>
      </c>
      <c r="E21" s="76">
        <v>-7.7970000000000001E-3</v>
      </c>
      <c r="F21" s="76">
        <v>-7.4139999999999996E-3</v>
      </c>
      <c r="G21" s="76">
        <v>-6.9979999999999999E-3</v>
      </c>
      <c r="H21" s="76">
        <v>-6.3379999999999999E-3</v>
      </c>
      <c r="I21" s="76">
        <v>-6.0679999999999996E-3</v>
      </c>
      <c r="J21" s="76">
        <v>-5.8349999999999999E-3</v>
      </c>
      <c r="K21" s="76">
        <v>-5.4390000000000003E-3</v>
      </c>
      <c r="L21" s="76">
        <v>-5.0889999999999998E-3</v>
      </c>
      <c r="M21" s="76">
        <v>-4.6719999999999999E-3</v>
      </c>
      <c r="N21" s="76">
        <v>-4.176E-3</v>
      </c>
      <c r="O21" s="76">
        <v>-3.3609999999999998E-3</v>
      </c>
      <c r="P21" s="76">
        <v>-2.5089999999999999E-3</v>
      </c>
      <c r="Q21" s="76">
        <v>-1.957E-3</v>
      </c>
      <c r="R21" s="76">
        <v>-1.7390000000000001E-3</v>
      </c>
      <c r="S21" s="76">
        <v>-1.554E-3</v>
      </c>
      <c r="T21" s="76">
        <v>-1.359E-3</v>
      </c>
      <c r="U21" s="76">
        <v>-1.1460000000000001E-3</v>
      </c>
      <c r="V21" s="76">
        <v>-8.9700000000000001E-4</v>
      </c>
      <c r="W21" s="76">
        <v>-6.7500000000000004E-4</v>
      </c>
      <c r="X21" s="76">
        <v>-2.02E-4</v>
      </c>
      <c r="Y21" s="76">
        <v>0</v>
      </c>
      <c r="Z21" s="76">
        <v>9.3999999999999994E-5</v>
      </c>
      <c r="AA21" s="76">
        <v>1.8799999999999999E-4</v>
      </c>
      <c r="AB21" s="76">
        <v>3.9800000000000002E-4</v>
      </c>
      <c r="AC21" s="76">
        <v>5.0100000000000003E-4</v>
      </c>
      <c r="AD21" s="76">
        <v>6.9999999999999999E-4</v>
      </c>
      <c r="AE21" s="76">
        <v>1.023E-3</v>
      </c>
      <c r="AF21" s="76">
        <v>1.111E-3</v>
      </c>
      <c r="AG21" s="76">
        <v>8.1800000000000004E-4</v>
      </c>
      <c r="AH21" s="76">
        <v>6.4099999999999997E-4</v>
      </c>
      <c r="AI21" s="76">
        <v>3.77E-4</v>
      </c>
      <c r="AJ21" s="76">
        <v>1.2999999999999999E-4</v>
      </c>
      <c r="AK21" s="76">
        <v>2.0699999999999999E-4</v>
      </c>
      <c r="AL21" s="76">
        <v>8.3999999999999995E-5</v>
      </c>
    </row>
    <row r="22" spans="1:38" ht="12.75" customHeight="1">
      <c r="A22" s="77">
        <v>-8.4740000000000006E-3</v>
      </c>
      <c r="B22" s="76">
        <v>-8.3619999999999996E-3</v>
      </c>
      <c r="C22" s="76">
        <v>-8.0479999999999996E-3</v>
      </c>
      <c r="D22" s="76">
        <v>-7.7580000000000001E-3</v>
      </c>
      <c r="E22" s="76">
        <v>-7.3169999999999997E-3</v>
      </c>
      <c r="F22" s="76">
        <v>-6.9560000000000004E-3</v>
      </c>
      <c r="G22" s="76">
        <v>-6.5700000000000003E-3</v>
      </c>
      <c r="H22" s="76">
        <v>-6.0159999999999996E-3</v>
      </c>
      <c r="I22" s="76">
        <v>-5.7910000000000001E-3</v>
      </c>
      <c r="J22" s="76">
        <v>-5.5710000000000004E-3</v>
      </c>
      <c r="K22" s="76">
        <v>-5.2300000000000003E-3</v>
      </c>
      <c r="L22" s="76">
        <v>-4.8869999999999999E-3</v>
      </c>
      <c r="M22" s="76">
        <v>-4.4990000000000004E-3</v>
      </c>
      <c r="N22" s="76">
        <v>-3.9420000000000002E-3</v>
      </c>
      <c r="O22" s="76">
        <v>-3.2390000000000001E-3</v>
      </c>
      <c r="P22" s="76">
        <v>-2.464E-3</v>
      </c>
      <c r="Q22" s="76">
        <v>-2.003E-3</v>
      </c>
      <c r="R22" s="76">
        <v>-1.846E-3</v>
      </c>
      <c r="S22" s="76">
        <v>-1.606E-3</v>
      </c>
      <c r="T22" s="76">
        <v>-1.457E-3</v>
      </c>
      <c r="U22" s="76">
        <v>-1.181E-3</v>
      </c>
      <c r="V22" s="76">
        <v>-1.0070000000000001E-3</v>
      </c>
      <c r="W22" s="76">
        <v>-6.7699999999999998E-4</v>
      </c>
      <c r="X22" s="76">
        <v>-2.7900000000000001E-4</v>
      </c>
      <c r="Y22" s="76">
        <v>0</v>
      </c>
      <c r="Z22" s="76">
        <v>7.6000000000000004E-5</v>
      </c>
      <c r="AA22" s="76">
        <v>1.6100000000000001E-4</v>
      </c>
      <c r="AB22" s="76">
        <v>3.8499999999999998E-4</v>
      </c>
      <c r="AC22" s="76">
        <v>3.9500000000000001E-4</v>
      </c>
      <c r="AD22" s="76">
        <v>6.0599999999999998E-4</v>
      </c>
      <c r="AE22" s="76">
        <v>9.6299999999999999E-4</v>
      </c>
      <c r="AF22" s="76">
        <v>1.0740000000000001E-3</v>
      </c>
      <c r="AG22" s="76">
        <v>7.9299999999999998E-4</v>
      </c>
      <c r="AH22" s="76">
        <v>5.1000000000000004E-4</v>
      </c>
      <c r="AI22" s="76">
        <v>2.05E-4</v>
      </c>
      <c r="AJ22" s="76">
        <v>6.3999999999999997E-5</v>
      </c>
      <c r="AK22" s="76">
        <v>3.4999999999999997E-5</v>
      </c>
      <c r="AL22" s="76">
        <v>-2.8E-5</v>
      </c>
    </row>
    <row r="23" spans="1:38" ht="12.75" customHeight="1">
      <c r="A23" s="77">
        <v>-8.5140000000000007E-3</v>
      </c>
      <c r="B23" s="76">
        <v>-8.4360000000000008E-3</v>
      </c>
      <c r="C23" s="76">
        <v>-8.1359999999999991E-3</v>
      </c>
      <c r="D23" s="76">
        <v>-7.7340000000000004E-3</v>
      </c>
      <c r="E23" s="76">
        <v>-7.3800000000000003E-3</v>
      </c>
      <c r="F23" s="76">
        <v>-7.0780000000000001E-3</v>
      </c>
      <c r="G23" s="76">
        <v>-6.7450000000000001E-3</v>
      </c>
      <c r="H23" s="76">
        <v>-6.0790000000000002E-3</v>
      </c>
      <c r="I23" s="76">
        <v>-5.8859999999999997E-3</v>
      </c>
      <c r="J23" s="76">
        <v>-5.7460000000000002E-3</v>
      </c>
      <c r="K23" s="76">
        <v>-5.3579999999999999E-3</v>
      </c>
      <c r="L23" s="76">
        <v>-4.9909999999999998E-3</v>
      </c>
      <c r="M23" s="76">
        <v>-4.509E-3</v>
      </c>
      <c r="N23" s="76">
        <v>-4.0280000000000003E-3</v>
      </c>
      <c r="O23" s="76">
        <v>-3.3249999999999998E-3</v>
      </c>
      <c r="P23" s="76">
        <v>-2.617E-3</v>
      </c>
      <c r="Q23" s="76">
        <v>-2.0449999999999999E-3</v>
      </c>
      <c r="R23" s="76">
        <v>-1.853E-3</v>
      </c>
      <c r="S23" s="76">
        <v>-1.652E-3</v>
      </c>
      <c r="T23" s="76">
        <v>-1.4940000000000001E-3</v>
      </c>
      <c r="U23" s="76">
        <v>-1.186E-3</v>
      </c>
      <c r="V23" s="76">
        <v>-9.990000000000001E-4</v>
      </c>
      <c r="W23" s="76">
        <v>-7.2599999999999997E-4</v>
      </c>
      <c r="X23" s="76">
        <v>-2.5999999999999998E-4</v>
      </c>
      <c r="Y23" s="76">
        <v>0</v>
      </c>
      <c r="Z23" s="76">
        <v>1.9799999999999999E-4</v>
      </c>
      <c r="AA23" s="76">
        <v>3.3599999999999998E-4</v>
      </c>
      <c r="AB23" s="76">
        <v>4.75E-4</v>
      </c>
      <c r="AC23" s="76">
        <v>6.0700000000000001E-4</v>
      </c>
      <c r="AD23" s="76">
        <v>7.6900000000000004E-4</v>
      </c>
      <c r="AE23" s="76">
        <v>1.168E-3</v>
      </c>
      <c r="AF23" s="76">
        <v>1.23E-3</v>
      </c>
      <c r="AG23" s="76">
        <v>9.5399999999999999E-4</v>
      </c>
      <c r="AH23" s="76">
        <v>7.0500000000000001E-4</v>
      </c>
      <c r="AI23" s="76">
        <v>3.88E-4</v>
      </c>
      <c r="AJ23" s="76">
        <v>3.1300000000000002E-4</v>
      </c>
      <c r="AK23" s="76">
        <v>2.2599999999999999E-4</v>
      </c>
      <c r="AL23" s="76">
        <v>1.27E-4</v>
      </c>
    </row>
    <row r="24" spans="1:38" ht="12.75" customHeight="1">
      <c r="A24" s="77">
        <v>-8.1320000000000003E-3</v>
      </c>
      <c r="B24" s="76">
        <v>-7.9880000000000003E-3</v>
      </c>
      <c r="C24" s="76">
        <v>-7.7720000000000003E-3</v>
      </c>
      <c r="D24" s="76">
        <v>-7.424E-3</v>
      </c>
      <c r="E24" s="76">
        <v>-7.0899999999999999E-3</v>
      </c>
      <c r="F24" s="76">
        <v>-6.7980000000000002E-3</v>
      </c>
      <c r="G24" s="76">
        <v>-6.3749999999999996E-3</v>
      </c>
      <c r="H24" s="76">
        <v>-5.8469999999999998E-3</v>
      </c>
      <c r="I24" s="76">
        <v>-5.6550000000000003E-3</v>
      </c>
      <c r="J24" s="76">
        <v>-5.4159999999999998E-3</v>
      </c>
      <c r="K24" s="76">
        <v>-5.0949999999999997E-3</v>
      </c>
      <c r="L24" s="76">
        <v>-4.7540000000000004E-3</v>
      </c>
      <c r="M24" s="76">
        <v>-4.4530000000000004E-3</v>
      </c>
      <c r="N24" s="76">
        <v>-3.9940000000000002E-3</v>
      </c>
      <c r="O24" s="76">
        <v>-3.3E-3</v>
      </c>
      <c r="P24" s="76">
        <v>-2.5720000000000001E-3</v>
      </c>
      <c r="Q24" s="76">
        <v>-2.111E-3</v>
      </c>
      <c r="R24" s="76">
        <v>-1.882E-3</v>
      </c>
      <c r="S24" s="76">
        <v>-1.655E-3</v>
      </c>
      <c r="T24" s="76">
        <v>-1.4419999999999999E-3</v>
      </c>
      <c r="U24" s="76">
        <v>-1.173E-3</v>
      </c>
      <c r="V24" s="76">
        <v>-9.8900000000000008E-4</v>
      </c>
      <c r="W24" s="76">
        <v>-6.3400000000000001E-4</v>
      </c>
      <c r="X24" s="76">
        <v>-2.42E-4</v>
      </c>
      <c r="Y24" s="76">
        <v>0</v>
      </c>
      <c r="Z24" s="76">
        <v>2.4000000000000001E-4</v>
      </c>
      <c r="AA24" s="76">
        <v>3.3E-4</v>
      </c>
      <c r="AB24" s="76">
        <v>5.0299999999999997E-4</v>
      </c>
      <c r="AC24" s="76">
        <v>5.8100000000000003E-4</v>
      </c>
      <c r="AD24" s="76">
        <v>8.4900000000000004E-4</v>
      </c>
      <c r="AE24" s="76">
        <v>1.193E-3</v>
      </c>
      <c r="AF24" s="76">
        <v>1.341E-3</v>
      </c>
      <c r="AG24" s="76">
        <v>1.0280000000000001E-3</v>
      </c>
      <c r="AH24" s="76">
        <v>7.85E-4</v>
      </c>
      <c r="AI24" s="76">
        <v>5.0900000000000001E-4</v>
      </c>
      <c r="AJ24" s="76">
        <v>4.35E-4</v>
      </c>
      <c r="AK24" s="76">
        <v>3.6999999999999999E-4</v>
      </c>
      <c r="AL24" s="76">
        <v>3.3399999999999999E-4</v>
      </c>
    </row>
    <row r="25" spans="1:38" ht="12.75" customHeight="1">
      <c r="A25" s="77">
        <v>-8.0850000000000002E-3</v>
      </c>
      <c r="B25" s="76">
        <v>-8.0579999999999992E-3</v>
      </c>
      <c r="C25" s="76">
        <v>-7.7939999999999997E-3</v>
      </c>
      <c r="D25" s="76">
        <v>-7.5709999999999996E-3</v>
      </c>
      <c r="E25" s="76">
        <v>-7.1939999999999999E-3</v>
      </c>
      <c r="F25" s="76">
        <v>-6.8250000000000003E-3</v>
      </c>
      <c r="G25" s="76">
        <v>-6.5599999999999999E-3</v>
      </c>
      <c r="H25" s="76">
        <v>-6.0159999999999996E-3</v>
      </c>
      <c r="I25" s="76">
        <v>-5.7679999999999997E-3</v>
      </c>
      <c r="J25" s="76">
        <v>-5.5830000000000003E-3</v>
      </c>
      <c r="K25" s="76">
        <v>-5.3E-3</v>
      </c>
      <c r="L25" s="76">
        <v>-4.9779999999999998E-3</v>
      </c>
      <c r="M25" s="76">
        <v>-4.5729999999999998E-3</v>
      </c>
      <c r="N25" s="76">
        <v>-4.0990000000000002E-3</v>
      </c>
      <c r="O25" s="76">
        <v>-3.3869999999999998E-3</v>
      </c>
      <c r="P25" s="76">
        <v>-2.7720000000000002E-3</v>
      </c>
      <c r="Q25" s="76">
        <v>-2.258E-3</v>
      </c>
      <c r="R25" s="76">
        <v>-2.091E-3</v>
      </c>
      <c r="S25" s="76">
        <v>-1.7880000000000001E-3</v>
      </c>
      <c r="T25" s="76">
        <v>-1.5380000000000001E-3</v>
      </c>
      <c r="U25" s="76">
        <v>-1.2570000000000001E-3</v>
      </c>
      <c r="V25" s="76">
        <v>-1.0640000000000001E-3</v>
      </c>
      <c r="W25" s="76">
        <v>-7.1900000000000002E-4</v>
      </c>
      <c r="X25" s="76">
        <v>-2.5099999999999998E-4</v>
      </c>
      <c r="Y25" s="76">
        <v>0</v>
      </c>
      <c r="Z25" s="76">
        <v>2.5500000000000002E-4</v>
      </c>
      <c r="AA25" s="76">
        <v>3.68E-4</v>
      </c>
      <c r="AB25" s="76">
        <v>5.7899999999999998E-4</v>
      </c>
      <c r="AC25" s="76">
        <v>6.8000000000000005E-4</v>
      </c>
      <c r="AD25" s="76">
        <v>9.3599999999999998E-4</v>
      </c>
      <c r="AE25" s="76">
        <v>1.281E-3</v>
      </c>
      <c r="AF25" s="76">
        <v>1.3730000000000001E-3</v>
      </c>
      <c r="AG25" s="76">
        <v>1.17E-3</v>
      </c>
      <c r="AH25" s="76">
        <v>9.2800000000000001E-4</v>
      </c>
      <c r="AI25" s="76">
        <v>6.5700000000000003E-4</v>
      </c>
      <c r="AJ25" s="76">
        <v>4.9600000000000002E-4</v>
      </c>
      <c r="AK25" s="76">
        <v>5.2999999999999998E-4</v>
      </c>
      <c r="AL25" s="76">
        <v>4.0000000000000002E-4</v>
      </c>
    </row>
    <row r="26" spans="1:38" ht="12.75" customHeight="1">
      <c r="A26" s="77">
        <v>-7.8300000000000002E-3</v>
      </c>
      <c r="B26" s="76">
        <v>-7.803E-3</v>
      </c>
      <c r="C26" s="76">
        <v>-7.6059999999999999E-3</v>
      </c>
      <c r="D26" s="76">
        <v>-7.3090000000000004E-3</v>
      </c>
      <c r="E26" s="76">
        <v>-7.0320000000000001E-3</v>
      </c>
      <c r="F26" s="76">
        <v>-6.7840000000000001E-3</v>
      </c>
      <c r="G26" s="76">
        <v>-6.424E-3</v>
      </c>
      <c r="H26" s="76">
        <v>-5.8380000000000003E-3</v>
      </c>
      <c r="I26" s="76">
        <v>-5.6769999999999998E-3</v>
      </c>
      <c r="J26" s="76">
        <v>-5.5259999999999997E-3</v>
      </c>
      <c r="K26" s="76">
        <v>-5.1809999999999998E-3</v>
      </c>
      <c r="L26" s="76">
        <v>-4.862E-3</v>
      </c>
      <c r="M26" s="76">
        <v>-4.5040000000000002E-3</v>
      </c>
      <c r="N26" s="76">
        <v>-4.078E-3</v>
      </c>
      <c r="O26" s="76">
        <v>-3.4259999999999998E-3</v>
      </c>
      <c r="P26" s="76">
        <v>-2.758E-3</v>
      </c>
      <c r="Q26" s="76">
        <v>-2.2780000000000001E-3</v>
      </c>
      <c r="R26" s="76">
        <v>-2.019E-3</v>
      </c>
      <c r="S26" s="76">
        <v>-1.7030000000000001E-3</v>
      </c>
      <c r="T26" s="76">
        <v>-1.5150000000000001E-3</v>
      </c>
      <c r="U26" s="76">
        <v>-1.194E-3</v>
      </c>
      <c r="V26" s="76">
        <v>-9.6599999999999995E-4</v>
      </c>
      <c r="W26" s="76">
        <v>-6.4000000000000005E-4</v>
      </c>
      <c r="X26" s="76">
        <v>-1.9100000000000001E-4</v>
      </c>
      <c r="Y26" s="76">
        <v>0</v>
      </c>
      <c r="Z26" s="76">
        <v>3.0600000000000001E-4</v>
      </c>
      <c r="AA26" s="76">
        <v>4.5899999999999999E-4</v>
      </c>
      <c r="AB26" s="76">
        <v>6.4400000000000004E-4</v>
      </c>
      <c r="AC26" s="76">
        <v>7.3300000000000004E-4</v>
      </c>
      <c r="AD26" s="76">
        <v>1.073E-3</v>
      </c>
      <c r="AE26" s="76">
        <v>1.325E-3</v>
      </c>
      <c r="AF26" s="76">
        <v>1.474E-3</v>
      </c>
      <c r="AG26" s="76">
        <v>1.271E-3</v>
      </c>
      <c r="AH26" s="76">
        <v>1.065E-3</v>
      </c>
      <c r="AI26" s="76">
        <v>7.2499999999999995E-4</v>
      </c>
      <c r="AJ26" s="76">
        <v>6.6799999999999997E-4</v>
      </c>
      <c r="AK26" s="76">
        <v>6.4400000000000004E-4</v>
      </c>
      <c r="AL26" s="76">
        <v>5.2400000000000005E-4</v>
      </c>
    </row>
    <row r="27" spans="1:38" ht="12.75" customHeight="1">
      <c r="A27" s="77">
        <v>-8.1069999999999996E-3</v>
      </c>
      <c r="B27" s="76">
        <v>-8.0190000000000001E-3</v>
      </c>
      <c r="C27" s="76">
        <v>-7.8549999999999991E-3</v>
      </c>
      <c r="D27" s="76">
        <v>-7.6480000000000003E-3</v>
      </c>
      <c r="E27" s="76">
        <v>-7.3460000000000001E-3</v>
      </c>
      <c r="F27" s="76">
        <v>-7.0099999999999997E-3</v>
      </c>
      <c r="G27" s="76">
        <v>-6.613E-3</v>
      </c>
      <c r="H27" s="76">
        <v>-6.1700000000000001E-3</v>
      </c>
      <c r="I27" s="76">
        <v>-5.8799999999999998E-3</v>
      </c>
      <c r="J27" s="76">
        <v>-5.7089999999999997E-3</v>
      </c>
      <c r="K27" s="76">
        <v>-5.476E-3</v>
      </c>
      <c r="L27" s="76">
        <v>-5.1349999999999998E-3</v>
      </c>
      <c r="M27" s="76">
        <v>-4.8469999999999997E-3</v>
      </c>
      <c r="N27" s="76">
        <v>-4.4209999999999996E-3</v>
      </c>
      <c r="O27" s="76">
        <v>-3.7320000000000001E-3</v>
      </c>
      <c r="P27" s="76">
        <v>-3.0769999999999999E-3</v>
      </c>
      <c r="Q27" s="76">
        <v>-2.6359999999999999E-3</v>
      </c>
      <c r="R27" s="76">
        <v>-2.3080000000000002E-3</v>
      </c>
      <c r="S27" s="76">
        <v>-1.9740000000000001E-3</v>
      </c>
      <c r="T27" s="76">
        <v>-1.707E-3</v>
      </c>
      <c r="U27" s="76">
        <v>-1.4599999999999999E-3</v>
      </c>
      <c r="V27" s="76">
        <v>-1.1659999999999999E-3</v>
      </c>
      <c r="W27" s="76">
        <v>-7.9600000000000005E-4</v>
      </c>
      <c r="X27" s="76">
        <v>-3.3100000000000002E-4</v>
      </c>
      <c r="Y27" s="76">
        <v>0</v>
      </c>
      <c r="Z27" s="76">
        <v>1.7799999999999999E-4</v>
      </c>
      <c r="AA27" s="76">
        <v>3.01E-4</v>
      </c>
      <c r="AB27" s="76">
        <v>5.6700000000000001E-4</v>
      </c>
      <c r="AC27" s="76">
        <v>6.5499999999999998E-4</v>
      </c>
      <c r="AD27" s="76">
        <v>9.2000000000000003E-4</v>
      </c>
      <c r="AE27" s="76">
        <v>1.3259999999999999E-3</v>
      </c>
      <c r="AF27" s="76">
        <v>1.4580000000000001E-3</v>
      </c>
      <c r="AG27" s="76">
        <v>1.358E-3</v>
      </c>
      <c r="AH27" s="76">
        <v>1.1429999999999999E-3</v>
      </c>
      <c r="AI27" s="76">
        <v>8.4199999999999998E-4</v>
      </c>
      <c r="AJ27" s="76">
        <v>7.2900000000000005E-4</v>
      </c>
      <c r="AK27" s="76">
        <v>7.1100000000000004E-4</v>
      </c>
      <c r="AL27" s="76">
        <v>6.5499999999999998E-4</v>
      </c>
    </row>
    <row r="28" spans="1:38" ht="12.75" customHeight="1">
      <c r="A28" s="77">
        <v>-7.8659999999999997E-3</v>
      </c>
      <c r="B28" s="76">
        <v>-7.8899999999999994E-3</v>
      </c>
      <c r="C28" s="76">
        <v>-7.7580000000000001E-3</v>
      </c>
      <c r="D28" s="76">
        <v>-7.5649999999999997E-3</v>
      </c>
      <c r="E28" s="76">
        <v>-7.273E-3</v>
      </c>
      <c r="F28" s="76">
        <v>-6.9430000000000004E-3</v>
      </c>
      <c r="G28" s="76">
        <v>-6.7260000000000002E-3</v>
      </c>
      <c r="H28" s="76">
        <v>-6.1630000000000001E-3</v>
      </c>
      <c r="I28" s="76">
        <v>-5.9709999999999997E-3</v>
      </c>
      <c r="J28" s="76">
        <v>-5.8209999999999998E-3</v>
      </c>
      <c r="K28" s="76">
        <v>-5.5319999999999996E-3</v>
      </c>
      <c r="L28" s="76">
        <v>-5.2399999999999999E-3</v>
      </c>
      <c r="M28" s="76">
        <v>-4.8520000000000004E-3</v>
      </c>
      <c r="N28" s="76">
        <v>-4.4149999999999997E-3</v>
      </c>
      <c r="O28" s="76">
        <v>-3.7829999999999999E-3</v>
      </c>
      <c r="P28" s="76">
        <v>-3.1549999999999998E-3</v>
      </c>
      <c r="Q28" s="76">
        <v>-2.6800000000000001E-3</v>
      </c>
      <c r="R28" s="76">
        <v>-2.3909999999999999E-3</v>
      </c>
      <c r="S28" s="76">
        <v>-2.0209999999999998E-3</v>
      </c>
      <c r="T28" s="76">
        <v>-1.732E-3</v>
      </c>
      <c r="U28" s="76">
        <v>-1.3910000000000001E-3</v>
      </c>
      <c r="V28" s="76">
        <v>-1.106E-3</v>
      </c>
      <c r="W28" s="76">
        <v>-7.85E-4</v>
      </c>
      <c r="X28" s="76">
        <v>-2.6600000000000001E-4</v>
      </c>
      <c r="Y28" s="76">
        <v>0</v>
      </c>
      <c r="Z28" s="76">
        <v>2.8200000000000002E-4</v>
      </c>
      <c r="AA28" s="76">
        <v>4.5600000000000003E-4</v>
      </c>
      <c r="AB28" s="76">
        <v>7.1699999999999997E-4</v>
      </c>
      <c r="AC28" s="76">
        <v>8.1700000000000002E-4</v>
      </c>
      <c r="AD28" s="76">
        <v>1.1310000000000001E-3</v>
      </c>
      <c r="AE28" s="76">
        <v>1.5269999999999999E-3</v>
      </c>
      <c r="AF28" s="76">
        <v>1.6570000000000001E-3</v>
      </c>
      <c r="AG28" s="76">
        <v>1.5070000000000001E-3</v>
      </c>
      <c r="AH28" s="76">
        <v>1.3500000000000001E-3</v>
      </c>
      <c r="AI28" s="76">
        <v>1.039E-3</v>
      </c>
      <c r="AJ28" s="76">
        <v>9.5500000000000001E-4</v>
      </c>
      <c r="AK28" s="76">
        <v>9.3400000000000004E-4</v>
      </c>
      <c r="AL28" s="76">
        <v>8.7100000000000003E-4</v>
      </c>
    </row>
    <row r="29" spans="1:38" ht="12.75" customHeight="1">
      <c r="A29" s="77">
        <v>-8.0739999999999996E-3</v>
      </c>
      <c r="B29" s="76">
        <v>-8.0689999999999998E-3</v>
      </c>
      <c r="C29" s="76">
        <v>-7.9480000000000002E-3</v>
      </c>
      <c r="D29" s="76">
        <v>-7.6990000000000001E-3</v>
      </c>
      <c r="E29" s="76">
        <v>-7.4790000000000004E-3</v>
      </c>
      <c r="F29" s="76">
        <v>-7.2160000000000002E-3</v>
      </c>
      <c r="G29" s="76">
        <v>-6.8789999999999997E-3</v>
      </c>
      <c r="H29" s="76">
        <v>-6.3239999999999998E-3</v>
      </c>
      <c r="I29" s="76">
        <v>-6.1799999999999997E-3</v>
      </c>
      <c r="J29" s="76">
        <v>-6.0260000000000001E-3</v>
      </c>
      <c r="K29" s="76">
        <v>-5.7340000000000004E-3</v>
      </c>
      <c r="L29" s="76">
        <v>-5.4580000000000002E-3</v>
      </c>
      <c r="M29" s="76">
        <v>-5.1029999999999999E-3</v>
      </c>
      <c r="N29" s="76">
        <v>-4.6829999999999997E-3</v>
      </c>
      <c r="O29" s="76">
        <v>-4.0260000000000001E-3</v>
      </c>
      <c r="P29" s="76">
        <v>-3.3769999999999998E-3</v>
      </c>
      <c r="Q29" s="76">
        <v>-2.8739999999999998E-3</v>
      </c>
      <c r="R29" s="76">
        <v>-2.5850000000000001E-3</v>
      </c>
      <c r="S29" s="76">
        <v>-2.1289999999999998E-3</v>
      </c>
      <c r="T29" s="76">
        <v>-1.8649999999999999E-3</v>
      </c>
      <c r="U29" s="76">
        <v>-1.488E-3</v>
      </c>
      <c r="V29" s="76">
        <v>-1.1980000000000001E-3</v>
      </c>
      <c r="W29" s="76">
        <v>-7.7800000000000005E-4</v>
      </c>
      <c r="X29" s="76">
        <v>-3.2499999999999999E-4</v>
      </c>
      <c r="Y29" s="76">
        <v>0</v>
      </c>
      <c r="Z29" s="76">
        <v>3.2299999999999999E-4</v>
      </c>
      <c r="AA29" s="76">
        <v>4.7800000000000002E-4</v>
      </c>
      <c r="AB29" s="76">
        <v>7.4700000000000005E-4</v>
      </c>
      <c r="AC29" s="76">
        <v>8.8099999999999995E-4</v>
      </c>
      <c r="AD29" s="76">
        <v>1.224E-3</v>
      </c>
      <c r="AE29" s="76">
        <v>1.6199999999999999E-3</v>
      </c>
      <c r="AF29" s="76">
        <v>1.7979999999999999E-3</v>
      </c>
      <c r="AG29" s="76">
        <v>1.6410000000000001E-3</v>
      </c>
      <c r="AH29" s="76">
        <v>1.5E-3</v>
      </c>
      <c r="AI29" s="76">
        <v>1.2130000000000001E-3</v>
      </c>
      <c r="AJ29" s="76">
        <v>1.137E-3</v>
      </c>
      <c r="AK29" s="76">
        <v>1.116E-3</v>
      </c>
      <c r="AL29" s="76">
        <v>1.0250000000000001E-3</v>
      </c>
    </row>
    <row r="30" spans="1:38" ht="12.75" customHeight="1">
      <c r="A30" s="77">
        <v>-8.0590000000000002E-3</v>
      </c>
      <c r="B30" s="76">
        <v>-8.0789999999999994E-3</v>
      </c>
      <c r="C30" s="76">
        <v>-7.9880000000000003E-3</v>
      </c>
      <c r="D30" s="76">
        <v>-7.8569999999999994E-3</v>
      </c>
      <c r="E30" s="76">
        <v>-7.554E-3</v>
      </c>
      <c r="F30" s="76">
        <v>-7.2519999999999998E-3</v>
      </c>
      <c r="G30" s="76">
        <v>-6.9490000000000003E-3</v>
      </c>
      <c r="H30" s="76">
        <v>-6.5189999999999996E-3</v>
      </c>
      <c r="I30" s="76">
        <v>-6.3E-3</v>
      </c>
      <c r="J30" s="76">
        <v>-6.1409999999999998E-3</v>
      </c>
      <c r="K30" s="76">
        <v>-5.875E-3</v>
      </c>
      <c r="L30" s="76">
        <v>-5.6090000000000003E-3</v>
      </c>
      <c r="M30" s="76">
        <v>-5.3189999999999999E-3</v>
      </c>
      <c r="N30" s="76">
        <v>-4.8630000000000001E-3</v>
      </c>
      <c r="O30" s="76">
        <v>-4.1980000000000003E-3</v>
      </c>
      <c r="P30" s="76">
        <v>-3.5360000000000001E-3</v>
      </c>
      <c r="Q30" s="76">
        <v>-3.0760000000000002E-3</v>
      </c>
      <c r="R30" s="76">
        <v>-2.751E-3</v>
      </c>
      <c r="S30" s="76">
        <v>-2.284E-3</v>
      </c>
      <c r="T30" s="76">
        <v>-2.0049999999999998E-3</v>
      </c>
      <c r="U30" s="76">
        <v>-1.6620000000000001E-3</v>
      </c>
      <c r="V30" s="76">
        <v>-1.304E-3</v>
      </c>
      <c r="W30" s="76">
        <v>-8.7399999999999999E-4</v>
      </c>
      <c r="X30" s="76">
        <v>-3.8200000000000002E-4</v>
      </c>
      <c r="Y30" s="76">
        <v>0</v>
      </c>
      <c r="Z30" s="76">
        <v>2.5999999999999998E-4</v>
      </c>
      <c r="AA30" s="76">
        <v>4.8999999999999998E-4</v>
      </c>
      <c r="AB30" s="76">
        <v>7.5000000000000002E-4</v>
      </c>
      <c r="AC30" s="76">
        <v>8.5700000000000001E-4</v>
      </c>
      <c r="AD30" s="76">
        <v>1.1950000000000001E-3</v>
      </c>
      <c r="AE30" s="76">
        <v>1.588E-3</v>
      </c>
      <c r="AF30" s="76">
        <v>1.823E-3</v>
      </c>
      <c r="AG30" s="76">
        <v>1.6999999999999999E-3</v>
      </c>
      <c r="AH30" s="76">
        <v>1.624E-3</v>
      </c>
      <c r="AI30" s="76">
        <v>1.322E-3</v>
      </c>
      <c r="AJ30" s="76">
        <v>1.2080000000000001E-3</v>
      </c>
      <c r="AK30" s="76">
        <v>1.2199999999999999E-3</v>
      </c>
      <c r="AL30" s="76">
        <v>1.1310000000000001E-3</v>
      </c>
    </row>
    <row r="31" spans="1:38" ht="12.75" customHeight="1">
      <c r="A31" s="77">
        <v>-8.0429999999999998E-3</v>
      </c>
      <c r="B31" s="76">
        <v>-8.1359999999999991E-3</v>
      </c>
      <c r="C31" s="76">
        <v>-8.064E-3</v>
      </c>
      <c r="D31" s="76">
        <v>-7.8949999999999992E-3</v>
      </c>
      <c r="E31" s="76">
        <v>-7.633E-3</v>
      </c>
      <c r="F31" s="76">
        <v>-7.358E-3</v>
      </c>
      <c r="G31" s="76">
        <v>-7.1300000000000001E-3</v>
      </c>
      <c r="H31" s="76">
        <v>-6.5839999999999996E-3</v>
      </c>
      <c r="I31" s="76">
        <v>-6.4089999999999998E-3</v>
      </c>
      <c r="J31" s="76">
        <v>-6.2779999999999997E-3</v>
      </c>
      <c r="K31" s="76">
        <v>-6.0109999999999999E-3</v>
      </c>
      <c r="L31" s="76">
        <v>-5.77E-3</v>
      </c>
      <c r="M31" s="76">
        <v>-5.365E-3</v>
      </c>
      <c r="N31" s="76">
        <v>-4.927E-3</v>
      </c>
      <c r="O31" s="76">
        <v>-4.2919999999999998E-3</v>
      </c>
      <c r="P31" s="76">
        <v>-3.6250000000000002E-3</v>
      </c>
      <c r="Q31" s="76">
        <v>-3.1180000000000001E-3</v>
      </c>
      <c r="R31" s="76">
        <v>-2.7680000000000001E-3</v>
      </c>
      <c r="S31" s="76">
        <v>-2.3280000000000002E-3</v>
      </c>
      <c r="T31" s="76">
        <v>-2.036E-3</v>
      </c>
      <c r="U31" s="76">
        <v>-1.6280000000000001E-3</v>
      </c>
      <c r="V31" s="76">
        <v>-1.292E-3</v>
      </c>
      <c r="W31" s="76">
        <v>-8.8400000000000002E-4</v>
      </c>
      <c r="X31" s="76">
        <v>-3.8000000000000002E-4</v>
      </c>
      <c r="Y31" s="76">
        <v>0</v>
      </c>
      <c r="Z31" s="76">
        <v>3.5500000000000001E-4</v>
      </c>
      <c r="AA31" s="76">
        <v>5.5900000000000004E-4</v>
      </c>
      <c r="AB31" s="76">
        <v>7.9000000000000001E-4</v>
      </c>
      <c r="AC31" s="76">
        <v>9.3999999999999997E-4</v>
      </c>
      <c r="AD31" s="76">
        <v>1.2470000000000001E-3</v>
      </c>
      <c r="AE31" s="76">
        <v>1.6750000000000001E-3</v>
      </c>
      <c r="AF31" s="76">
        <v>1.92E-3</v>
      </c>
      <c r="AG31" s="76">
        <v>1.748E-3</v>
      </c>
      <c r="AH31" s="76">
        <v>1.645E-3</v>
      </c>
      <c r="AI31" s="76">
        <v>1.4239999999999999E-3</v>
      </c>
      <c r="AJ31" s="76">
        <v>1.2669999999999999E-3</v>
      </c>
      <c r="AK31" s="76">
        <v>1.2800000000000001E-3</v>
      </c>
      <c r="AL31" s="76">
        <v>1.1969999999999999E-3</v>
      </c>
    </row>
    <row r="32" spans="1:38" ht="12.75" customHeight="1">
      <c r="A32" s="77">
        <v>-7.6059999999999999E-3</v>
      </c>
      <c r="B32" s="76">
        <v>-7.6470000000000002E-3</v>
      </c>
      <c r="C32" s="76">
        <v>-7.6340000000000002E-3</v>
      </c>
      <c r="D32" s="76">
        <v>-7.4650000000000003E-3</v>
      </c>
      <c r="E32" s="76">
        <v>-7.2890000000000003E-3</v>
      </c>
      <c r="F32" s="76">
        <v>-7.0860000000000003E-3</v>
      </c>
      <c r="G32" s="76">
        <v>-6.718E-3</v>
      </c>
      <c r="H32" s="76">
        <v>-6.2379999999999996E-3</v>
      </c>
      <c r="I32" s="76">
        <v>-6.1419999999999999E-3</v>
      </c>
      <c r="J32" s="76">
        <v>-6.0049999999999999E-3</v>
      </c>
      <c r="K32" s="76">
        <v>-5.7759999999999999E-3</v>
      </c>
      <c r="L32" s="76">
        <v>-5.5310000000000003E-3</v>
      </c>
      <c r="M32" s="76">
        <v>-5.2420000000000001E-3</v>
      </c>
      <c r="N32" s="76">
        <v>-4.836E-3</v>
      </c>
      <c r="O32" s="76">
        <v>-4.1520000000000003E-3</v>
      </c>
      <c r="P32" s="76">
        <v>-3.4610000000000001E-3</v>
      </c>
      <c r="Q32" s="76">
        <v>-3.0379999999999999E-3</v>
      </c>
      <c r="R32" s="76">
        <v>-2.6619999999999999E-3</v>
      </c>
      <c r="S32" s="76">
        <v>-2.2920000000000002E-3</v>
      </c>
      <c r="T32" s="76">
        <v>-1.9719999999999998E-3</v>
      </c>
      <c r="U32" s="76">
        <v>-1.5820000000000001E-3</v>
      </c>
      <c r="V32" s="76">
        <v>-1.2830000000000001E-3</v>
      </c>
      <c r="W32" s="76">
        <v>-8.3699999999999996E-4</v>
      </c>
      <c r="X32" s="76">
        <v>-3.6699999999999998E-4</v>
      </c>
      <c r="Y32" s="76">
        <v>0</v>
      </c>
      <c r="Z32" s="76">
        <v>2.81E-4</v>
      </c>
      <c r="AA32" s="76">
        <v>5.6300000000000002E-4</v>
      </c>
      <c r="AB32" s="76">
        <v>7.27E-4</v>
      </c>
      <c r="AC32" s="76">
        <v>9.1100000000000003E-4</v>
      </c>
      <c r="AD32" s="76">
        <v>1.1509999999999999E-3</v>
      </c>
      <c r="AE32" s="76">
        <v>1.616E-3</v>
      </c>
      <c r="AF32" s="76">
        <v>1.8289999999999999E-3</v>
      </c>
      <c r="AG32" s="76">
        <v>1.7489999999999999E-3</v>
      </c>
      <c r="AH32" s="76">
        <v>1.624E-3</v>
      </c>
      <c r="AI32" s="76">
        <v>1.3849999999999999E-3</v>
      </c>
      <c r="AJ32" s="76">
        <v>1.3029999999999999E-3</v>
      </c>
      <c r="AK32" s="76">
        <v>1.286E-3</v>
      </c>
      <c r="AL32" s="76">
        <v>1.1670000000000001E-3</v>
      </c>
    </row>
    <row r="33" spans="1:38" ht="12.75" customHeight="1">
      <c r="A33" s="77">
        <v>-7.4780000000000003E-3</v>
      </c>
      <c r="B33" s="76">
        <v>-7.5919999999999998E-3</v>
      </c>
      <c r="C33" s="76">
        <v>-7.5360000000000002E-3</v>
      </c>
      <c r="D33" s="76">
        <v>-7.4310000000000001E-3</v>
      </c>
      <c r="E33" s="76">
        <v>-7.1630000000000001E-3</v>
      </c>
      <c r="F33" s="76">
        <v>-6.9319999999999998E-3</v>
      </c>
      <c r="G33" s="76">
        <v>-6.672E-3</v>
      </c>
      <c r="H33" s="76">
        <v>-6.2680000000000001E-3</v>
      </c>
      <c r="I33" s="76">
        <v>-6.1069999999999996E-3</v>
      </c>
      <c r="J33" s="76">
        <v>-5.9449999999999998E-3</v>
      </c>
      <c r="K33" s="76">
        <v>-5.7650000000000002E-3</v>
      </c>
      <c r="L33" s="76">
        <v>-5.5069999999999997E-3</v>
      </c>
      <c r="M33" s="76">
        <v>-5.2370000000000003E-3</v>
      </c>
      <c r="N33" s="76">
        <v>-4.7590000000000002E-3</v>
      </c>
      <c r="O33" s="76">
        <v>-4.1019999999999997E-3</v>
      </c>
      <c r="P33" s="76">
        <v>-3.444E-3</v>
      </c>
      <c r="Q33" s="76">
        <v>-2.9819999999999998E-3</v>
      </c>
      <c r="R33" s="76">
        <v>-2.65E-3</v>
      </c>
      <c r="S33" s="76">
        <v>-2.2490000000000001E-3</v>
      </c>
      <c r="T33" s="76">
        <v>-1.936E-3</v>
      </c>
      <c r="U33" s="76">
        <v>-1.5989999999999999E-3</v>
      </c>
      <c r="V33" s="76">
        <v>-1.256E-3</v>
      </c>
      <c r="W33" s="76">
        <v>-8.52E-4</v>
      </c>
      <c r="X33" s="76">
        <v>-3.6200000000000002E-4</v>
      </c>
      <c r="Y33" s="76">
        <v>0</v>
      </c>
      <c r="Z33" s="76">
        <v>3.0200000000000002E-4</v>
      </c>
      <c r="AA33" s="76">
        <v>4.95E-4</v>
      </c>
      <c r="AB33" s="76">
        <v>7.18E-4</v>
      </c>
      <c r="AC33" s="76">
        <v>8.43E-4</v>
      </c>
      <c r="AD33" s="76">
        <v>1.0889999999999999E-3</v>
      </c>
      <c r="AE33" s="76">
        <v>1.5150000000000001E-3</v>
      </c>
      <c r="AF33" s="76">
        <v>1.732E-3</v>
      </c>
      <c r="AG33" s="76">
        <v>1.6429999999999999E-3</v>
      </c>
      <c r="AH33" s="76">
        <v>1.5809999999999999E-3</v>
      </c>
      <c r="AI33" s="76">
        <v>1.3259999999999999E-3</v>
      </c>
      <c r="AJ33" s="76">
        <v>1.217E-3</v>
      </c>
      <c r="AK33" s="76">
        <v>1.217E-3</v>
      </c>
      <c r="AL33" s="76">
        <v>1.1349999999999999E-3</v>
      </c>
    </row>
    <row r="34" spans="1:38" ht="12.75" customHeight="1">
      <c r="A34" s="77">
        <v>-7.1329999999999996E-3</v>
      </c>
      <c r="B34" s="76">
        <v>-7.2620000000000002E-3</v>
      </c>
      <c r="C34" s="76">
        <v>-7.2420000000000002E-3</v>
      </c>
      <c r="D34" s="76">
        <v>-7.0850000000000002E-3</v>
      </c>
      <c r="E34" s="76">
        <v>-6.9129999999999999E-3</v>
      </c>
      <c r="F34" s="76">
        <v>-6.7029999999999998E-3</v>
      </c>
      <c r="G34" s="76">
        <v>-6.4530000000000004E-3</v>
      </c>
      <c r="H34" s="76">
        <v>-5.9719999999999999E-3</v>
      </c>
      <c r="I34" s="76">
        <v>-5.8430000000000001E-3</v>
      </c>
      <c r="J34" s="76">
        <v>-5.7499999999999999E-3</v>
      </c>
      <c r="K34" s="76">
        <v>-5.5180000000000003E-3</v>
      </c>
      <c r="L34" s="76">
        <v>-5.2909999999999997E-3</v>
      </c>
      <c r="M34" s="76">
        <v>-4.9639999999999997E-3</v>
      </c>
      <c r="N34" s="76">
        <v>-4.5519999999999996E-3</v>
      </c>
      <c r="O34" s="76">
        <v>-3.9069999999999999E-3</v>
      </c>
      <c r="P34" s="76">
        <v>-3.228E-3</v>
      </c>
      <c r="Q34" s="76">
        <v>-2.7699999999999999E-3</v>
      </c>
      <c r="R34" s="76">
        <v>-2.4629999999999999E-3</v>
      </c>
      <c r="S34" s="76">
        <v>-2.0769999999999999E-3</v>
      </c>
      <c r="T34" s="76">
        <v>-1.807E-3</v>
      </c>
      <c r="U34" s="76">
        <v>-1.4859999999999999E-3</v>
      </c>
      <c r="V34" s="76">
        <v>-1.1689999999999999E-3</v>
      </c>
      <c r="W34" s="76">
        <v>-7.7999999999999999E-4</v>
      </c>
      <c r="X34" s="76">
        <v>-3.0600000000000001E-4</v>
      </c>
      <c r="Y34" s="76">
        <v>0</v>
      </c>
      <c r="Z34" s="76">
        <v>2.9500000000000001E-4</v>
      </c>
      <c r="AA34" s="76">
        <v>5.2499999999999997E-4</v>
      </c>
      <c r="AB34" s="76">
        <v>6.6299999999999996E-4</v>
      </c>
      <c r="AC34" s="76">
        <v>7.6499999999999995E-4</v>
      </c>
      <c r="AD34" s="76">
        <v>1.011E-3</v>
      </c>
      <c r="AE34" s="76">
        <v>1.4250000000000001E-3</v>
      </c>
      <c r="AF34" s="76">
        <v>1.6000000000000001E-3</v>
      </c>
      <c r="AG34" s="76">
        <v>1.573E-3</v>
      </c>
      <c r="AH34" s="76">
        <v>1.464E-3</v>
      </c>
      <c r="AI34" s="76">
        <v>1.2620000000000001E-3</v>
      </c>
      <c r="AJ34" s="76">
        <v>1.15E-3</v>
      </c>
      <c r="AK34" s="76">
        <v>1.1540000000000001E-3</v>
      </c>
      <c r="AL34" s="76">
        <v>1.0610000000000001E-3</v>
      </c>
    </row>
    <row r="35" spans="1:38" ht="12.75" customHeight="1">
      <c r="A35" s="77">
        <v>-6.6379999999999998E-3</v>
      </c>
      <c r="B35" s="76">
        <v>-6.7060000000000002E-3</v>
      </c>
      <c r="C35" s="76">
        <v>-6.7099999999999998E-3</v>
      </c>
      <c r="D35" s="76">
        <v>-6.594E-3</v>
      </c>
      <c r="E35" s="76">
        <v>-6.3870000000000003E-3</v>
      </c>
      <c r="F35" s="76">
        <v>-6.1919999999999996E-3</v>
      </c>
      <c r="G35" s="76">
        <v>-5.8719999999999996E-3</v>
      </c>
      <c r="H35" s="76">
        <v>-5.4900000000000001E-3</v>
      </c>
      <c r="I35" s="76">
        <v>-5.3350000000000003E-3</v>
      </c>
      <c r="J35" s="76">
        <v>-5.2379999999999996E-3</v>
      </c>
      <c r="K35" s="76">
        <v>-5.0610000000000004E-3</v>
      </c>
      <c r="L35" s="76">
        <v>-4.8510000000000003E-3</v>
      </c>
      <c r="M35" s="76">
        <v>-4.6220000000000002E-3</v>
      </c>
      <c r="N35" s="76">
        <v>-4.2100000000000002E-3</v>
      </c>
      <c r="O35" s="76">
        <v>-3.5279999999999999E-3</v>
      </c>
      <c r="P35" s="76">
        <v>-2.8869999999999998E-3</v>
      </c>
      <c r="Q35" s="76">
        <v>-2.4910000000000002E-3</v>
      </c>
      <c r="R35" s="76">
        <v>-2.163E-3</v>
      </c>
      <c r="S35" s="76">
        <v>-1.848E-3</v>
      </c>
      <c r="T35" s="76">
        <v>-1.6130000000000001E-3</v>
      </c>
      <c r="U35" s="76">
        <v>-1.364E-3</v>
      </c>
      <c r="V35" s="76">
        <v>-1.0759999999999999E-3</v>
      </c>
      <c r="W35" s="76">
        <v>-6.9700000000000003E-4</v>
      </c>
      <c r="X35" s="76">
        <v>-2.6600000000000001E-4</v>
      </c>
      <c r="Y35" s="76">
        <v>0</v>
      </c>
      <c r="Z35" s="76">
        <v>2.5399999999999999E-4</v>
      </c>
      <c r="AA35" s="76">
        <v>3.9300000000000001E-4</v>
      </c>
      <c r="AB35" s="76">
        <v>5.4000000000000001E-4</v>
      </c>
      <c r="AC35" s="76">
        <v>5.6700000000000001E-4</v>
      </c>
      <c r="AD35" s="76">
        <v>7.8200000000000003E-4</v>
      </c>
      <c r="AE35" s="76">
        <v>1.142E-3</v>
      </c>
      <c r="AF35" s="76">
        <v>1.3359999999999999E-3</v>
      </c>
      <c r="AG35" s="76">
        <v>1.3309999999999999E-3</v>
      </c>
      <c r="AH35" s="76">
        <v>1.2509999999999999E-3</v>
      </c>
      <c r="AI35" s="76">
        <v>1.039E-3</v>
      </c>
      <c r="AJ35" s="76">
        <v>9.6599999999999995E-4</v>
      </c>
      <c r="AK35" s="76">
        <v>9.1399999999999999E-4</v>
      </c>
      <c r="AL35" s="76">
        <v>8.4699999999999999E-4</v>
      </c>
    </row>
    <row r="36" spans="1:38" ht="12.75" customHeight="1">
      <c r="A36" s="77">
        <v>-6.2399999999999999E-3</v>
      </c>
      <c r="B36" s="76">
        <v>-6.398E-3</v>
      </c>
      <c r="C36" s="76">
        <v>-6.3660000000000001E-3</v>
      </c>
      <c r="D36" s="76">
        <v>-6.2740000000000001E-3</v>
      </c>
      <c r="E36" s="76">
        <v>-6.0480000000000004E-3</v>
      </c>
      <c r="F36" s="76">
        <v>-5.8409999999999998E-3</v>
      </c>
      <c r="G36" s="76">
        <v>-5.6319999999999999E-3</v>
      </c>
      <c r="H36" s="76">
        <v>-5.2230000000000002E-3</v>
      </c>
      <c r="I36" s="76">
        <v>-5.0879999999999996E-3</v>
      </c>
      <c r="J36" s="76">
        <v>-4.9839999999999997E-3</v>
      </c>
      <c r="K36" s="76">
        <v>-4.849E-3</v>
      </c>
      <c r="L36" s="76">
        <v>-4.6280000000000002E-3</v>
      </c>
      <c r="M36" s="76">
        <v>-4.3530000000000001E-3</v>
      </c>
      <c r="N36" s="76">
        <v>-3.9110000000000004E-3</v>
      </c>
      <c r="O36" s="76">
        <v>-3.2989999999999998E-3</v>
      </c>
      <c r="P36" s="76">
        <v>-2.6589999999999999E-3</v>
      </c>
      <c r="Q36" s="76">
        <v>-2.261E-3</v>
      </c>
      <c r="R36" s="76">
        <v>-1.9430000000000001E-3</v>
      </c>
      <c r="S36" s="76">
        <v>-1.6670000000000001E-3</v>
      </c>
      <c r="T36" s="76">
        <v>-1.4920000000000001E-3</v>
      </c>
      <c r="U36" s="76">
        <v>-1.2359999999999999E-3</v>
      </c>
      <c r="V36" s="76">
        <v>-1.0150000000000001E-3</v>
      </c>
      <c r="W36" s="76">
        <v>-6.6500000000000001E-4</v>
      </c>
      <c r="X36" s="76">
        <v>-2.9399999999999999E-4</v>
      </c>
      <c r="Y36" s="76">
        <v>0</v>
      </c>
      <c r="Z36" s="76">
        <v>2.04E-4</v>
      </c>
      <c r="AA36" s="76">
        <v>3.5100000000000002E-4</v>
      </c>
      <c r="AB36" s="76">
        <v>4.4000000000000002E-4</v>
      </c>
      <c r="AC36" s="76">
        <v>4.15E-4</v>
      </c>
      <c r="AD36" s="76">
        <v>5.6700000000000001E-4</v>
      </c>
      <c r="AE36" s="76">
        <v>9.1E-4</v>
      </c>
      <c r="AF36" s="76">
        <v>1.054E-3</v>
      </c>
      <c r="AG36" s="76">
        <v>1.023E-3</v>
      </c>
      <c r="AH36" s="76">
        <v>9.3999999999999997E-4</v>
      </c>
      <c r="AI36" s="76">
        <v>7.7899999999999996E-4</v>
      </c>
      <c r="AJ36" s="76">
        <v>6.6699999999999995E-4</v>
      </c>
      <c r="AK36" s="76">
        <v>6.3400000000000001E-4</v>
      </c>
      <c r="AL36" s="76">
        <v>5.9400000000000002E-4</v>
      </c>
    </row>
    <row r="37" spans="1:38" ht="12.75" customHeight="1">
      <c r="A37" s="77">
        <v>-5.8929999999999998E-3</v>
      </c>
      <c r="B37" s="76">
        <v>-5.9899999999999997E-3</v>
      </c>
      <c r="C37" s="76">
        <v>-5.9769999999999997E-3</v>
      </c>
      <c r="D37" s="76">
        <v>-5.8110000000000002E-3</v>
      </c>
      <c r="E37" s="76">
        <v>-5.6750000000000004E-3</v>
      </c>
      <c r="F37" s="76">
        <v>-5.5139999999999998E-3</v>
      </c>
      <c r="G37" s="76">
        <v>-5.2290000000000001E-3</v>
      </c>
      <c r="H37" s="76">
        <v>-4.7829999999999999E-3</v>
      </c>
      <c r="I37" s="76">
        <v>-4.6560000000000004E-3</v>
      </c>
      <c r="J37" s="76">
        <v>-4.607E-3</v>
      </c>
      <c r="K37" s="76">
        <v>-4.4120000000000001E-3</v>
      </c>
      <c r="L37" s="76">
        <v>-4.2509999999999996E-3</v>
      </c>
      <c r="M37" s="76">
        <v>-3.9659999999999999E-3</v>
      </c>
      <c r="N37" s="76">
        <v>-3.5990000000000002E-3</v>
      </c>
      <c r="O37" s="76">
        <v>-2.9429999999999999E-3</v>
      </c>
      <c r="P37" s="76">
        <v>-2.3189999999999999E-3</v>
      </c>
      <c r="Q37" s="76">
        <v>-1.9480000000000001E-3</v>
      </c>
      <c r="R37" s="76">
        <v>-1.6850000000000001E-3</v>
      </c>
      <c r="S37" s="76">
        <v>-1.395E-3</v>
      </c>
      <c r="T37" s="76">
        <v>-1.268E-3</v>
      </c>
      <c r="U37" s="76">
        <v>-1.047E-3</v>
      </c>
      <c r="V37" s="76">
        <v>-8.3799999999999999E-4</v>
      </c>
      <c r="W37" s="76">
        <v>-5.4199999999999995E-4</v>
      </c>
      <c r="X37" s="76">
        <v>-2.0599999999999999E-4</v>
      </c>
      <c r="Y37" s="76">
        <v>0</v>
      </c>
      <c r="Z37" s="76">
        <v>1.6000000000000001E-4</v>
      </c>
      <c r="AA37" s="76">
        <v>2.7599999999999999E-4</v>
      </c>
      <c r="AB37" s="76">
        <v>3.3199999999999999E-4</v>
      </c>
      <c r="AC37" s="76">
        <v>2.9399999999999999E-4</v>
      </c>
      <c r="AD37" s="76">
        <v>3.9899999999999999E-4</v>
      </c>
      <c r="AE37" s="76">
        <v>6.8300000000000001E-4</v>
      </c>
      <c r="AF37" s="76">
        <v>7.85E-4</v>
      </c>
      <c r="AG37" s="76">
        <v>7.5000000000000002E-4</v>
      </c>
      <c r="AH37" s="76">
        <v>6.9499999999999998E-4</v>
      </c>
      <c r="AI37" s="76">
        <v>5.0500000000000002E-4</v>
      </c>
      <c r="AJ37" s="76">
        <v>4.4099999999999999E-4</v>
      </c>
      <c r="AK37" s="76">
        <v>3.8200000000000002E-4</v>
      </c>
      <c r="AL37" s="76">
        <v>2.9399999999999999E-4</v>
      </c>
    </row>
    <row r="38" spans="1:38" ht="12.75" customHeight="1">
      <c r="A38" s="77">
        <v>-5.2769999999999996E-3</v>
      </c>
      <c r="B38" s="76">
        <v>-5.3559999999999997E-3</v>
      </c>
      <c r="C38" s="76">
        <v>-5.3600000000000002E-3</v>
      </c>
      <c r="D38" s="76">
        <v>-5.2649999999999997E-3</v>
      </c>
      <c r="E38" s="76">
        <v>-5.0679999999999996E-3</v>
      </c>
      <c r="F38" s="76">
        <v>-4.8830000000000002E-3</v>
      </c>
      <c r="G38" s="76">
        <v>-4.6290000000000003E-3</v>
      </c>
      <c r="H38" s="76">
        <v>-4.2919999999999998E-3</v>
      </c>
      <c r="I38" s="76">
        <v>-4.1450000000000002E-3</v>
      </c>
      <c r="J38" s="76">
        <v>-4.0610000000000004E-3</v>
      </c>
      <c r="K38" s="76">
        <v>-3.9410000000000001E-3</v>
      </c>
      <c r="L38" s="76">
        <v>-3.7699999999999999E-3</v>
      </c>
      <c r="M38" s="76">
        <v>-3.578E-3</v>
      </c>
      <c r="N38" s="76">
        <v>-3.1770000000000001E-3</v>
      </c>
      <c r="O38" s="76">
        <v>-2.578E-3</v>
      </c>
      <c r="P38" s="76">
        <v>-2.0179999999999998E-3</v>
      </c>
      <c r="Q38" s="76">
        <v>-1.6980000000000001E-3</v>
      </c>
      <c r="R38" s="76">
        <v>-1.4350000000000001E-3</v>
      </c>
      <c r="S38" s="76">
        <v>-1.222E-3</v>
      </c>
      <c r="T38" s="76">
        <v>-1.0939999999999999E-3</v>
      </c>
      <c r="U38" s="76">
        <v>-9.1500000000000001E-4</v>
      </c>
      <c r="V38" s="76">
        <v>-7.36E-4</v>
      </c>
      <c r="W38" s="76">
        <v>-4.6500000000000003E-4</v>
      </c>
      <c r="X38" s="76">
        <v>-2.03E-4</v>
      </c>
      <c r="Y38" s="76">
        <v>0</v>
      </c>
      <c r="Z38" s="76">
        <v>1.2400000000000001E-4</v>
      </c>
      <c r="AA38" s="76">
        <v>1.1400000000000001E-4</v>
      </c>
      <c r="AB38" s="76">
        <v>1.83E-4</v>
      </c>
      <c r="AC38" s="76">
        <v>6.7999999999999999E-5</v>
      </c>
      <c r="AD38" s="76">
        <v>1.5100000000000001E-4</v>
      </c>
      <c r="AE38" s="76">
        <v>4.0299999999999998E-4</v>
      </c>
      <c r="AF38" s="76">
        <v>4.4299999999999998E-4</v>
      </c>
      <c r="AG38" s="76">
        <v>4.28E-4</v>
      </c>
      <c r="AH38" s="76">
        <v>3.21E-4</v>
      </c>
      <c r="AI38" s="76">
        <v>1.55E-4</v>
      </c>
      <c r="AJ38" s="76">
        <v>8.7999999999999998E-5</v>
      </c>
      <c r="AK38" s="76">
        <v>3.1999999999999999E-5</v>
      </c>
      <c r="AL38" s="76">
        <v>-2.6999999999999999E-5</v>
      </c>
    </row>
    <row r="39" spans="1:38" ht="12.75" customHeight="1">
      <c r="A39" s="77">
        <v>-4.9059999999999998E-3</v>
      </c>
      <c r="B39" s="76">
        <v>-5.0530000000000002E-3</v>
      </c>
      <c r="C39" s="76">
        <v>-5.0480000000000004E-3</v>
      </c>
      <c r="D39" s="76">
        <v>-4.9420000000000002E-3</v>
      </c>
      <c r="E39" s="76">
        <v>-4.7470000000000004E-3</v>
      </c>
      <c r="F39" s="76">
        <v>-4.5739999999999999E-3</v>
      </c>
      <c r="G39" s="76">
        <v>-4.359E-3</v>
      </c>
      <c r="H39" s="76">
        <v>-3.9719999999999998E-3</v>
      </c>
      <c r="I39" s="76">
        <v>-3.8860000000000001E-3</v>
      </c>
      <c r="J39" s="76">
        <v>-3.826E-3</v>
      </c>
      <c r="K39" s="76">
        <v>-3.6800000000000001E-3</v>
      </c>
      <c r="L39" s="76">
        <v>-3.5479999999999999E-3</v>
      </c>
      <c r="M39" s="76">
        <v>-3.2889999999999998E-3</v>
      </c>
      <c r="N39" s="76">
        <v>-2.9220000000000001E-3</v>
      </c>
      <c r="O39" s="76">
        <v>-2.3549999999999999E-3</v>
      </c>
      <c r="P39" s="76">
        <v>-1.846E-3</v>
      </c>
      <c r="Q39" s="76">
        <v>-1.469E-3</v>
      </c>
      <c r="R39" s="76">
        <v>-1.2650000000000001E-3</v>
      </c>
      <c r="S39" s="76">
        <v>-1.0480000000000001E-3</v>
      </c>
      <c r="T39" s="76">
        <v>-9.3999999999999997E-4</v>
      </c>
      <c r="U39" s="76">
        <v>-7.85E-4</v>
      </c>
      <c r="V39" s="76">
        <v>-6.4899999999999995E-4</v>
      </c>
      <c r="W39" s="76">
        <v>-4.2099999999999999E-4</v>
      </c>
      <c r="X39" s="76">
        <v>-1.7699999999999999E-4</v>
      </c>
      <c r="Y39" s="76">
        <v>0</v>
      </c>
      <c r="Z39" s="76">
        <v>8.2999999999999998E-5</v>
      </c>
      <c r="AA39" s="76">
        <v>8.0000000000000007E-5</v>
      </c>
      <c r="AB39" s="76">
        <v>8.1000000000000004E-5</v>
      </c>
      <c r="AC39" s="76">
        <v>-4.3999999999999999E-5</v>
      </c>
      <c r="AD39" s="76">
        <v>-1.9999999999999999E-6</v>
      </c>
      <c r="AE39" s="76">
        <v>1.8000000000000001E-4</v>
      </c>
      <c r="AF39" s="76">
        <v>2.3000000000000001E-4</v>
      </c>
      <c r="AG39" s="76">
        <v>7.8999999999999996E-5</v>
      </c>
      <c r="AH39" s="76">
        <v>2.8E-5</v>
      </c>
      <c r="AI39" s="76">
        <v>-1.76E-4</v>
      </c>
      <c r="AJ39" s="76">
        <v>-2.6699999999999998E-4</v>
      </c>
      <c r="AK39" s="76">
        <v>-2.9700000000000001E-4</v>
      </c>
      <c r="AL39" s="76">
        <v>-3.6699999999999998E-4</v>
      </c>
    </row>
    <row r="40" spans="1:38" ht="12.75" customHeight="1">
      <c r="A40" s="77">
        <v>-4.0949999999999997E-3</v>
      </c>
      <c r="B40" s="76">
        <v>-4.1809999999999998E-3</v>
      </c>
      <c r="C40" s="76">
        <v>-4.241E-3</v>
      </c>
      <c r="D40" s="76">
        <v>-4.1149999999999997E-3</v>
      </c>
      <c r="E40" s="76">
        <v>-4.0080000000000003E-3</v>
      </c>
      <c r="F40" s="76">
        <v>-3.8709999999999999E-3</v>
      </c>
      <c r="G40" s="76">
        <v>-3.6280000000000001E-3</v>
      </c>
      <c r="H40" s="76">
        <v>-3.248E-3</v>
      </c>
      <c r="I40" s="76">
        <v>-3.1519999999999999E-3</v>
      </c>
      <c r="J40" s="76">
        <v>-3.1250000000000002E-3</v>
      </c>
      <c r="K40" s="76">
        <v>-3.0040000000000002E-3</v>
      </c>
      <c r="L40" s="76">
        <v>-2.9020000000000001E-3</v>
      </c>
      <c r="M40" s="76">
        <v>-2.7399999999999998E-3</v>
      </c>
      <c r="N40" s="76">
        <v>-2.4480000000000001E-3</v>
      </c>
      <c r="O40" s="76">
        <v>-1.902E-3</v>
      </c>
      <c r="P40" s="76">
        <v>-1.433E-3</v>
      </c>
      <c r="Q40" s="76">
        <v>-1.165E-3</v>
      </c>
      <c r="R40" s="76">
        <v>-9.77E-4</v>
      </c>
      <c r="S40" s="76">
        <v>-7.7499999999999997E-4</v>
      </c>
      <c r="T40" s="76">
        <v>-6.9300000000000004E-4</v>
      </c>
      <c r="U40" s="76">
        <v>-5.7600000000000001E-4</v>
      </c>
      <c r="V40" s="76">
        <v>-4.84E-4</v>
      </c>
      <c r="W40" s="76">
        <v>-2.9599999999999998E-4</v>
      </c>
      <c r="X40" s="76">
        <v>-1.2E-4</v>
      </c>
      <c r="Y40" s="76">
        <v>0</v>
      </c>
      <c r="Z40" s="76">
        <v>2.8E-5</v>
      </c>
      <c r="AA40" s="76">
        <v>2.1999999999999999E-5</v>
      </c>
      <c r="AB40" s="76">
        <v>-3.8999999999999999E-5</v>
      </c>
      <c r="AC40" s="76">
        <v>-1.8799999999999999E-4</v>
      </c>
      <c r="AD40" s="76">
        <v>-1.7200000000000001E-4</v>
      </c>
      <c r="AE40" s="76">
        <v>-4.6E-5</v>
      </c>
      <c r="AF40" s="76">
        <v>-3.4E-5</v>
      </c>
      <c r="AG40" s="76">
        <v>-1.8599999999999999E-4</v>
      </c>
      <c r="AH40" s="76">
        <v>-2.9100000000000003E-4</v>
      </c>
      <c r="AI40" s="76">
        <v>-4.7899999999999999E-4</v>
      </c>
      <c r="AJ40" s="76">
        <v>-5.2999999999999998E-4</v>
      </c>
      <c r="AK40" s="76">
        <v>-5.8299999999999997E-4</v>
      </c>
      <c r="AL40" s="76">
        <v>-7.1900000000000002E-4</v>
      </c>
    </row>
    <row r="41" spans="1:38" ht="12.75" customHeight="1">
      <c r="A41" s="77">
        <v>-3.8809999999999999E-3</v>
      </c>
      <c r="B41" s="76">
        <v>-4.0049999999999999E-3</v>
      </c>
      <c r="C41" s="76">
        <v>-4.0249999999999999E-3</v>
      </c>
      <c r="D41" s="76">
        <v>-3.9820000000000003E-3</v>
      </c>
      <c r="E41" s="76">
        <v>-3.8110000000000002E-3</v>
      </c>
      <c r="F41" s="76">
        <v>-3.6740000000000002E-3</v>
      </c>
      <c r="G41" s="76">
        <v>-3.4350000000000001E-3</v>
      </c>
      <c r="H41" s="76">
        <v>-3.1229999999999999E-3</v>
      </c>
      <c r="I41" s="76">
        <v>-3.0479999999999999E-3</v>
      </c>
      <c r="J41" s="76">
        <v>-2.9759999999999999E-3</v>
      </c>
      <c r="K41" s="76">
        <v>-2.8999999999999998E-3</v>
      </c>
      <c r="L41" s="76">
        <v>-2.7850000000000001E-3</v>
      </c>
      <c r="M41" s="76">
        <v>-2.6329999999999999E-3</v>
      </c>
      <c r="N41" s="76">
        <v>-2.3210000000000001E-3</v>
      </c>
      <c r="O41" s="76">
        <v>-1.8220000000000001E-3</v>
      </c>
      <c r="P41" s="76">
        <v>-1.4040000000000001E-3</v>
      </c>
      <c r="Q41" s="76">
        <v>-1.147E-3</v>
      </c>
      <c r="R41" s="76">
        <v>-9.1799999999999998E-4</v>
      </c>
      <c r="S41" s="76">
        <v>-7.4899999999999999E-4</v>
      </c>
      <c r="T41" s="76">
        <v>-6.5300000000000004E-4</v>
      </c>
      <c r="U41" s="76">
        <v>-5.5199999999999997E-4</v>
      </c>
      <c r="V41" s="76">
        <v>-4.4799999999999999E-4</v>
      </c>
      <c r="W41" s="76">
        <v>-2.7599999999999999E-4</v>
      </c>
      <c r="X41" s="76">
        <v>-1.22E-4</v>
      </c>
      <c r="Y41" s="76">
        <v>0</v>
      </c>
      <c r="Z41" s="76">
        <v>2.1999999999999999E-5</v>
      </c>
      <c r="AA41" s="76">
        <v>-5.5999999999999999E-5</v>
      </c>
      <c r="AB41" s="76">
        <v>-1.26E-4</v>
      </c>
      <c r="AC41" s="76">
        <v>-2.9E-4</v>
      </c>
      <c r="AD41" s="76">
        <v>-3.0400000000000002E-4</v>
      </c>
      <c r="AE41" s="76">
        <v>-1.4300000000000001E-4</v>
      </c>
      <c r="AF41" s="76">
        <v>-2.0000000000000001E-4</v>
      </c>
      <c r="AG41" s="76">
        <v>-3.68E-4</v>
      </c>
      <c r="AH41" s="76">
        <v>-4.5100000000000001E-4</v>
      </c>
      <c r="AI41" s="76">
        <v>-6.6600000000000003E-4</v>
      </c>
      <c r="AJ41" s="76">
        <v>-7.6999999999999996E-4</v>
      </c>
      <c r="AK41" s="76">
        <v>-7.9199999999999995E-4</v>
      </c>
      <c r="AL41" s="76">
        <v>-8.6600000000000002E-4</v>
      </c>
    </row>
    <row r="42" spans="1:38" ht="12.75" customHeight="1">
      <c r="A42" s="77">
        <v>-2.7070000000000002E-3</v>
      </c>
      <c r="B42" s="76">
        <v>-2.8319999999999999E-3</v>
      </c>
      <c r="C42" s="76">
        <v>-2.9069999999999999E-3</v>
      </c>
      <c r="D42" s="76">
        <v>-2.882E-3</v>
      </c>
      <c r="E42" s="76">
        <v>-2.7520000000000001E-3</v>
      </c>
      <c r="F42" s="76">
        <v>-2.6640000000000001E-3</v>
      </c>
      <c r="G42" s="76">
        <v>-2.4390000000000002E-3</v>
      </c>
      <c r="H42" s="76">
        <v>-2.1059999999999998E-3</v>
      </c>
      <c r="I42" s="76">
        <v>-2.0660000000000001E-3</v>
      </c>
      <c r="J42" s="76">
        <v>-2.0370000000000002E-3</v>
      </c>
      <c r="K42" s="76">
        <v>-1.931E-3</v>
      </c>
      <c r="L42" s="76">
        <v>-1.8810000000000001E-3</v>
      </c>
      <c r="M42" s="76">
        <v>-1.7960000000000001E-3</v>
      </c>
      <c r="N42" s="76">
        <v>-1.6459999999999999E-3</v>
      </c>
      <c r="O42" s="76">
        <v>-1.1980000000000001E-3</v>
      </c>
      <c r="P42" s="76">
        <v>-1.039E-3</v>
      </c>
      <c r="Q42" s="76">
        <v>-9.3700000000000001E-4</v>
      </c>
      <c r="R42" s="76">
        <v>-8.0500000000000005E-4</v>
      </c>
      <c r="S42" s="76">
        <v>-7.1400000000000001E-4</v>
      </c>
      <c r="T42" s="76">
        <v>-6.1300000000000005E-4</v>
      </c>
      <c r="U42" s="76">
        <v>-5.22E-4</v>
      </c>
      <c r="V42" s="76">
        <v>-4.2400000000000001E-4</v>
      </c>
      <c r="W42" s="76">
        <v>-2.6600000000000001E-4</v>
      </c>
      <c r="X42" s="76">
        <v>-1.2999999999999999E-4</v>
      </c>
      <c r="Y42" s="76">
        <v>0</v>
      </c>
      <c r="Z42" s="76">
        <v>1.1900000000000001E-4</v>
      </c>
      <c r="AA42" s="76">
        <v>2.1800000000000001E-4</v>
      </c>
      <c r="AB42" s="76">
        <v>3.6000000000000002E-4</v>
      </c>
      <c r="AC42" s="76">
        <v>5.8200000000000005E-4</v>
      </c>
      <c r="AD42" s="76">
        <v>7.94E-4</v>
      </c>
      <c r="AE42" s="76">
        <v>1.1529999999999999E-3</v>
      </c>
      <c r="AF42" s="76">
        <v>1.3359999999999999E-3</v>
      </c>
      <c r="AG42" s="76">
        <v>1.3879999999999999E-3</v>
      </c>
      <c r="AH42" s="76">
        <v>1.493E-3</v>
      </c>
      <c r="AI42" s="76">
        <v>1.4779999999999999E-3</v>
      </c>
      <c r="AJ42" s="76">
        <v>1.5009999999999999E-3</v>
      </c>
      <c r="AK42" s="76">
        <v>1.555E-3</v>
      </c>
      <c r="AL42" s="76">
        <v>1.5709999999999999E-3</v>
      </c>
    </row>
    <row r="43" spans="1:38" ht="12.75" customHeight="1">
      <c r="A43" s="77">
        <v>-2.8189999999999999E-3</v>
      </c>
      <c r="B43" s="76">
        <v>-2.9940000000000001E-3</v>
      </c>
      <c r="C43" s="76">
        <v>-3.032E-3</v>
      </c>
      <c r="D43" s="76">
        <v>-3.0379999999999999E-3</v>
      </c>
      <c r="E43" s="76">
        <v>-2.9190000000000002E-3</v>
      </c>
      <c r="F43" s="76">
        <v>-2.807E-3</v>
      </c>
      <c r="G43" s="76">
        <v>-2.64E-3</v>
      </c>
      <c r="H43" s="76">
        <v>-2.3180000000000002E-3</v>
      </c>
      <c r="I43" s="76">
        <v>-2.2390000000000001E-3</v>
      </c>
      <c r="J43" s="76">
        <v>-2.1789999999999999E-3</v>
      </c>
      <c r="K43" s="76">
        <v>-2.101E-3</v>
      </c>
      <c r="L43" s="76">
        <v>-1.9870000000000001E-3</v>
      </c>
      <c r="M43" s="76">
        <v>-1.8910000000000001E-3</v>
      </c>
      <c r="N43" s="76">
        <v>-1.7049999999999999E-3</v>
      </c>
      <c r="O43" s="76">
        <v>-1.2960000000000001E-3</v>
      </c>
      <c r="P43" s="76">
        <v>-1.15E-3</v>
      </c>
      <c r="Q43" s="76">
        <v>-1.018E-3</v>
      </c>
      <c r="R43" s="76">
        <v>-8.9400000000000005E-4</v>
      </c>
      <c r="S43" s="76">
        <v>-8.0099999999999995E-4</v>
      </c>
      <c r="T43" s="76">
        <v>-6.6E-4</v>
      </c>
      <c r="U43" s="76">
        <v>-5.8600000000000004E-4</v>
      </c>
      <c r="V43" s="76">
        <v>-5.0699999999999996E-4</v>
      </c>
      <c r="W43" s="76">
        <v>-3.39E-4</v>
      </c>
      <c r="X43" s="76">
        <v>-1.54E-4</v>
      </c>
      <c r="Y43" s="76">
        <v>0</v>
      </c>
      <c r="Z43" s="76">
        <v>1.05E-4</v>
      </c>
      <c r="AA43" s="76">
        <v>1.64E-4</v>
      </c>
      <c r="AB43" s="76">
        <v>2.9700000000000001E-4</v>
      </c>
      <c r="AC43" s="76">
        <v>4.6299999999999998E-4</v>
      </c>
      <c r="AD43" s="76">
        <v>7.0899999999999999E-4</v>
      </c>
      <c r="AE43" s="76">
        <v>1.044E-3</v>
      </c>
      <c r="AF43" s="76">
        <v>1.2179999999999999E-3</v>
      </c>
      <c r="AG43" s="76">
        <v>1.273E-3</v>
      </c>
      <c r="AH43" s="76">
        <v>1.358E-3</v>
      </c>
      <c r="AI43" s="76">
        <v>1.353E-3</v>
      </c>
      <c r="AJ43" s="76">
        <v>1.382E-3</v>
      </c>
      <c r="AK43" s="76">
        <v>1.428E-3</v>
      </c>
      <c r="AL43" s="76">
        <v>1.4840000000000001E-3</v>
      </c>
    </row>
    <row r="44" spans="1:38" ht="12.75" customHeight="1">
      <c r="A44" s="77">
        <v>-2.8549999999999999E-3</v>
      </c>
      <c r="B44" s="76">
        <v>-2.9989999999999999E-3</v>
      </c>
      <c r="C44" s="76">
        <v>-3.081E-3</v>
      </c>
      <c r="D44" s="76">
        <v>-3.0079999999999998E-3</v>
      </c>
      <c r="E44" s="76">
        <v>-2.96E-3</v>
      </c>
      <c r="F44" s="76">
        <v>-2.849E-3</v>
      </c>
      <c r="G44" s="76">
        <v>-2.6649999999999998E-3</v>
      </c>
      <c r="H44" s="76">
        <v>-2.2920000000000002E-3</v>
      </c>
      <c r="I44" s="76">
        <v>-2.2850000000000001E-3</v>
      </c>
      <c r="J44" s="76">
        <v>-2.2360000000000001E-3</v>
      </c>
      <c r="K44" s="76">
        <v>-2.1510000000000001E-3</v>
      </c>
      <c r="L44" s="76">
        <v>-2.0699999999999998E-3</v>
      </c>
      <c r="M44" s="76">
        <v>-1.926E-3</v>
      </c>
      <c r="N44" s="76">
        <v>-1.7910000000000001E-3</v>
      </c>
      <c r="O44" s="76">
        <v>-1.3290000000000001E-3</v>
      </c>
      <c r="P44" s="76">
        <v>-1.1670000000000001E-3</v>
      </c>
      <c r="Q44" s="76">
        <v>-1.036E-3</v>
      </c>
      <c r="R44" s="76">
        <v>-8.92E-4</v>
      </c>
      <c r="S44" s="76">
        <v>-7.67E-4</v>
      </c>
      <c r="T44" s="76">
        <v>-6.7599999999999995E-4</v>
      </c>
      <c r="U44" s="76">
        <v>-5.3700000000000004E-4</v>
      </c>
      <c r="V44" s="76">
        <v>-4.57E-4</v>
      </c>
      <c r="W44" s="76">
        <v>-3.0600000000000001E-4</v>
      </c>
      <c r="X44" s="76">
        <v>-1.13E-4</v>
      </c>
      <c r="Y44" s="76">
        <v>0</v>
      </c>
      <c r="Z44" s="76">
        <v>1.2E-4</v>
      </c>
      <c r="AA44" s="76">
        <v>1.9699999999999999E-4</v>
      </c>
      <c r="AB44" s="76">
        <v>2.9500000000000001E-4</v>
      </c>
      <c r="AC44" s="76">
        <v>4.6200000000000001E-4</v>
      </c>
      <c r="AD44" s="76">
        <v>6.9300000000000004E-4</v>
      </c>
      <c r="AE44" s="76">
        <v>1.0380000000000001E-3</v>
      </c>
      <c r="AF44" s="76">
        <v>1.139E-3</v>
      </c>
      <c r="AG44" s="76">
        <v>1.206E-3</v>
      </c>
      <c r="AH44" s="76">
        <v>1.2769999999999999E-3</v>
      </c>
      <c r="AI44" s="76">
        <v>1.263E-3</v>
      </c>
      <c r="AJ44" s="76">
        <v>1.3270000000000001E-3</v>
      </c>
      <c r="AK44" s="76">
        <v>1.4109999999999999E-3</v>
      </c>
      <c r="AL44" s="76">
        <v>1.4159999999999999E-3</v>
      </c>
    </row>
    <row r="45" spans="1:38" ht="12.75" customHeight="1">
      <c r="A45" s="77">
        <v>-3.0860000000000002E-3</v>
      </c>
      <c r="B45" s="76">
        <v>-3.1779999999999998E-3</v>
      </c>
      <c r="C45" s="76">
        <v>-3.1640000000000001E-3</v>
      </c>
      <c r="D45" s="76">
        <v>-3.1250000000000002E-3</v>
      </c>
      <c r="E45" s="76">
        <v>-3.032E-3</v>
      </c>
      <c r="F45" s="76">
        <v>-2.9060000000000002E-3</v>
      </c>
      <c r="G45" s="76">
        <v>-2.6819999999999999E-3</v>
      </c>
      <c r="H45" s="76">
        <v>-2.392E-3</v>
      </c>
      <c r="I45" s="76">
        <v>-2.32E-3</v>
      </c>
      <c r="J45" s="76">
        <v>-2.2539999999999999E-3</v>
      </c>
      <c r="K45" s="76">
        <v>-2.1700000000000001E-3</v>
      </c>
      <c r="L45" s="76">
        <v>-2.0899999999999998E-3</v>
      </c>
      <c r="M45" s="76">
        <v>-2.0079999999999998E-3</v>
      </c>
      <c r="N45" s="76">
        <v>-1.8220000000000001E-3</v>
      </c>
      <c r="O45" s="76">
        <v>-1.3240000000000001E-3</v>
      </c>
      <c r="P45" s="76">
        <v>-1.1800000000000001E-3</v>
      </c>
      <c r="Q45" s="76">
        <v>-1.0679999999999999E-3</v>
      </c>
      <c r="R45" s="76">
        <v>-9.59E-4</v>
      </c>
      <c r="S45" s="76">
        <v>-8.2299999999999995E-4</v>
      </c>
      <c r="T45" s="76">
        <v>-6.8099999999999996E-4</v>
      </c>
      <c r="U45" s="76">
        <v>-5.6899999999999995E-4</v>
      </c>
      <c r="V45" s="76">
        <v>-4.8899999999999996E-4</v>
      </c>
      <c r="W45" s="76">
        <v>-3.1100000000000002E-4</v>
      </c>
      <c r="X45" s="76">
        <v>-1.2999999999999999E-4</v>
      </c>
      <c r="Y45" s="76">
        <v>0</v>
      </c>
      <c r="Z45" s="76">
        <v>1.17E-4</v>
      </c>
      <c r="AA45" s="76">
        <v>1.65E-4</v>
      </c>
      <c r="AB45" s="76">
        <v>2.9E-4</v>
      </c>
      <c r="AC45" s="76">
        <v>3.9899999999999999E-4</v>
      </c>
      <c r="AD45" s="76">
        <v>6.0400000000000004E-4</v>
      </c>
      <c r="AE45" s="76">
        <v>9.4799999999999995E-4</v>
      </c>
      <c r="AF45" s="76">
        <v>1.067E-3</v>
      </c>
      <c r="AG45" s="76">
        <v>1.1559999999999999E-3</v>
      </c>
      <c r="AH45" s="76">
        <v>1.2470000000000001E-3</v>
      </c>
      <c r="AI45" s="76">
        <v>1.253E-3</v>
      </c>
      <c r="AJ45" s="76">
        <v>1.266E-3</v>
      </c>
      <c r="AK45" s="76">
        <v>1.325E-3</v>
      </c>
      <c r="AL45" s="76">
        <v>1.3470000000000001E-3</v>
      </c>
    </row>
    <row r="46" spans="1:38" ht="12.75" customHeight="1">
      <c r="A46" s="77">
        <v>-3.1120000000000002E-3</v>
      </c>
      <c r="B46" s="76">
        <v>-3.2810000000000001E-3</v>
      </c>
      <c r="C46" s="76">
        <v>-3.3170000000000001E-3</v>
      </c>
      <c r="D46" s="76">
        <v>-3.3019999999999998E-3</v>
      </c>
      <c r="E46" s="76">
        <v>-3.176E-3</v>
      </c>
      <c r="F46" s="76">
        <v>-3.058E-3</v>
      </c>
      <c r="G46" s="76">
        <v>-2.8779999999999999E-3</v>
      </c>
      <c r="H46" s="76">
        <v>-2.5270000000000002E-3</v>
      </c>
      <c r="I46" s="76">
        <v>-2.4970000000000001E-3</v>
      </c>
      <c r="J46" s="76">
        <v>-2.434E-3</v>
      </c>
      <c r="K46" s="76">
        <v>-2.3549999999999999E-3</v>
      </c>
      <c r="L46" s="76">
        <v>-2.271E-3</v>
      </c>
      <c r="M46" s="76">
        <v>-2.124E-3</v>
      </c>
      <c r="N46" s="76">
        <v>-1.9319999999999999E-3</v>
      </c>
      <c r="O46" s="76">
        <v>-1.5529999999999999E-3</v>
      </c>
      <c r="P46" s="76">
        <v>-1.4040000000000001E-3</v>
      </c>
      <c r="Q46" s="76">
        <v>-1.25E-3</v>
      </c>
      <c r="R46" s="76">
        <v>-1.0820000000000001E-3</v>
      </c>
      <c r="S46" s="76">
        <v>-9.4899999999999997E-4</v>
      </c>
      <c r="T46" s="76">
        <v>-7.7300000000000003E-4</v>
      </c>
      <c r="U46" s="76">
        <v>-6.4400000000000004E-4</v>
      </c>
      <c r="V46" s="76">
        <v>-5.4100000000000003E-4</v>
      </c>
      <c r="W46" s="76">
        <v>-3.3599999999999998E-4</v>
      </c>
      <c r="X46" s="76">
        <v>-1.3899999999999999E-4</v>
      </c>
      <c r="Y46" s="76">
        <v>0</v>
      </c>
      <c r="Z46" s="76">
        <v>1.05E-4</v>
      </c>
      <c r="AA46" s="76">
        <v>1.7100000000000001E-4</v>
      </c>
      <c r="AB46" s="76">
        <v>2.7300000000000002E-4</v>
      </c>
      <c r="AC46" s="76">
        <v>3.88E-4</v>
      </c>
      <c r="AD46" s="76">
        <v>5.8600000000000004E-4</v>
      </c>
      <c r="AE46" s="76">
        <v>9.0799999999999995E-4</v>
      </c>
      <c r="AF46" s="76">
        <v>1.0349999999999999E-3</v>
      </c>
      <c r="AG46" s="76">
        <v>1.109E-3</v>
      </c>
      <c r="AH46" s="76">
        <v>1.2130000000000001E-3</v>
      </c>
      <c r="AI46" s="76">
        <v>1.1349999999999999E-3</v>
      </c>
      <c r="AJ46" s="76">
        <v>1.1839999999999999E-3</v>
      </c>
      <c r="AK46" s="76">
        <v>1.243E-3</v>
      </c>
      <c r="AL46" s="76">
        <v>1.2830000000000001E-3</v>
      </c>
    </row>
    <row r="47" spans="1:38" ht="12.75" customHeight="1">
      <c r="A47" s="77">
        <v>-3.166E-3</v>
      </c>
      <c r="B47" s="76">
        <v>-3.2620000000000001E-3</v>
      </c>
      <c r="C47" s="76">
        <v>-3.3019999999999998E-3</v>
      </c>
      <c r="D47" s="76">
        <v>-3.222E-3</v>
      </c>
      <c r="E47" s="76">
        <v>-3.1649999999999998E-3</v>
      </c>
      <c r="F47" s="76">
        <v>-3.0439999999999998E-3</v>
      </c>
      <c r="G47" s="76">
        <v>-2.8279999999999998E-3</v>
      </c>
      <c r="H47" s="76">
        <v>-2.4589999999999998E-3</v>
      </c>
      <c r="I47" s="76">
        <v>-2.4130000000000002E-3</v>
      </c>
      <c r="J47" s="76">
        <v>-2.3890000000000001E-3</v>
      </c>
      <c r="K47" s="76">
        <v>-2.2650000000000001E-3</v>
      </c>
      <c r="L47" s="76">
        <v>-2.189E-3</v>
      </c>
      <c r="M47" s="76">
        <v>-2.078E-3</v>
      </c>
      <c r="N47" s="76">
        <v>-1.9319999999999999E-3</v>
      </c>
      <c r="O47" s="76">
        <v>-1.4920000000000001E-3</v>
      </c>
      <c r="P47" s="76">
        <v>-1.3290000000000001E-3</v>
      </c>
      <c r="Q47" s="76">
        <v>-1.1839999999999999E-3</v>
      </c>
      <c r="R47" s="76">
        <v>-1.0250000000000001E-3</v>
      </c>
      <c r="S47" s="76">
        <v>-8.6799999999999996E-4</v>
      </c>
      <c r="T47" s="76">
        <v>-7.1599999999999995E-4</v>
      </c>
      <c r="U47" s="76">
        <v>-6.1300000000000005E-4</v>
      </c>
      <c r="V47" s="76">
        <v>-4.6999999999999999E-4</v>
      </c>
      <c r="W47" s="76">
        <v>-2.9599999999999998E-4</v>
      </c>
      <c r="X47" s="76">
        <v>-7.2999999999999999E-5</v>
      </c>
      <c r="Y47" s="76">
        <v>0</v>
      </c>
      <c r="Z47" s="76">
        <v>1.11E-4</v>
      </c>
      <c r="AA47" s="76">
        <v>1.84E-4</v>
      </c>
      <c r="AB47" s="76">
        <v>2.8800000000000001E-4</v>
      </c>
      <c r="AC47" s="76">
        <v>3.9100000000000002E-4</v>
      </c>
      <c r="AD47" s="76">
        <v>5.5699999999999999E-4</v>
      </c>
      <c r="AE47" s="76">
        <v>8.4800000000000001E-4</v>
      </c>
      <c r="AF47" s="76">
        <v>9.9500000000000001E-4</v>
      </c>
      <c r="AG47" s="76">
        <v>1.016E-3</v>
      </c>
      <c r="AH47" s="76">
        <v>1.0889999999999999E-3</v>
      </c>
      <c r="AI47" s="76">
        <v>1.057E-3</v>
      </c>
      <c r="AJ47" s="76">
        <v>1.0920000000000001E-3</v>
      </c>
      <c r="AK47" s="76">
        <v>1.189E-3</v>
      </c>
      <c r="AL47" s="76">
        <v>1.165E-3</v>
      </c>
    </row>
    <row r="48" spans="1:38" ht="12.75" customHeight="1">
      <c r="A48" s="77">
        <v>-3.248E-3</v>
      </c>
      <c r="B48" s="76">
        <v>-3.359E-3</v>
      </c>
      <c r="C48" s="76">
        <v>-3.3969999999999998E-3</v>
      </c>
      <c r="D48" s="76">
        <v>-3.4030000000000002E-3</v>
      </c>
      <c r="E48" s="76">
        <v>-3.2569999999999999E-3</v>
      </c>
      <c r="F48" s="76">
        <v>-3.117E-3</v>
      </c>
      <c r="G48" s="76">
        <v>-2.9120000000000001E-3</v>
      </c>
      <c r="H48" s="76">
        <v>-2.604E-3</v>
      </c>
      <c r="I48" s="76">
        <v>-2.5049999999999998E-3</v>
      </c>
      <c r="J48" s="76">
        <v>-2.4429999999999999E-3</v>
      </c>
      <c r="K48" s="76">
        <v>-2.359E-3</v>
      </c>
      <c r="L48" s="76">
        <v>-2.2880000000000001E-3</v>
      </c>
      <c r="M48" s="76">
        <v>-2.1870000000000001E-3</v>
      </c>
      <c r="N48" s="76">
        <v>-1.967E-3</v>
      </c>
      <c r="O48" s="76">
        <v>-1.57E-3</v>
      </c>
      <c r="P48" s="76">
        <v>-1.4139999999999999E-3</v>
      </c>
      <c r="Q48" s="76">
        <v>-1.284E-3</v>
      </c>
      <c r="R48" s="76">
        <v>-1.127E-3</v>
      </c>
      <c r="S48" s="76">
        <v>-9.4300000000000004E-4</v>
      </c>
      <c r="T48" s="76">
        <v>-7.8899999999999999E-4</v>
      </c>
      <c r="U48" s="76">
        <v>-6.5300000000000004E-4</v>
      </c>
      <c r="V48" s="76">
        <v>-5.3399999999999997E-4</v>
      </c>
      <c r="W48" s="76">
        <v>-3.1E-4</v>
      </c>
      <c r="X48" s="76">
        <v>-9.7E-5</v>
      </c>
      <c r="Y48" s="76">
        <v>0</v>
      </c>
      <c r="Z48" s="76">
        <v>9.1000000000000003E-5</v>
      </c>
      <c r="AA48" s="76">
        <v>1.8599999999999999E-4</v>
      </c>
      <c r="AB48" s="76">
        <v>2.9500000000000001E-4</v>
      </c>
      <c r="AC48" s="76">
        <v>3.6499999999999998E-4</v>
      </c>
      <c r="AD48" s="76">
        <v>5.4299999999999997E-4</v>
      </c>
      <c r="AE48" s="76">
        <v>8.3000000000000001E-4</v>
      </c>
      <c r="AF48" s="76">
        <v>9.8200000000000002E-4</v>
      </c>
      <c r="AG48" s="76">
        <v>1.0250000000000001E-3</v>
      </c>
      <c r="AH48" s="76">
        <v>1.109E-3</v>
      </c>
      <c r="AI48" s="76">
        <v>1.065E-3</v>
      </c>
      <c r="AJ48" s="76">
        <v>1.0870000000000001E-3</v>
      </c>
      <c r="AK48" s="76">
        <v>1.127E-3</v>
      </c>
      <c r="AL48" s="76">
        <v>1.1490000000000001E-3</v>
      </c>
    </row>
    <row r="49" spans="1:38" ht="12.75" customHeight="1">
      <c r="A49" s="77">
        <v>-3.2820000000000002E-3</v>
      </c>
      <c r="B49" s="76">
        <v>-3.4220000000000001E-3</v>
      </c>
      <c r="C49" s="76">
        <v>-3.4250000000000001E-3</v>
      </c>
      <c r="D49" s="76">
        <v>-3.3519999999999999E-3</v>
      </c>
      <c r="E49" s="76">
        <v>-3.2569999999999999E-3</v>
      </c>
      <c r="F49" s="76">
        <v>-3.13E-3</v>
      </c>
      <c r="G49" s="76">
        <v>-2.9610000000000001E-3</v>
      </c>
      <c r="H49" s="76">
        <v>-2.5829999999999998E-3</v>
      </c>
      <c r="I49" s="76">
        <v>-2.5409999999999999E-3</v>
      </c>
      <c r="J49" s="76">
        <v>-2.5119999999999999E-3</v>
      </c>
      <c r="K49" s="76">
        <v>-2.4199999999999998E-3</v>
      </c>
      <c r="L49" s="76">
        <v>-2.3010000000000001E-3</v>
      </c>
      <c r="M49" s="76">
        <v>-2.1559999999999999E-3</v>
      </c>
      <c r="N49" s="76">
        <v>-1.9789999999999999E-3</v>
      </c>
      <c r="O49" s="76">
        <v>-1.627E-3</v>
      </c>
      <c r="P49" s="76">
        <v>-1.475E-3</v>
      </c>
      <c r="Q49" s="76">
        <v>-1.3159999999999999E-3</v>
      </c>
      <c r="R49" s="76">
        <v>-1.15E-3</v>
      </c>
      <c r="S49" s="76">
        <v>-9.6100000000000005E-4</v>
      </c>
      <c r="T49" s="76">
        <v>-8.03E-4</v>
      </c>
      <c r="U49" s="76">
        <v>-6.5799999999999995E-4</v>
      </c>
      <c r="V49" s="76">
        <v>-5.3399999999999997E-4</v>
      </c>
      <c r="W49" s="76">
        <v>-3.3199999999999999E-4</v>
      </c>
      <c r="X49" s="76">
        <v>-9.2999999999999997E-5</v>
      </c>
      <c r="Y49" s="76">
        <v>0</v>
      </c>
      <c r="Z49" s="76">
        <v>1.2999999999999999E-4</v>
      </c>
      <c r="AA49" s="76">
        <v>1.8599999999999999E-4</v>
      </c>
      <c r="AB49" s="76">
        <v>2.5700000000000001E-4</v>
      </c>
      <c r="AC49" s="76">
        <v>3.2899999999999997E-4</v>
      </c>
      <c r="AD49" s="76">
        <v>5.1999999999999995E-4</v>
      </c>
      <c r="AE49" s="76">
        <v>8.0999999999999996E-4</v>
      </c>
      <c r="AF49" s="76">
        <v>9.1E-4</v>
      </c>
      <c r="AG49" s="76">
        <v>9.6400000000000001E-4</v>
      </c>
      <c r="AH49" s="76">
        <v>1.01E-3</v>
      </c>
      <c r="AI49" s="76">
        <v>9.7000000000000005E-4</v>
      </c>
      <c r="AJ49" s="76">
        <v>1.005E-3</v>
      </c>
      <c r="AK49" s="76">
        <v>1.0679999999999999E-3</v>
      </c>
      <c r="AL49" s="76">
        <v>1.0690000000000001E-3</v>
      </c>
    </row>
    <row r="50" spans="1:38" ht="12.75" customHeight="1">
      <c r="A50" s="77">
        <v>-3.4529999999999999E-3</v>
      </c>
      <c r="B50" s="76">
        <v>-3.516E-3</v>
      </c>
      <c r="C50" s="76">
        <v>-3.532E-3</v>
      </c>
      <c r="D50" s="76">
        <v>-3.4580000000000001E-3</v>
      </c>
      <c r="E50" s="76">
        <v>-3.3579999999999999E-3</v>
      </c>
      <c r="F50" s="76">
        <v>-3.2079999999999999E-3</v>
      </c>
      <c r="G50" s="76">
        <v>-2.9759999999999999E-3</v>
      </c>
      <c r="H50" s="76">
        <v>-2.6229999999999999E-3</v>
      </c>
      <c r="I50" s="76">
        <v>-2.552E-3</v>
      </c>
      <c r="J50" s="76">
        <v>-2.496E-3</v>
      </c>
      <c r="K50" s="76">
        <v>-2.395E-3</v>
      </c>
      <c r="L50" s="76">
        <v>-2.3019999999999998E-3</v>
      </c>
      <c r="M50" s="76">
        <v>-2.1970000000000002E-3</v>
      </c>
      <c r="N50" s="76">
        <v>-2.039E-3</v>
      </c>
      <c r="O50" s="76">
        <v>-1.6360000000000001E-3</v>
      </c>
      <c r="P50" s="76">
        <v>-1.49E-3</v>
      </c>
      <c r="Q50" s="76">
        <v>-1.323E-3</v>
      </c>
      <c r="R50" s="76">
        <v>-1.175E-3</v>
      </c>
      <c r="S50" s="76">
        <v>-9.8900000000000008E-4</v>
      </c>
      <c r="T50" s="76">
        <v>-8.1899999999999996E-4</v>
      </c>
      <c r="U50" s="76">
        <v>-6.7299999999999999E-4</v>
      </c>
      <c r="V50" s="76">
        <v>-5.1400000000000003E-4</v>
      </c>
      <c r="W50" s="76">
        <v>-3.0299999999999999E-4</v>
      </c>
      <c r="X50" s="76">
        <v>-7.7999999999999999E-5</v>
      </c>
      <c r="Y50" s="76">
        <v>0</v>
      </c>
      <c r="Z50" s="76">
        <v>1.16E-4</v>
      </c>
      <c r="AA50" s="76">
        <v>1.73E-4</v>
      </c>
      <c r="AB50" s="76">
        <v>2.7700000000000001E-4</v>
      </c>
      <c r="AC50" s="76">
        <v>3.4000000000000002E-4</v>
      </c>
      <c r="AD50" s="76">
        <v>5.3300000000000005E-4</v>
      </c>
      <c r="AE50" s="76">
        <v>7.9500000000000003E-4</v>
      </c>
      <c r="AF50" s="76">
        <v>9.4399999999999996E-4</v>
      </c>
      <c r="AG50" s="76">
        <v>9.5E-4</v>
      </c>
      <c r="AH50" s="76">
        <v>1.0529999999999999E-3</v>
      </c>
      <c r="AI50" s="76">
        <v>1.023E-3</v>
      </c>
      <c r="AJ50" s="76">
        <v>1.0380000000000001E-3</v>
      </c>
      <c r="AK50" s="76">
        <v>1.122E-3</v>
      </c>
      <c r="AL50" s="76">
        <v>1.1000000000000001E-3</v>
      </c>
    </row>
    <row r="51" spans="1:38" ht="12.75" customHeight="1">
      <c r="A51" s="77">
        <v>-3.5209999999999998E-3</v>
      </c>
      <c r="B51" s="76">
        <v>-3.6210000000000001E-3</v>
      </c>
      <c r="C51" s="76">
        <v>-3.6099999999999999E-3</v>
      </c>
      <c r="D51" s="76">
        <v>-3.5720000000000001E-3</v>
      </c>
      <c r="E51" s="76">
        <v>-3.4139999999999999E-3</v>
      </c>
      <c r="F51" s="76">
        <v>-3.2560000000000002E-3</v>
      </c>
      <c r="G51" s="76">
        <v>-3.0609999999999999E-3</v>
      </c>
      <c r="H51" s="76">
        <v>-2.7430000000000002E-3</v>
      </c>
      <c r="I51" s="76">
        <v>-2.65E-3</v>
      </c>
      <c r="J51" s="76">
        <v>-2.588E-3</v>
      </c>
      <c r="K51" s="76">
        <v>-2.4910000000000002E-3</v>
      </c>
      <c r="L51" s="76">
        <v>-2.3800000000000002E-3</v>
      </c>
      <c r="M51" s="76">
        <v>-2.2659999999999998E-3</v>
      </c>
      <c r="N51" s="76">
        <v>-2.0579999999999999E-3</v>
      </c>
      <c r="O51" s="76">
        <v>-1.704E-3</v>
      </c>
      <c r="P51" s="76">
        <v>-1.5820000000000001E-3</v>
      </c>
      <c r="Q51" s="76">
        <v>-1.428E-3</v>
      </c>
      <c r="R51" s="76">
        <v>-1.2310000000000001E-3</v>
      </c>
      <c r="S51" s="76">
        <v>-1.034E-3</v>
      </c>
      <c r="T51" s="76">
        <v>-8.6899999999999998E-4</v>
      </c>
      <c r="U51" s="76">
        <v>-6.9399999999999996E-4</v>
      </c>
      <c r="V51" s="76">
        <v>-5.4799999999999998E-4</v>
      </c>
      <c r="W51" s="76">
        <v>-3.1599999999999998E-4</v>
      </c>
      <c r="X51" s="76">
        <v>-1.06E-4</v>
      </c>
      <c r="Y51" s="76">
        <v>0</v>
      </c>
      <c r="Z51" s="76">
        <v>1.4999999999999999E-4</v>
      </c>
      <c r="AA51" s="76">
        <v>1.8599999999999999E-4</v>
      </c>
      <c r="AB51" s="76">
        <v>2.8800000000000001E-4</v>
      </c>
      <c r="AC51" s="76">
        <v>3.7300000000000001E-4</v>
      </c>
      <c r="AD51" s="76">
        <v>5.5999999999999995E-4</v>
      </c>
      <c r="AE51" s="76">
        <v>8.3900000000000001E-4</v>
      </c>
      <c r="AF51" s="76">
        <v>9.5600000000000004E-4</v>
      </c>
      <c r="AG51" s="76">
        <v>1.0089999999999999E-3</v>
      </c>
      <c r="AH51" s="76">
        <v>1.1000000000000001E-3</v>
      </c>
      <c r="AI51" s="76">
        <v>1.016E-3</v>
      </c>
      <c r="AJ51" s="76">
        <v>1.08E-3</v>
      </c>
      <c r="AK51" s="76">
        <v>1.119E-3</v>
      </c>
      <c r="AL51" s="76">
        <v>1.134E-3</v>
      </c>
    </row>
    <row r="52" spans="1:38" ht="12.75" customHeight="1">
      <c r="A52" s="77">
        <v>-3.6150000000000002E-3</v>
      </c>
      <c r="B52" s="76">
        <v>-3.7060000000000001E-3</v>
      </c>
      <c r="C52" s="76">
        <v>-3.7130000000000002E-3</v>
      </c>
      <c r="D52" s="76">
        <v>-3.6099999999999999E-3</v>
      </c>
      <c r="E52" s="76">
        <v>-3.5070000000000001E-3</v>
      </c>
      <c r="F52" s="76">
        <v>-3.349E-3</v>
      </c>
      <c r="G52" s="76">
        <v>-3.156E-3</v>
      </c>
      <c r="H52" s="76">
        <v>-2.794E-3</v>
      </c>
      <c r="I52" s="76">
        <v>-2.7260000000000001E-3</v>
      </c>
      <c r="J52" s="76">
        <v>-2.6849999999999999E-3</v>
      </c>
      <c r="K52" s="76">
        <v>-2.5569999999999998E-3</v>
      </c>
      <c r="L52" s="76">
        <v>-2.4789999999999999E-3</v>
      </c>
      <c r="M52" s="76">
        <v>-2.3219999999999998E-3</v>
      </c>
      <c r="N52" s="76">
        <v>-2.1440000000000001E-3</v>
      </c>
      <c r="O52" s="76">
        <v>-1.7769999999999999E-3</v>
      </c>
      <c r="P52" s="76">
        <v>-1.6230000000000001E-3</v>
      </c>
      <c r="Q52" s="76">
        <v>-1.4369999999999999E-3</v>
      </c>
      <c r="R52" s="76">
        <v>-1.2899999999999999E-3</v>
      </c>
      <c r="S52" s="76">
        <v>-1.0790000000000001E-3</v>
      </c>
      <c r="T52" s="76">
        <v>-9.1100000000000003E-4</v>
      </c>
      <c r="U52" s="76">
        <v>-7.2199999999999999E-4</v>
      </c>
      <c r="V52" s="76">
        <v>-5.6300000000000002E-4</v>
      </c>
      <c r="W52" s="76">
        <v>-3.3599999999999998E-4</v>
      </c>
      <c r="X52" s="76">
        <v>-1.22E-4</v>
      </c>
      <c r="Y52" s="76">
        <v>0</v>
      </c>
      <c r="Z52" s="76">
        <v>1.4200000000000001E-4</v>
      </c>
      <c r="AA52" s="76">
        <v>1.7899999999999999E-4</v>
      </c>
      <c r="AB52" s="76">
        <v>2.81E-4</v>
      </c>
      <c r="AC52" s="76">
        <v>3.8499999999999998E-4</v>
      </c>
      <c r="AD52" s="76">
        <v>5.4699999999999996E-4</v>
      </c>
      <c r="AE52" s="76">
        <v>8.3699999999999996E-4</v>
      </c>
      <c r="AF52" s="76">
        <v>9.3300000000000002E-4</v>
      </c>
      <c r="AG52" s="76">
        <v>9.59E-4</v>
      </c>
      <c r="AH52" s="76">
        <v>1.0449999999999999E-3</v>
      </c>
      <c r="AI52" s="76">
        <v>1.0020000000000001E-3</v>
      </c>
      <c r="AJ52" s="76">
        <v>1.059E-3</v>
      </c>
      <c r="AK52" s="76">
        <v>1.1100000000000001E-3</v>
      </c>
      <c r="AL52" s="76">
        <v>1.1150000000000001E-3</v>
      </c>
    </row>
    <row r="53" spans="1:38" ht="12.75" customHeight="1">
      <c r="A53" s="77">
        <v>-3.7239999999999999E-3</v>
      </c>
      <c r="B53" s="76">
        <v>-3.7559999999999998E-3</v>
      </c>
      <c r="C53" s="76">
        <v>-3.7529999999999998E-3</v>
      </c>
      <c r="D53" s="76">
        <v>-3.6870000000000002E-3</v>
      </c>
      <c r="E53" s="76">
        <v>-3.5620000000000001E-3</v>
      </c>
      <c r="F53" s="76">
        <v>-3.4129999999999998E-3</v>
      </c>
      <c r="G53" s="76">
        <v>-3.1610000000000002E-3</v>
      </c>
      <c r="H53" s="76">
        <v>-2.8530000000000001E-3</v>
      </c>
      <c r="I53" s="76">
        <v>-2.7390000000000001E-3</v>
      </c>
      <c r="J53" s="76">
        <v>-2.6800000000000001E-3</v>
      </c>
      <c r="K53" s="76">
        <v>-2.5660000000000001E-3</v>
      </c>
      <c r="L53" s="76">
        <v>-2.4659999999999999E-3</v>
      </c>
      <c r="M53" s="76">
        <v>-2.343E-3</v>
      </c>
      <c r="N53" s="76">
        <v>-2.1320000000000002E-3</v>
      </c>
      <c r="O53" s="76">
        <v>-1.75E-3</v>
      </c>
      <c r="P53" s="76">
        <v>-1.6000000000000001E-3</v>
      </c>
      <c r="Q53" s="76">
        <v>-1.4729999999999999E-3</v>
      </c>
      <c r="R53" s="76">
        <v>-1.268E-3</v>
      </c>
      <c r="S53" s="76">
        <v>-1.09E-3</v>
      </c>
      <c r="T53" s="76">
        <v>-8.8999999999999995E-4</v>
      </c>
      <c r="U53" s="76">
        <v>-7.2800000000000002E-4</v>
      </c>
      <c r="V53" s="76">
        <v>-5.4799999999999998E-4</v>
      </c>
      <c r="W53" s="76">
        <v>-2.99E-4</v>
      </c>
      <c r="X53" s="76">
        <v>-9.2E-5</v>
      </c>
      <c r="Y53" s="76">
        <v>0</v>
      </c>
      <c r="Z53" s="76">
        <v>1.5200000000000001E-4</v>
      </c>
      <c r="AA53" s="76">
        <v>2.12E-4</v>
      </c>
      <c r="AB53" s="76">
        <v>3.7300000000000001E-4</v>
      </c>
      <c r="AC53" s="76">
        <v>4.2000000000000002E-4</v>
      </c>
      <c r="AD53" s="76">
        <v>6.1600000000000001E-4</v>
      </c>
      <c r="AE53" s="76">
        <v>8.9999999999999998E-4</v>
      </c>
      <c r="AF53" s="76">
        <v>1.0250000000000001E-3</v>
      </c>
      <c r="AG53" s="76">
        <v>1.0740000000000001E-3</v>
      </c>
      <c r="AH53" s="76">
        <v>1.1850000000000001E-3</v>
      </c>
      <c r="AI53" s="76">
        <v>1.147E-3</v>
      </c>
      <c r="AJ53" s="76">
        <v>1.173E-3</v>
      </c>
      <c r="AK53" s="76">
        <v>1.2279999999999999E-3</v>
      </c>
      <c r="AL53" s="76">
        <v>1.217E-3</v>
      </c>
    </row>
    <row r="54" spans="1:38" ht="12.75" customHeight="1">
      <c r="A54" s="77">
        <v>-3.849E-3</v>
      </c>
      <c r="B54" s="76">
        <v>-3.954E-3</v>
      </c>
      <c r="C54" s="76">
        <v>-3.9309999999999996E-3</v>
      </c>
      <c r="D54" s="76">
        <v>-3.859E-3</v>
      </c>
      <c r="E54" s="76">
        <v>-3.7090000000000001E-3</v>
      </c>
      <c r="F54" s="76">
        <v>-3.5469999999999998E-3</v>
      </c>
      <c r="G54" s="76">
        <v>-3.3730000000000001E-3</v>
      </c>
      <c r="H54" s="76">
        <v>-2.9889999999999999E-3</v>
      </c>
      <c r="I54" s="76">
        <v>-2.9160000000000002E-3</v>
      </c>
      <c r="J54" s="76">
        <v>-2.8400000000000001E-3</v>
      </c>
      <c r="K54" s="76">
        <v>-2.7079999999999999E-3</v>
      </c>
      <c r="L54" s="76">
        <v>-2.6150000000000001E-3</v>
      </c>
      <c r="M54" s="76">
        <v>-2.4329999999999998E-3</v>
      </c>
      <c r="N54" s="76">
        <v>-2.1949999999999999E-3</v>
      </c>
      <c r="O54" s="76">
        <v>-1.8569999999999999E-3</v>
      </c>
      <c r="P54" s="76">
        <v>-1.7290000000000001E-3</v>
      </c>
      <c r="Q54" s="76">
        <v>-1.5679999999999999E-3</v>
      </c>
      <c r="R54" s="76">
        <v>-1.377E-3</v>
      </c>
      <c r="S54" s="76">
        <v>-1.165E-3</v>
      </c>
      <c r="T54" s="76">
        <v>-9.6900000000000003E-4</v>
      </c>
      <c r="U54" s="76">
        <v>-7.7899999999999996E-4</v>
      </c>
      <c r="V54" s="76">
        <v>-6.2500000000000001E-4</v>
      </c>
      <c r="W54" s="76">
        <v>-3.77E-4</v>
      </c>
      <c r="X54" s="76">
        <v>-1.3999999999999999E-4</v>
      </c>
      <c r="Y54" s="76">
        <v>0</v>
      </c>
      <c r="Z54" s="76">
        <v>1.3799999999999999E-4</v>
      </c>
      <c r="AA54" s="76">
        <v>2.1800000000000001E-4</v>
      </c>
      <c r="AB54" s="76">
        <v>3.3700000000000001E-4</v>
      </c>
      <c r="AC54" s="76">
        <v>4.26E-4</v>
      </c>
      <c r="AD54" s="76">
        <v>6.3000000000000003E-4</v>
      </c>
      <c r="AE54" s="76">
        <v>8.8699999999999998E-4</v>
      </c>
      <c r="AF54" s="76">
        <v>1.0070000000000001E-3</v>
      </c>
      <c r="AG54" s="76">
        <v>1.057E-3</v>
      </c>
      <c r="AH54" s="76">
        <v>1.163E-3</v>
      </c>
      <c r="AI54" s="76">
        <v>1.0950000000000001E-3</v>
      </c>
      <c r="AJ54" s="76">
        <v>1.1299999999999999E-3</v>
      </c>
      <c r="AK54" s="76">
        <v>1.1689999999999999E-3</v>
      </c>
      <c r="AL54" s="76">
        <v>1.1919999999999999E-3</v>
      </c>
    </row>
    <row r="55" spans="1:38" ht="12.75" customHeight="1">
      <c r="A55" s="77">
        <v>-4.0090000000000004E-3</v>
      </c>
      <c r="B55" s="76">
        <v>-4.0559999999999997E-3</v>
      </c>
      <c r="C55" s="76">
        <v>-4.0379999999999999E-3</v>
      </c>
      <c r="D55" s="76">
        <v>-3.9389999999999998E-3</v>
      </c>
      <c r="E55" s="76">
        <v>-3.8159999999999999E-3</v>
      </c>
      <c r="F55" s="76">
        <v>-3.6549999999999998E-3</v>
      </c>
      <c r="G55" s="76">
        <v>-3.431E-3</v>
      </c>
      <c r="H55" s="76">
        <v>-3.0240000000000002E-3</v>
      </c>
      <c r="I55" s="76">
        <v>-2.9529999999999999E-3</v>
      </c>
      <c r="J55" s="76">
        <v>-2.8700000000000002E-3</v>
      </c>
      <c r="K55" s="76">
        <v>-2.751E-3</v>
      </c>
      <c r="L55" s="76">
        <v>-2.6129999999999999E-3</v>
      </c>
      <c r="M55" s="76">
        <v>-2.457E-3</v>
      </c>
      <c r="N55" s="76">
        <v>-2.2539999999999999E-3</v>
      </c>
      <c r="O55" s="76">
        <v>-1.864E-3</v>
      </c>
      <c r="P55" s="76">
        <v>-1.7279999999999999E-3</v>
      </c>
      <c r="Q55" s="76">
        <v>-1.5430000000000001E-3</v>
      </c>
      <c r="R55" s="76">
        <v>-1.364E-3</v>
      </c>
      <c r="S55" s="76">
        <v>-1.181E-3</v>
      </c>
      <c r="T55" s="76">
        <v>-9.9700000000000006E-4</v>
      </c>
      <c r="U55" s="76">
        <v>-7.9500000000000003E-4</v>
      </c>
      <c r="V55" s="76">
        <v>-6.3299999999999999E-4</v>
      </c>
      <c r="W55" s="76">
        <v>-3.6699999999999998E-4</v>
      </c>
      <c r="X55" s="76">
        <v>-1.22E-4</v>
      </c>
      <c r="Y55" s="76">
        <v>0</v>
      </c>
      <c r="Z55" s="76">
        <v>1.5100000000000001E-4</v>
      </c>
      <c r="AA55" s="76">
        <v>2.3599999999999999E-4</v>
      </c>
      <c r="AB55" s="76">
        <v>3.5599999999999998E-4</v>
      </c>
      <c r="AC55" s="76">
        <v>4.6000000000000001E-4</v>
      </c>
      <c r="AD55" s="76">
        <v>6.6799999999999997E-4</v>
      </c>
      <c r="AE55" s="76">
        <v>9.7900000000000005E-4</v>
      </c>
      <c r="AF55" s="76">
        <v>1.078E-3</v>
      </c>
      <c r="AG55" s="76">
        <v>1.1199999999999999E-3</v>
      </c>
      <c r="AH55" s="76">
        <v>1.193E-3</v>
      </c>
      <c r="AI55" s="76">
        <v>1.173E-3</v>
      </c>
      <c r="AJ55" s="76">
        <v>1.222E-3</v>
      </c>
      <c r="AK55" s="76">
        <v>1.291E-3</v>
      </c>
      <c r="AL55" s="76">
        <v>1.2639999999999999E-3</v>
      </c>
    </row>
    <row r="56" spans="1:38" ht="12.75" customHeight="1">
      <c r="A56" s="77">
        <v>-4.3059999999999999E-3</v>
      </c>
      <c r="B56" s="76">
        <v>-4.3340000000000002E-3</v>
      </c>
      <c r="C56" s="76">
        <v>-4.2909999999999997E-3</v>
      </c>
      <c r="D56" s="76">
        <v>-4.2230000000000002E-3</v>
      </c>
      <c r="E56" s="76">
        <v>-4.0460000000000001E-3</v>
      </c>
      <c r="F56" s="76">
        <v>-3.8579999999999999E-3</v>
      </c>
      <c r="G56" s="76">
        <v>-3.6289999999999998E-3</v>
      </c>
      <c r="H56" s="76">
        <v>-3.2499999999999999E-3</v>
      </c>
      <c r="I56" s="76">
        <v>-3.1510000000000002E-3</v>
      </c>
      <c r="J56" s="76">
        <v>-3.0899999999999999E-3</v>
      </c>
      <c r="K56" s="76">
        <v>-2.9499999999999999E-3</v>
      </c>
      <c r="L56" s="76">
        <v>-2.81E-3</v>
      </c>
      <c r="M56" s="76">
        <v>-2.6649999999999998E-3</v>
      </c>
      <c r="N56" s="76">
        <v>-2.4020000000000001E-3</v>
      </c>
      <c r="O56" s="76">
        <v>-2.0110000000000002E-3</v>
      </c>
      <c r="P56" s="76">
        <v>-1.8710000000000001E-3</v>
      </c>
      <c r="Q56" s="76">
        <v>-1.688E-3</v>
      </c>
      <c r="R56" s="76">
        <v>-1.4840000000000001E-3</v>
      </c>
      <c r="S56" s="76">
        <v>-1.2700000000000001E-3</v>
      </c>
      <c r="T56" s="76">
        <v>-1.088E-3</v>
      </c>
      <c r="U56" s="76">
        <v>-8.6399999999999997E-4</v>
      </c>
      <c r="V56" s="76">
        <v>-6.8599999999999998E-4</v>
      </c>
      <c r="W56" s="76">
        <v>-4.06E-4</v>
      </c>
      <c r="X56" s="76">
        <v>-1.55E-4</v>
      </c>
      <c r="Y56" s="76">
        <v>0</v>
      </c>
      <c r="Z56" s="76">
        <v>1.8599999999999999E-4</v>
      </c>
      <c r="AA56" s="76">
        <v>2.7799999999999998E-4</v>
      </c>
      <c r="AB56" s="76">
        <v>4.0400000000000001E-4</v>
      </c>
      <c r="AC56" s="76">
        <v>4.9100000000000001E-4</v>
      </c>
      <c r="AD56" s="76">
        <v>6.8400000000000004E-4</v>
      </c>
      <c r="AE56" s="76">
        <v>9.7999999999999997E-4</v>
      </c>
      <c r="AF56" s="76">
        <v>1.1479999999999999E-3</v>
      </c>
      <c r="AG56" s="76">
        <v>1.1900000000000001E-3</v>
      </c>
      <c r="AH56" s="76">
        <v>1.2620000000000001E-3</v>
      </c>
      <c r="AI56" s="76">
        <v>1.2279999999999999E-3</v>
      </c>
      <c r="AJ56" s="76">
        <v>1.25E-3</v>
      </c>
      <c r="AK56" s="76">
        <v>1.297E-3</v>
      </c>
      <c r="AL56" s="76">
        <v>1.305E-3</v>
      </c>
    </row>
    <row r="57" spans="1:38" ht="12.75" customHeight="1">
      <c r="A57" s="77">
        <v>-4.3779999999999999E-3</v>
      </c>
      <c r="B57" s="76">
        <v>-4.4559999999999999E-3</v>
      </c>
      <c r="C57" s="76">
        <v>-4.3779999999999999E-3</v>
      </c>
      <c r="D57" s="76">
        <v>-4.2449999999999996E-3</v>
      </c>
      <c r="E57" s="76">
        <v>-4.0959999999999998E-3</v>
      </c>
      <c r="F57" s="76">
        <v>-3.9139999999999999E-3</v>
      </c>
      <c r="G57" s="76">
        <v>-3.6879999999999999E-3</v>
      </c>
      <c r="H57" s="76">
        <v>-3.2880000000000001E-3</v>
      </c>
      <c r="I57" s="76">
        <v>-3.2130000000000001E-3</v>
      </c>
      <c r="J57" s="76">
        <v>-3.124E-3</v>
      </c>
      <c r="K57" s="76">
        <v>-2.97E-3</v>
      </c>
      <c r="L57" s="76">
        <v>-2.8389999999999999E-3</v>
      </c>
      <c r="M57" s="76">
        <v>-2.65E-3</v>
      </c>
      <c r="N57" s="76">
        <v>-2.4120000000000001E-3</v>
      </c>
      <c r="O57" s="76">
        <v>-2.0630000000000002E-3</v>
      </c>
      <c r="P57" s="76">
        <v>-1.9109999999999999E-3</v>
      </c>
      <c r="Q57" s="76">
        <v>-1.7060000000000001E-3</v>
      </c>
      <c r="R57" s="76">
        <v>-1.531E-3</v>
      </c>
      <c r="S57" s="76">
        <v>-1.2979999999999999E-3</v>
      </c>
      <c r="T57" s="76">
        <v>-1.1150000000000001E-3</v>
      </c>
      <c r="U57" s="76">
        <v>-9.2000000000000003E-4</v>
      </c>
      <c r="V57" s="76">
        <v>-7.2400000000000003E-4</v>
      </c>
      <c r="W57" s="76">
        <v>-4.7699999999999999E-4</v>
      </c>
      <c r="X57" s="76">
        <v>-1.6699999999999999E-4</v>
      </c>
      <c r="Y57" s="76">
        <v>0</v>
      </c>
      <c r="Z57" s="76">
        <v>1.64E-4</v>
      </c>
      <c r="AA57" s="76">
        <v>2.7399999999999999E-4</v>
      </c>
      <c r="AB57" s="76">
        <v>3.9100000000000002E-4</v>
      </c>
      <c r="AC57" s="76">
        <v>5.04E-4</v>
      </c>
      <c r="AD57" s="76">
        <v>6.9999999999999999E-4</v>
      </c>
      <c r="AE57" s="76">
        <v>1.0020000000000001E-3</v>
      </c>
      <c r="AF57" s="76">
        <v>1.1119999999999999E-3</v>
      </c>
      <c r="AG57" s="76">
        <v>1.147E-3</v>
      </c>
      <c r="AH57" s="76">
        <v>1.256E-3</v>
      </c>
      <c r="AI57" s="76">
        <v>1.173E-3</v>
      </c>
      <c r="AJ57" s="76">
        <v>1.23E-3</v>
      </c>
      <c r="AK57" s="76">
        <v>1.2869999999999999E-3</v>
      </c>
      <c r="AL57" s="76">
        <v>1.279E-3</v>
      </c>
    </row>
    <row r="58" spans="1:38" ht="12.75" customHeight="1">
      <c r="A58" s="77">
        <v>-4.457E-3</v>
      </c>
      <c r="B58" s="76">
        <v>-4.463E-3</v>
      </c>
      <c r="C58" s="76">
        <v>-4.4159999999999998E-3</v>
      </c>
      <c r="D58" s="76">
        <v>-4.2680000000000001E-3</v>
      </c>
      <c r="E58" s="76">
        <v>-4.1549999999999998E-3</v>
      </c>
      <c r="F58" s="76">
        <v>-3.9680000000000002E-3</v>
      </c>
      <c r="G58" s="76">
        <v>-3.6849999999999999E-3</v>
      </c>
      <c r="H58" s="76">
        <v>-3.3240000000000001E-3</v>
      </c>
      <c r="I58" s="76">
        <v>-3.2039999999999998E-3</v>
      </c>
      <c r="J58" s="76">
        <v>-3.1410000000000001E-3</v>
      </c>
      <c r="K58" s="76">
        <v>-2.9810000000000001E-3</v>
      </c>
      <c r="L58" s="76">
        <v>-2.8410000000000002E-3</v>
      </c>
      <c r="M58" s="76">
        <v>-2.679E-3</v>
      </c>
      <c r="N58" s="76">
        <v>-2.464E-3</v>
      </c>
      <c r="O58" s="76">
        <v>-2.026E-3</v>
      </c>
      <c r="P58" s="76">
        <v>-1.869E-3</v>
      </c>
      <c r="Q58" s="76">
        <v>-1.7049999999999999E-3</v>
      </c>
      <c r="R58" s="76">
        <v>-1.511E-3</v>
      </c>
      <c r="S58" s="76">
        <v>-1.31E-3</v>
      </c>
      <c r="T58" s="76">
        <v>-1.116E-3</v>
      </c>
      <c r="U58" s="76">
        <v>-9.0200000000000002E-4</v>
      </c>
      <c r="V58" s="76">
        <v>-7.1299999999999998E-4</v>
      </c>
      <c r="W58" s="76">
        <v>-4.1899999999999999E-4</v>
      </c>
      <c r="X58" s="76">
        <v>-1.5200000000000001E-4</v>
      </c>
      <c r="Y58" s="76">
        <v>0</v>
      </c>
      <c r="Z58" s="76">
        <v>1.6100000000000001E-4</v>
      </c>
      <c r="AA58" s="76">
        <v>3.0899999999999998E-4</v>
      </c>
      <c r="AB58" s="76">
        <v>4.4299999999999998E-4</v>
      </c>
      <c r="AC58" s="76">
        <v>5.5900000000000004E-4</v>
      </c>
      <c r="AD58" s="76">
        <v>7.5000000000000002E-4</v>
      </c>
      <c r="AE58" s="76">
        <v>1.0629999999999999E-3</v>
      </c>
      <c r="AF58" s="76">
        <v>1.217E-3</v>
      </c>
      <c r="AG58" s="76">
        <v>1.2459999999999999E-3</v>
      </c>
      <c r="AH58" s="76">
        <v>1.3439999999999999E-3</v>
      </c>
      <c r="AI58" s="76">
        <v>1.307E-3</v>
      </c>
      <c r="AJ58" s="76">
        <v>1.3600000000000001E-3</v>
      </c>
      <c r="AK58" s="76">
        <v>1.4E-3</v>
      </c>
      <c r="AL58" s="76">
        <v>1.3810000000000001E-3</v>
      </c>
    </row>
    <row r="59" spans="1:38" ht="12.75" customHeight="1">
      <c r="A59" s="77">
        <v>-4.5890000000000002E-3</v>
      </c>
      <c r="B59" s="76">
        <v>-4.627E-3</v>
      </c>
      <c r="C59" s="76">
        <v>-4.5539999999999999E-3</v>
      </c>
      <c r="D59" s="76">
        <v>-4.463E-3</v>
      </c>
      <c r="E59" s="76">
        <v>-4.2550000000000001E-3</v>
      </c>
      <c r="F59" s="76">
        <v>-4.0470000000000002E-3</v>
      </c>
      <c r="G59" s="76">
        <v>-3.8470000000000002E-3</v>
      </c>
      <c r="H59" s="76">
        <v>-3.454E-3</v>
      </c>
      <c r="I59" s="76">
        <v>-3.339E-3</v>
      </c>
      <c r="J59" s="76">
        <v>-3.2520000000000001E-3</v>
      </c>
      <c r="K59" s="76">
        <v>-3.1120000000000002E-3</v>
      </c>
      <c r="L59" s="76">
        <v>-2.967E-3</v>
      </c>
      <c r="M59" s="76">
        <v>-2.7629999999999998E-3</v>
      </c>
      <c r="N59" s="76">
        <v>-2.4970000000000001E-3</v>
      </c>
      <c r="O59" s="76">
        <v>-2.1259999999999999E-3</v>
      </c>
      <c r="P59" s="76">
        <v>-1.964E-3</v>
      </c>
      <c r="Q59" s="76">
        <v>-1.7819999999999999E-3</v>
      </c>
      <c r="R59" s="76">
        <v>-1.5659999999999999E-3</v>
      </c>
      <c r="S59" s="76">
        <v>-1.3359999999999999E-3</v>
      </c>
      <c r="T59" s="76">
        <v>-1.168E-3</v>
      </c>
      <c r="U59" s="76">
        <v>-9.7799999999999992E-4</v>
      </c>
      <c r="V59" s="76">
        <v>-7.5799999999999999E-4</v>
      </c>
      <c r="W59" s="76">
        <v>-4.6299999999999998E-4</v>
      </c>
      <c r="X59" s="76">
        <v>-1.83E-4</v>
      </c>
      <c r="Y59" s="76">
        <v>0</v>
      </c>
      <c r="Z59" s="76">
        <v>1.7899999999999999E-4</v>
      </c>
      <c r="AA59" s="76">
        <v>3.19E-4</v>
      </c>
      <c r="AB59" s="76">
        <v>4.7800000000000002E-4</v>
      </c>
      <c r="AC59" s="76">
        <v>5.7700000000000004E-4</v>
      </c>
      <c r="AD59" s="76">
        <v>7.9000000000000001E-4</v>
      </c>
      <c r="AE59" s="76">
        <v>1.0839999999999999E-3</v>
      </c>
      <c r="AF59" s="76">
        <v>1.2700000000000001E-3</v>
      </c>
      <c r="AG59" s="76">
        <v>1.276E-3</v>
      </c>
      <c r="AH59" s="76">
        <v>1.3649999999999999E-3</v>
      </c>
      <c r="AI59" s="76">
        <v>1.286E-3</v>
      </c>
      <c r="AJ59" s="76">
        <v>1.335E-3</v>
      </c>
      <c r="AK59" s="76">
        <v>1.3829999999999999E-3</v>
      </c>
      <c r="AL59" s="76">
        <v>1.3990000000000001E-3</v>
      </c>
    </row>
    <row r="60" spans="1:38" ht="12.75" customHeight="1">
      <c r="A60" s="77">
        <v>-4.5279999999999999E-3</v>
      </c>
      <c r="B60" s="76">
        <v>-4.5960000000000003E-3</v>
      </c>
      <c r="C60" s="76">
        <v>-4.5040000000000002E-3</v>
      </c>
      <c r="D60" s="76">
        <v>-4.4000000000000003E-3</v>
      </c>
      <c r="E60" s="76">
        <v>-4.2430000000000002E-3</v>
      </c>
      <c r="F60" s="76">
        <v>-4.0730000000000002E-3</v>
      </c>
      <c r="G60" s="76">
        <v>-3.8579999999999999E-3</v>
      </c>
      <c r="H60" s="76">
        <v>-3.4329999999999999E-3</v>
      </c>
      <c r="I60" s="76">
        <v>-3.3440000000000002E-3</v>
      </c>
      <c r="J60" s="76">
        <v>-3.261E-3</v>
      </c>
      <c r="K60" s="76">
        <v>-3.0990000000000002E-3</v>
      </c>
      <c r="L60" s="76">
        <v>-2.9390000000000002E-3</v>
      </c>
      <c r="M60" s="76">
        <v>-2.7430000000000002E-3</v>
      </c>
      <c r="N60" s="76">
        <v>-2.5119999999999999E-3</v>
      </c>
      <c r="O60" s="76">
        <v>-2.137E-3</v>
      </c>
      <c r="P60" s="76">
        <v>-1.9729999999999999E-3</v>
      </c>
      <c r="Q60" s="76">
        <v>-1.781E-3</v>
      </c>
      <c r="R60" s="76">
        <v>-1.583E-3</v>
      </c>
      <c r="S60" s="76">
        <v>-1.3619999999999999E-3</v>
      </c>
      <c r="T60" s="76">
        <v>-1.1609999999999999E-3</v>
      </c>
      <c r="U60" s="76">
        <v>-9.6500000000000004E-4</v>
      </c>
      <c r="V60" s="76">
        <v>-7.7099999999999998E-4</v>
      </c>
      <c r="W60" s="76">
        <v>-4.6299999999999998E-4</v>
      </c>
      <c r="X60" s="76">
        <v>-1.8100000000000001E-4</v>
      </c>
      <c r="Y60" s="76">
        <v>0</v>
      </c>
      <c r="Z60" s="76">
        <v>1.7799999999999999E-4</v>
      </c>
      <c r="AA60" s="76">
        <v>3.6200000000000002E-4</v>
      </c>
      <c r="AB60" s="76">
        <v>4.8299999999999998E-4</v>
      </c>
      <c r="AC60" s="76">
        <v>6.4099999999999997E-4</v>
      </c>
      <c r="AD60" s="76">
        <v>8.61E-4</v>
      </c>
      <c r="AE60" s="76">
        <v>1.176E-3</v>
      </c>
      <c r="AF60" s="76">
        <v>1.279E-3</v>
      </c>
      <c r="AG60" s="76">
        <v>1.2999999999999999E-3</v>
      </c>
      <c r="AH60" s="76">
        <v>1.426E-3</v>
      </c>
      <c r="AI60" s="76">
        <v>1.3619999999999999E-3</v>
      </c>
      <c r="AJ60" s="76">
        <v>1.3929999999999999E-3</v>
      </c>
      <c r="AK60" s="76">
        <v>1.4519999999999999E-3</v>
      </c>
      <c r="AL60" s="76">
        <v>1.4549999999999999E-3</v>
      </c>
    </row>
    <row r="61" spans="1:38" ht="12.75" customHeight="1">
      <c r="A61" s="77">
        <v>-4.6810000000000003E-3</v>
      </c>
      <c r="B61" s="76">
        <v>-4.6759999999999996E-3</v>
      </c>
      <c r="C61" s="76">
        <v>-4.6100000000000004E-3</v>
      </c>
      <c r="D61" s="76">
        <v>-4.5009999999999998E-3</v>
      </c>
      <c r="E61" s="76">
        <v>-4.3070000000000001E-3</v>
      </c>
      <c r="F61" s="76">
        <v>-4.1289999999999999E-3</v>
      </c>
      <c r="G61" s="76">
        <v>-3.8649999999999999E-3</v>
      </c>
      <c r="H61" s="76">
        <v>-3.496E-3</v>
      </c>
      <c r="I61" s="76">
        <v>-3.359E-3</v>
      </c>
      <c r="J61" s="76">
        <v>-3.2959999999999999E-3</v>
      </c>
      <c r="K61" s="76">
        <v>-3.1389999999999999E-3</v>
      </c>
      <c r="L61" s="76">
        <v>-2.9480000000000001E-3</v>
      </c>
      <c r="M61" s="76">
        <v>-2.7950000000000002E-3</v>
      </c>
      <c r="N61" s="76">
        <v>-2.5639999999999999E-3</v>
      </c>
      <c r="O61" s="76">
        <v>-2.1429999999999999E-3</v>
      </c>
      <c r="P61" s="76">
        <v>-1.9759999999999999E-3</v>
      </c>
      <c r="Q61" s="76">
        <v>-1.804E-3</v>
      </c>
      <c r="R61" s="76">
        <v>-1.5640000000000001E-3</v>
      </c>
      <c r="S61" s="76">
        <v>-1.3450000000000001E-3</v>
      </c>
      <c r="T61" s="76">
        <v>-1.1739999999999999E-3</v>
      </c>
      <c r="U61" s="76">
        <v>-9.8200000000000002E-4</v>
      </c>
      <c r="V61" s="76">
        <v>-7.5900000000000002E-4</v>
      </c>
      <c r="W61" s="76">
        <v>-4.5100000000000001E-4</v>
      </c>
      <c r="X61" s="76">
        <v>-1.54E-4</v>
      </c>
      <c r="Y61" s="76">
        <v>0</v>
      </c>
      <c r="Z61" s="76">
        <v>1.94E-4</v>
      </c>
      <c r="AA61" s="76">
        <v>3.6499999999999998E-4</v>
      </c>
      <c r="AB61" s="76">
        <v>5.1099999999999995E-4</v>
      </c>
      <c r="AC61" s="76">
        <v>6.4099999999999997E-4</v>
      </c>
      <c r="AD61" s="76">
        <v>8.5400000000000005E-4</v>
      </c>
      <c r="AE61" s="76">
        <v>1.1739999999999999E-3</v>
      </c>
      <c r="AF61" s="76">
        <v>1.3339999999999999E-3</v>
      </c>
      <c r="AG61" s="76">
        <v>1.3500000000000001E-3</v>
      </c>
      <c r="AH61" s="76">
        <v>1.4809999999999999E-3</v>
      </c>
      <c r="AI61" s="76">
        <v>1.4189999999999999E-3</v>
      </c>
      <c r="AJ61" s="76">
        <v>1.4469999999999999E-3</v>
      </c>
      <c r="AK61" s="76">
        <v>1.5169999999999999E-3</v>
      </c>
      <c r="AL61" s="76">
        <v>1.4890000000000001E-3</v>
      </c>
    </row>
    <row r="62" spans="1:38" ht="12.75" customHeight="1">
      <c r="A62" s="77">
        <v>-4.7429999999999998E-3</v>
      </c>
      <c r="B62" s="76">
        <v>-4.8120000000000003E-3</v>
      </c>
      <c r="C62" s="76">
        <v>-4.7260000000000002E-3</v>
      </c>
      <c r="D62" s="76">
        <v>-4.627E-3</v>
      </c>
      <c r="E62" s="76">
        <v>-4.4050000000000001E-3</v>
      </c>
      <c r="F62" s="76">
        <v>-4.2209999999999999E-3</v>
      </c>
      <c r="G62" s="76">
        <v>-4.0619999999999996E-3</v>
      </c>
      <c r="H62" s="76">
        <v>-3.6350000000000002E-3</v>
      </c>
      <c r="I62" s="76">
        <v>-3.529E-3</v>
      </c>
      <c r="J62" s="76">
        <v>-3.457E-3</v>
      </c>
      <c r="K62" s="76">
        <v>-3.2980000000000002E-3</v>
      </c>
      <c r="L62" s="76">
        <v>-3.1510000000000002E-3</v>
      </c>
      <c r="M62" s="76">
        <v>-2.9229999999999998E-3</v>
      </c>
      <c r="N62" s="76">
        <v>-2.6440000000000001E-3</v>
      </c>
      <c r="O62" s="76">
        <v>-2.2769999999999999E-3</v>
      </c>
      <c r="P62" s="76">
        <v>-2.1250000000000002E-3</v>
      </c>
      <c r="Q62" s="76">
        <v>-1.916E-3</v>
      </c>
      <c r="R62" s="76">
        <v>-1.668E-3</v>
      </c>
      <c r="S62" s="76">
        <v>-1.4369999999999999E-3</v>
      </c>
      <c r="T62" s="76">
        <v>-1.271E-3</v>
      </c>
      <c r="U62" s="76">
        <v>-1.0369999999999999E-3</v>
      </c>
      <c r="V62" s="76">
        <v>-8.2700000000000004E-4</v>
      </c>
      <c r="W62" s="76">
        <v>-5.1000000000000004E-4</v>
      </c>
      <c r="X62" s="76">
        <v>-2.33E-4</v>
      </c>
      <c r="Y62" s="76">
        <v>0</v>
      </c>
      <c r="Z62" s="76">
        <v>2.3499999999999999E-4</v>
      </c>
      <c r="AA62" s="76">
        <v>3.59E-4</v>
      </c>
      <c r="AB62" s="76">
        <v>5.1199999999999998E-4</v>
      </c>
      <c r="AC62" s="76">
        <v>6.6500000000000001E-4</v>
      </c>
      <c r="AD62" s="76">
        <v>8.9499999999999996E-4</v>
      </c>
      <c r="AE62" s="76">
        <v>1.1869999999999999E-3</v>
      </c>
      <c r="AF62" s="76">
        <v>1.372E-3</v>
      </c>
      <c r="AG62" s="76">
        <v>1.395E-3</v>
      </c>
      <c r="AH62" s="76">
        <v>1.516E-3</v>
      </c>
      <c r="AI62" s="76">
        <v>1.431E-3</v>
      </c>
      <c r="AJ62" s="76">
        <v>1.462E-3</v>
      </c>
      <c r="AK62" s="76">
        <v>1.5120000000000001E-3</v>
      </c>
      <c r="AL62" s="76">
        <v>1.5299999999999999E-3</v>
      </c>
    </row>
    <row r="63" spans="1:38" ht="12.75" customHeight="1">
      <c r="A63" s="77">
        <v>-4.7299999999999998E-3</v>
      </c>
      <c r="B63" s="76">
        <v>-4.7460000000000002E-3</v>
      </c>
      <c r="C63" s="76">
        <v>-4.6560000000000004E-3</v>
      </c>
      <c r="D63" s="76">
        <v>-4.4970000000000001E-3</v>
      </c>
      <c r="E63" s="76">
        <v>-4.346E-3</v>
      </c>
      <c r="F63" s="76">
        <v>-4.1510000000000002E-3</v>
      </c>
      <c r="G63" s="76">
        <v>-3.921E-3</v>
      </c>
      <c r="H63" s="76">
        <v>-3.5040000000000002E-3</v>
      </c>
      <c r="I63" s="76">
        <v>-3.4060000000000002E-3</v>
      </c>
      <c r="J63" s="76">
        <v>-3.3319999999999999E-3</v>
      </c>
      <c r="K63" s="76">
        <v>-3.1549999999999998E-3</v>
      </c>
      <c r="L63" s="76">
        <v>-2.9910000000000002E-3</v>
      </c>
      <c r="M63" s="76">
        <v>-2.807E-3</v>
      </c>
      <c r="N63" s="76">
        <v>-2.5829999999999998E-3</v>
      </c>
      <c r="O63" s="76">
        <v>-2.1770000000000001E-3</v>
      </c>
      <c r="P63" s="76">
        <v>-2.006E-3</v>
      </c>
      <c r="Q63" s="76">
        <v>-1.802E-3</v>
      </c>
      <c r="R63" s="76">
        <v>-1.5969999999999999E-3</v>
      </c>
      <c r="S63" s="76">
        <v>-1.3730000000000001E-3</v>
      </c>
      <c r="T63" s="76">
        <v>-1.1950000000000001E-3</v>
      </c>
      <c r="U63" s="76">
        <v>-9.8700000000000003E-4</v>
      </c>
      <c r="V63" s="76">
        <v>-7.9500000000000003E-4</v>
      </c>
      <c r="W63" s="76">
        <v>-4.9100000000000001E-4</v>
      </c>
      <c r="X63" s="76">
        <v>-1.85E-4</v>
      </c>
      <c r="Y63" s="76">
        <v>0</v>
      </c>
      <c r="Z63" s="76">
        <v>2.4699999999999999E-4</v>
      </c>
      <c r="AA63" s="76">
        <v>3.6200000000000002E-4</v>
      </c>
      <c r="AB63" s="76">
        <v>5.0199999999999995E-4</v>
      </c>
      <c r="AC63" s="76">
        <v>6.7500000000000004E-4</v>
      </c>
      <c r="AD63" s="76">
        <v>8.7799999999999998E-4</v>
      </c>
      <c r="AE63" s="76">
        <v>1.16E-3</v>
      </c>
      <c r="AF63" s="76">
        <v>1.3290000000000001E-3</v>
      </c>
      <c r="AG63" s="76">
        <v>1.3569999999999999E-3</v>
      </c>
      <c r="AH63" s="76">
        <v>1.462E-3</v>
      </c>
      <c r="AI63" s="76">
        <v>1.4040000000000001E-3</v>
      </c>
      <c r="AJ63" s="76">
        <v>1.469E-3</v>
      </c>
      <c r="AK63" s="76">
        <v>1.4660000000000001E-3</v>
      </c>
      <c r="AL63" s="76">
        <v>1.4779999999999999E-3</v>
      </c>
    </row>
    <row r="64" spans="1:38" ht="12.75" customHeight="1">
      <c r="A64" s="77">
        <v>-4.7200000000000002E-3</v>
      </c>
      <c r="B64" s="76">
        <v>-4.7470000000000004E-3</v>
      </c>
      <c r="C64" s="76">
        <v>-4.6569999999999997E-3</v>
      </c>
      <c r="D64" s="76">
        <v>-4.561E-3</v>
      </c>
      <c r="E64" s="76">
        <v>-4.3420000000000004E-3</v>
      </c>
      <c r="F64" s="76">
        <v>-4.1529999999999996E-3</v>
      </c>
      <c r="G64" s="76">
        <v>-3.9050000000000001E-3</v>
      </c>
      <c r="H64" s="76">
        <v>-3.5400000000000002E-3</v>
      </c>
      <c r="I64" s="76">
        <v>-3.411E-3</v>
      </c>
      <c r="J64" s="76">
        <v>-3.3509999999999998E-3</v>
      </c>
      <c r="K64" s="76">
        <v>-3.209E-3</v>
      </c>
      <c r="L64" s="76">
        <v>-3.0379999999999999E-3</v>
      </c>
      <c r="M64" s="76">
        <v>-2.8900000000000002E-3</v>
      </c>
      <c r="N64" s="76">
        <v>-2.6180000000000001E-3</v>
      </c>
      <c r="O64" s="76">
        <v>-2.2269999999999998E-3</v>
      </c>
      <c r="P64" s="76">
        <v>-2.0709999999999999E-3</v>
      </c>
      <c r="Q64" s="76">
        <v>-1.864E-3</v>
      </c>
      <c r="R64" s="76">
        <v>-1.6230000000000001E-3</v>
      </c>
      <c r="S64" s="76">
        <v>-1.4189999999999999E-3</v>
      </c>
      <c r="T64" s="76">
        <v>-1.2589999999999999E-3</v>
      </c>
      <c r="U64" s="76">
        <v>-1.023E-3</v>
      </c>
      <c r="V64" s="76">
        <v>-8.25E-4</v>
      </c>
      <c r="W64" s="76">
        <v>-5.3700000000000004E-4</v>
      </c>
      <c r="X64" s="76">
        <v>-2.3000000000000001E-4</v>
      </c>
      <c r="Y64" s="76">
        <v>0</v>
      </c>
      <c r="Z64" s="76">
        <v>1.74E-4</v>
      </c>
      <c r="AA64" s="76">
        <v>2.9E-4</v>
      </c>
      <c r="AB64" s="76">
        <v>4.9299999999999995E-4</v>
      </c>
      <c r="AC64" s="76">
        <v>5.9100000000000005E-4</v>
      </c>
      <c r="AD64" s="76">
        <v>7.9100000000000004E-4</v>
      </c>
      <c r="AE64" s="76">
        <v>1.122E-3</v>
      </c>
      <c r="AF64" s="76">
        <v>1.3090000000000001E-3</v>
      </c>
      <c r="AG64" s="76">
        <v>1.2849999999999999E-3</v>
      </c>
      <c r="AH64" s="76">
        <v>1.441E-3</v>
      </c>
      <c r="AI64" s="76">
        <v>1.3649999999999999E-3</v>
      </c>
      <c r="AJ64" s="76">
        <v>1.3990000000000001E-3</v>
      </c>
      <c r="AK64" s="76">
        <v>1.4339999999999999E-3</v>
      </c>
      <c r="AL64" s="76">
        <v>1.451E-3</v>
      </c>
    </row>
    <row r="65" spans="1:38" ht="12.75" customHeight="1">
      <c r="A65" s="77">
        <v>-4.4250000000000001E-3</v>
      </c>
      <c r="B65" s="76">
        <v>-4.5100000000000001E-3</v>
      </c>
      <c r="C65" s="76">
        <v>-4.4359999999999998E-3</v>
      </c>
      <c r="D65" s="76">
        <v>-4.3229999999999996E-3</v>
      </c>
      <c r="E65" s="76">
        <v>-4.143E-3</v>
      </c>
      <c r="F65" s="76">
        <v>-3.9839999999999997E-3</v>
      </c>
      <c r="G65" s="76">
        <v>-3.8319999999999999E-3</v>
      </c>
      <c r="H65" s="76">
        <v>-3.3899999999999998E-3</v>
      </c>
      <c r="I65" s="76">
        <v>-3.29E-3</v>
      </c>
      <c r="J65" s="76">
        <v>-3.228E-3</v>
      </c>
      <c r="K65" s="76">
        <v>-3.0599999999999998E-3</v>
      </c>
      <c r="L65" s="76">
        <v>-2.9320000000000001E-3</v>
      </c>
      <c r="M65" s="76">
        <v>-2.6909999999999998E-3</v>
      </c>
      <c r="N65" s="76">
        <v>-2.48E-3</v>
      </c>
      <c r="O65" s="76">
        <v>-2.1080000000000001E-3</v>
      </c>
      <c r="P65" s="76">
        <v>-1.9729999999999999E-3</v>
      </c>
      <c r="Q65" s="76">
        <v>-1.7639999999999999E-3</v>
      </c>
      <c r="R65" s="76">
        <v>-1.547E-3</v>
      </c>
      <c r="S65" s="76">
        <v>-1.343E-3</v>
      </c>
      <c r="T65" s="76">
        <v>-1.175E-3</v>
      </c>
      <c r="U65" s="76">
        <v>-9.6500000000000004E-4</v>
      </c>
      <c r="V65" s="76">
        <v>-7.8899999999999999E-4</v>
      </c>
      <c r="W65" s="76">
        <v>-4.8500000000000003E-4</v>
      </c>
      <c r="X65" s="76">
        <v>-2.24E-4</v>
      </c>
      <c r="Y65" s="76">
        <v>0</v>
      </c>
      <c r="Z65" s="76">
        <v>1.4100000000000001E-4</v>
      </c>
      <c r="AA65" s="76">
        <v>3.0400000000000002E-4</v>
      </c>
      <c r="AB65" s="76">
        <v>4.64E-4</v>
      </c>
      <c r="AC65" s="76">
        <v>6.0499999999999996E-4</v>
      </c>
      <c r="AD65" s="76">
        <v>7.0600000000000003E-4</v>
      </c>
      <c r="AE65" s="76">
        <v>1.07E-3</v>
      </c>
      <c r="AF65" s="76">
        <v>1.201E-3</v>
      </c>
      <c r="AG65" s="76">
        <v>1.2440000000000001E-3</v>
      </c>
      <c r="AH65" s="76">
        <v>1.3760000000000001E-3</v>
      </c>
      <c r="AI65" s="76">
        <v>1.2899999999999999E-3</v>
      </c>
      <c r="AJ65" s="76">
        <v>1.32E-3</v>
      </c>
      <c r="AK65" s="76">
        <v>1.3389999999999999E-3</v>
      </c>
      <c r="AL65" s="76">
        <v>1.356E-3</v>
      </c>
    </row>
    <row r="66" spans="1:38" ht="12.75" customHeight="1">
      <c r="A66" s="77">
        <v>-4.3080000000000002E-3</v>
      </c>
      <c r="B66" s="76">
        <v>-4.3179999999999998E-3</v>
      </c>
      <c r="C66" s="76">
        <v>-4.254E-3</v>
      </c>
      <c r="D66" s="76">
        <v>-4.1260000000000003E-3</v>
      </c>
      <c r="E66" s="76">
        <v>-4.0029999999999996E-3</v>
      </c>
      <c r="F66" s="76">
        <v>-3.833E-3</v>
      </c>
      <c r="G66" s="76">
        <v>-3.6089999999999998E-3</v>
      </c>
      <c r="H66" s="76">
        <v>-3.2260000000000001E-3</v>
      </c>
      <c r="I66" s="76">
        <v>-3.1159999999999998E-3</v>
      </c>
      <c r="J66" s="76">
        <v>-3.0639999999999999E-3</v>
      </c>
      <c r="K66" s="76">
        <v>-2.9129999999999998E-3</v>
      </c>
      <c r="L66" s="76">
        <v>-2.7699999999999999E-3</v>
      </c>
      <c r="M66" s="76">
        <v>-2.6129999999999999E-3</v>
      </c>
      <c r="N66" s="76">
        <v>-2.379E-3</v>
      </c>
      <c r="O66" s="76">
        <v>-1.9680000000000001E-3</v>
      </c>
      <c r="P66" s="76">
        <v>-1.8389999999999999E-3</v>
      </c>
      <c r="Q66" s="76">
        <v>-1.668E-3</v>
      </c>
      <c r="R66" s="76">
        <v>-1.42E-3</v>
      </c>
      <c r="S66" s="76">
        <v>-1.235E-3</v>
      </c>
      <c r="T66" s="76">
        <v>-1.0870000000000001E-3</v>
      </c>
      <c r="U66" s="76">
        <v>-9.01E-4</v>
      </c>
      <c r="V66" s="76">
        <v>-7.3899999999999997E-4</v>
      </c>
      <c r="W66" s="76">
        <v>-4.3800000000000002E-4</v>
      </c>
      <c r="X66" s="76">
        <v>-1.8100000000000001E-4</v>
      </c>
      <c r="Y66" s="76">
        <v>0</v>
      </c>
      <c r="Z66" s="76">
        <v>1.64E-4</v>
      </c>
      <c r="AA66" s="76">
        <v>2.9700000000000001E-4</v>
      </c>
      <c r="AB66" s="76">
        <v>4.4799999999999999E-4</v>
      </c>
      <c r="AC66" s="76">
        <v>5.53E-4</v>
      </c>
      <c r="AD66" s="76">
        <v>6.9499999999999998E-4</v>
      </c>
      <c r="AE66" s="76">
        <v>1.0200000000000001E-3</v>
      </c>
      <c r="AF66" s="76">
        <v>1.1529999999999999E-3</v>
      </c>
      <c r="AG66" s="76">
        <v>1.2160000000000001E-3</v>
      </c>
      <c r="AH66" s="76">
        <v>1.3159999999999999E-3</v>
      </c>
      <c r="AI66" s="76">
        <v>1.2999999999999999E-3</v>
      </c>
      <c r="AJ66" s="76">
        <v>1.3079999999999999E-3</v>
      </c>
      <c r="AK66" s="76">
        <v>1.358E-3</v>
      </c>
      <c r="AL66" s="76">
        <v>1.312E-3</v>
      </c>
    </row>
    <row r="67" spans="1:38" ht="12.75" customHeight="1">
      <c r="A67" s="77">
        <v>-4.1790000000000004E-3</v>
      </c>
      <c r="B67" s="76">
        <v>-4.2220000000000001E-3</v>
      </c>
      <c r="C67" s="76">
        <v>-4.1440000000000001E-3</v>
      </c>
      <c r="D67" s="76">
        <v>-4.0810000000000004E-3</v>
      </c>
      <c r="E67" s="76">
        <v>-3.8800000000000002E-3</v>
      </c>
      <c r="F67" s="76">
        <v>-3.6870000000000002E-3</v>
      </c>
      <c r="G67" s="76">
        <v>-3.5249999999999999E-3</v>
      </c>
      <c r="H67" s="76">
        <v>-3.1419999999999998E-3</v>
      </c>
      <c r="I67" s="76">
        <v>-3.039E-3</v>
      </c>
      <c r="J67" s="76">
        <v>-2.9780000000000002E-3</v>
      </c>
      <c r="K67" s="76">
        <v>-2.8470000000000001E-3</v>
      </c>
      <c r="L67" s="76">
        <v>-2.6949999999999999E-3</v>
      </c>
      <c r="M67" s="76">
        <v>-2.5140000000000002E-3</v>
      </c>
      <c r="N67" s="76">
        <v>-2.2490000000000001E-3</v>
      </c>
      <c r="O67" s="76">
        <v>-1.872E-3</v>
      </c>
      <c r="P67" s="76">
        <v>-1.766E-3</v>
      </c>
      <c r="Q67" s="76">
        <v>-1.585E-3</v>
      </c>
      <c r="R67" s="76">
        <v>-1.3389999999999999E-3</v>
      </c>
      <c r="S67" s="76">
        <v>-1.1689999999999999E-3</v>
      </c>
      <c r="T67" s="76">
        <v>-1.024E-3</v>
      </c>
      <c r="U67" s="76">
        <v>-8.4500000000000005E-4</v>
      </c>
      <c r="V67" s="76">
        <v>-6.9899999999999997E-4</v>
      </c>
      <c r="W67" s="76">
        <v>-4.2099999999999999E-4</v>
      </c>
      <c r="X67" s="76">
        <v>-1.95E-4</v>
      </c>
      <c r="Y67" s="76">
        <v>0</v>
      </c>
      <c r="Z67" s="76">
        <v>1.2300000000000001E-4</v>
      </c>
      <c r="AA67" s="76">
        <v>2.03E-4</v>
      </c>
      <c r="AB67" s="76">
        <v>3.4400000000000001E-4</v>
      </c>
      <c r="AC67" s="76">
        <v>4.35E-4</v>
      </c>
      <c r="AD67" s="76">
        <v>6.0499999999999996E-4</v>
      </c>
      <c r="AE67" s="76">
        <v>8.7500000000000002E-4</v>
      </c>
      <c r="AF67" s="76">
        <v>1.034E-3</v>
      </c>
      <c r="AG67" s="76">
        <v>1.0679999999999999E-3</v>
      </c>
      <c r="AH67" s="76">
        <v>1.1410000000000001E-3</v>
      </c>
      <c r="AI67" s="76">
        <v>1.126E-3</v>
      </c>
      <c r="AJ67" s="76">
        <v>1.137E-3</v>
      </c>
      <c r="AK67" s="76">
        <v>1.199E-3</v>
      </c>
      <c r="AL67" s="76">
        <v>1.1659999999999999E-3</v>
      </c>
    </row>
    <row r="68" spans="1:38" ht="12.75" customHeight="1">
      <c r="A68" s="77">
        <v>-3.6519999999999999E-3</v>
      </c>
      <c r="B68" s="76">
        <v>-3.7269999999999998E-3</v>
      </c>
      <c r="C68" s="76">
        <v>-3.6879999999999999E-3</v>
      </c>
      <c r="D68" s="76">
        <v>-3.5860000000000002E-3</v>
      </c>
      <c r="E68" s="76">
        <v>-3.493E-3</v>
      </c>
      <c r="F68" s="76">
        <v>-3.3379999999999998E-3</v>
      </c>
      <c r="G68" s="76">
        <v>-3.186E-3</v>
      </c>
      <c r="H68" s="76">
        <v>-2.7699999999999999E-3</v>
      </c>
      <c r="I68" s="76">
        <v>-2.702E-3</v>
      </c>
      <c r="J68" s="76">
        <v>-2.6570000000000001E-3</v>
      </c>
      <c r="K68" s="76">
        <v>-2.5140000000000002E-3</v>
      </c>
      <c r="L68" s="76">
        <v>-2.3879999999999999E-3</v>
      </c>
      <c r="M68" s="76">
        <v>-2.2000000000000001E-3</v>
      </c>
      <c r="N68" s="76">
        <v>-2.0100000000000001E-3</v>
      </c>
      <c r="O68" s="76">
        <v>-1.6310000000000001E-3</v>
      </c>
      <c r="P68" s="76">
        <v>-1.5200000000000001E-3</v>
      </c>
      <c r="Q68" s="76">
        <v>-1.3290000000000001E-3</v>
      </c>
      <c r="R68" s="76">
        <v>-1.155E-3</v>
      </c>
      <c r="S68" s="76">
        <v>-1.0139999999999999E-3</v>
      </c>
      <c r="T68" s="76">
        <v>-8.83E-4</v>
      </c>
      <c r="U68" s="76">
        <v>-7.45E-4</v>
      </c>
      <c r="V68" s="76">
        <v>-6.0499999999999996E-4</v>
      </c>
      <c r="W68" s="76">
        <v>-3.59E-4</v>
      </c>
      <c r="X68" s="76">
        <v>-1.92E-4</v>
      </c>
      <c r="Y68" s="76">
        <v>0</v>
      </c>
      <c r="Z68" s="76">
        <v>1.37E-4</v>
      </c>
      <c r="AA68" s="76">
        <v>2.14E-4</v>
      </c>
      <c r="AB68" s="76">
        <v>2.8299999999999999E-4</v>
      </c>
      <c r="AC68" s="76">
        <v>3.9199999999999999E-4</v>
      </c>
      <c r="AD68" s="76">
        <v>5.0600000000000005E-4</v>
      </c>
      <c r="AE68" s="76">
        <v>7.9299999999999998E-4</v>
      </c>
      <c r="AF68" s="76">
        <v>8.9499999999999996E-4</v>
      </c>
      <c r="AG68" s="76">
        <v>9.5100000000000002E-4</v>
      </c>
      <c r="AH68" s="76">
        <v>1.059E-3</v>
      </c>
      <c r="AI68" s="76">
        <v>9.8499999999999998E-4</v>
      </c>
      <c r="AJ68" s="76">
        <v>1.0250000000000001E-3</v>
      </c>
      <c r="AK68" s="76">
        <v>1.06E-3</v>
      </c>
      <c r="AL68" s="76">
        <v>1.0399999999999999E-3</v>
      </c>
    </row>
    <row r="69" spans="1:38" ht="12.75" customHeight="1">
      <c r="A69" s="77">
        <v>-3.421E-3</v>
      </c>
      <c r="B69" s="76">
        <v>-3.4849999999999998E-3</v>
      </c>
      <c r="C69" s="76">
        <v>-3.4550000000000002E-3</v>
      </c>
      <c r="D69" s="76">
        <v>-3.4150000000000001E-3</v>
      </c>
      <c r="E69" s="76">
        <v>-3.274E-3</v>
      </c>
      <c r="F69" s="76">
        <v>-3.1340000000000001E-3</v>
      </c>
      <c r="G69" s="76">
        <v>-2.9559999999999999E-3</v>
      </c>
      <c r="H69" s="76">
        <v>-2.5899999999999999E-3</v>
      </c>
      <c r="I69" s="76">
        <v>-2.5339999999999998E-3</v>
      </c>
      <c r="J69" s="76">
        <v>-2.483E-3</v>
      </c>
      <c r="K69" s="76">
        <v>-2.3500000000000001E-3</v>
      </c>
      <c r="L69" s="76">
        <v>-2.2190000000000001E-3</v>
      </c>
      <c r="M69" s="76">
        <v>-2.101E-3</v>
      </c>
      <c r="N69" s="76">
        <v>-1.913E-3</v>
      </c>
      <c r="O69" s="76">
        <v>-1.4920000000000001E-3</v>
      </c>
      <c r="P69" s="76">
        <v>-1.4040000000000001E-3</v>
      </c>
      <c r="Q69" s="76">
        <v>-1.2310000000000001E-3</v>
      </c>
      <c r="R69" s="76">
        <v>-1.0300000000000001E-3</v>
      </c>
      <c r="S69" s="76">
        <v>-9.0399999999999996E-4</v>
      </c>
      <c r="T69" s="76">
        <v>-7.9699999999999997E-4</v>
      </c>
      <c r="U69" s="76">
        <v>-6.9200000000000002E-4</v>
      </c>
      <c r="V69" s="76">
        <v>-5.53E-4</v>
      </c>
      <c r="W69" s="76">
        <v>-3.19E-4</v>
      </c>
      <c r="X69" s="76">
        <v>-1.5699999999999999E-4</v>
      </c>
      <c r="Y69" s="76">
        <v>0</v>
      </c>
      <c r="Z69" s="76">
        <v>7.6000000000000004E-5</v>
      </c>
      <c r="AA69" s="76">
        <v>1.8699999999999999E-4</v>
      </c>
      <c r="AB69" s="76">
        <v>2.6499999999999999E-4</v>
      </c>
      <c r="AC69" s="76">
        <v>3.1199999999999999E-4</v>
      </c>
      <c r="AD69" s="76">
        <v>4.1399999999999998E-4</v>
      </c>
      <c r="AE69" s="76">
        <v>6.3199999999999997E-4</v>
      </c>
      <c r="AF69" s="76">
        <v>7.7800000000000005E-4</v>
      </c>
      <c r="AG69" s="76">
        <v>8.0699999999999999E-4</v>
      </c>
      <c r="AH69" s="76">
        <v>9.3899999999999995E-4</v>
      </c>
      <c r="AI69" s="76">
        <v>9.1100000000000003E-4</v>
      </c>
      <c r="AJ69" s="76">
        <v>9.2599999999999996E-4</v>
      </c>
      <c r="AK69" s="76">
        <v>9.3599999999999998E-4</v>
      </c>
      <c r="AL69" s="76">
        <v>9.1100000000000003E-4</v>
      </c>
    </row>
    <row r="70" spans="1:38" ht="12.75" customHeight="1">
      <c r="A70" s="77">
        <v>-3.2009999999999999E-3</v>
      </c>
      <c r="B70" s="76">
        <v>-3.3540000000000002E-3</v>
      </c>
      <c r="C70" s="76">
        <v>-3.2950000000000002E-3</v>
      </c>
      <c r="D70" s="76">
        <v>-3.2659999999999998E-3</v>
      </c>
      <c r="E70" s="76">
        <v>-3.0929999999999998E-3</v>
      </c>
      <c r="F70" s="76">
        <v>-2.9399999999999999E-3</v>
      </c>
      <c r="G70" s="76">
        <v>-2.8930000000000002E-3</v>
      </c>
      <c r="H70" s="76">
        <v>-2.464E-3</v>
      </c>
      <c r="I70" s="76">
        <v>-2.4199999999999998E-3</v>
      </c>
      <c r="J70" s="76">
        <v>-2.3960000000000001E-3</v>
      </c>
      <c r="K70" s="76">
        <v>-2.284E-3</v>
      </c>
      <c r="L70" s="76">
        <v>-2.1619999999999999E-3</v>
      </c>
      <c r="M70" s="76">
        <v>-1.9719999999999998E-3</v>
      </c>
      <c r="N70" s="76">
        <v>-1.735E-3</v>
      </c>
      <c r="O70" s="76">
        <v>-1.4339999999999999E-3</v>
      </c>
      <c r="P70" s="76">
        <v>-1.3500000000000001E-3</v>
      </c>
      <c r="Q70" s="76">
        <v>-1.1640000000000001E-3</v>
      </c>
      <c r="R70" s="76">
        <v>-9.8700000000000003E-4</v>
      </c>
      <c r="S70" s="76">
        <v>-8.7000000000000001E-4</v>
      </c>
      <c r="T70" s="76">
        <v>-7.9500000000000003E-4</v>
      </c>
      <c r="U70" s="76">
        <v>-6.2200000000000005E-4</v>
      </c>
      <c r="V70" s="76">
        <v>-5.53E-4</v>
      </c>
      <c r="W70" s="76">
        <v>-3.4000000000000002E-4</v>
      </c>
      <c r="X70" s="76">
        <v>-1.2999999999999999E-4</v>
      </c>
      <c r="Y70" s="76">
        <v>0</v>
      </c>
      <c r="Z70" s="76">
        <v>6.0999999999999999E-5</v>
      </c>
      <c r="AA70" s="76">
        <v>1.6100000000000001E-4</v>
      </c>
      <c r="AB70" s="76">
        <v>2.23E-4</v>
      </c>
      <c r="AC70" s="76">
        <v>2.5599999999999999E-4</v>
      </c>
      <c r="AD70" s="76">
        <v>3.6699999999999998E-4</v>
      </c>
      <c r="AE70" s="76">
        <v>5.8100000000000003E-4</v>
      </c>
      <c r="AF70" s="76">
        <v>6.69E-4</v>
      </c>
      <c r="AG70" s="76">
        <v>6.6500000000000001E-4</v>
      </c>
      <c r="AH70" s="76">
        <v>7.8600000000000002E-4</v>
      </c>
      <c r="AI70" s="76">
        <v>6.8499999999999995E-4</v>
      </c>
      <c r="AJ70" s="76">
        <v>7.5100000000000004E-4</v>
      </c>
      <c r="AK70" s="76">
        <v>8.25E-4</v>
      </c>
      <c r="AL70" s="76">
        <v>7.5799999999999999E-4</v>
      </c>
    </row>
    <row r="71" spans="1:38" ht="12.75" customHeight="1">
      <c r="A71" s="77">
        <v>-3.2650000000000001E-3</v>
      </c>
      <c r="B71" s="76">
        <v>-3.3609999999999998E-3</v>
      </c>
      <c r="C71" s="76">
        <v>-3.359E-3</v>
      </c>
      <c r="D71" s="76">
        <v>-3.277E-3</v>
      </c>
      <c r="E71" s="76">
        <v>-3.173E-3</v>
      </c>
      <c r="F71" s="76">
        <v>-3.009E-3</v>
      </c>
      <c r="G71" s="76">
        <v>-2.885E-3</v>
      </c>
      <c r="H71" s="76">
        <v>-2.4650000000000002E-3</v>
      </c>
      <c r="I71" s="76">
        <v>-2.4099999999999998E-3</v>
      </c>
      <c r="J71" s="76">
        <v>-2.3969999999999998E-3</v>
      </c>
      <c r="K71" s="76">
        <v>-2.225E-3</v>
      </c>
      <c r="L71" s="76">
        <v>-2.111E-3</v>
      </c>
      <c r="M71" s="76">
        <v>-1.9750000000000002E-3</v>
      </c>
      <c r="N71" s="76">
        <v>-1.7719999999999999E-3</v>
      </c>
      <c r="O71" s="76">
        <v>-1.3730000000000001E-3</v>
      </c>
      <c r="P71" s="76">
        <v>-1.2830000000000001E-3</v>
      </c>
      <c r="Q71" s="76">
        <v>-1.0939999999999999E-3</v>
      </c>
      <c r="R71" s="76">
        <v>-9.3899999999999995E-4</v>
      </c>
      <c r="S71" s="76">
        <v>-8.5499999999999997E-4</v>
      </c>
      <c r="T71" s="76">
        <v>-7.7300000000000003E-4</v>
      </c>
      <c r="U71" s="76">
        <v>-6.11E-4</v>
      </c>
      <c r="V71" s="76">
        <v>-5.2400000000000005E-4</v>
      </c>
      <c r="W71" s="76">
        <v>-2.9999999999999997E-4</v>
      </c>
      <c r="X71" s="76">
        <v>-6.4999999999999994E-5</v>
      </c>
      <c r="Y71" s="76">
        <v>0</v>
      </c>
      <c r="Z71" s="76">
        <v>8.7999999999999998E-5</v>
      </c>
      <c r="AA71" s="76">
        <v>1.47E-4</v>
      </c>
      <c r="AB71" s="76">
        <v>1.4799999999999999E-4</v>
      </c>
      <c r="AC71" s="76">
        <v>2.4600000000000002E-4</v>
      </c>
      <c r="AD71" s="76">
        <v>3.2400000000000001E-4</v>
      </c>
      <c r="AE71" s="76">
        <v>5.0199999999999995E-4</v>
      </c>
      <c r="AF71" s="76">
        <v>5.9699999999999998E-4</v>
      </c>
      <c r="AG71" s="76">
        <v>6.0599999999999998E-4</v>
      </c>
      <c r="AH71" s="76">
        <v>7.0299999999999996E-4</v>
      </c>
      <c r="AI71" s="76">
        <v>7.1299999999999998E-4</v>
      </c>
      <c r="AJ71" s="76">
        <v>7.2300000000000001E-4</v>
      </c>
      <c r="AK71" s="76">
        <v>7.3999999999999999E-4</v>
      </c>
      <c r="AL71" s="76">
        <v>7.1000000000000002E-4</v>
      </c>
    </row>
    <row r="72" spans="1:38" ht="12.75" customHeight="1">
      <c r="A72" s="77">
        <v>-3.2690000000000002E-3</v>
      </c>
      <c r="B72" s="76">
        <v>-3.385E-3</v>
      </c>
      <c r="C72" s="76">
        <v>-3.3860000000000001E-3</v>
      </c>
      <c r="D72" s="76">
        <v>-3.3240000000000001E-3</v>
      </c>
      <c r="E72" s="76">
        <v>-3.13E-3</v>
      </c>
      <c r="F72" s="76">
        <v>-3.0000000000000001E-3</v>
      </c>
      <c r="G72" s="76">
        <v>-2.8609999999999998E-3</v>
      </c>
      <c r="H72" s="76">
        <v>-2.4949999999999998E-3</v>
      </c>
      <c r="I72" s="76">
        <v>-2.4390000000000002E-3</v>
      </c>
      <c r="J72" s="76">
        <v>-2.4190000000000001E-3</v>
      </c>
      <c r="K72" s="76">
        <v>-2.2889999999999998E-3</v>
      </c>
      <c r="L72" s="76">
        <v>-2.1080000000000001E-3</v>
      </c>
      <c r="M72" s="76">
        <v>-2.0089999999999999E-3</v>
      </c>
      <c r="N72" s="76">
        <v>-1.776E-3</v>
      </c>
      <c r="O72" s="76">
        <v>-1.4250000000000001E-3</v>
      </c>
      <c r="P72" s="76">
        <v>-1.33E-3</v>
      </c>
      <c r="Q72" s="76">
        <v>-1.1689999999999999E-3</v>
      </c>
      <c r="R72" s="76">
        <v>-9.8400000000000007E-4</v>
      </c>
      <c r="S72" s="76">
        <v>-8.6700000000000004E-4</v>
      </c>
      <c r="T72" s="76">
        <v>-7.5900000000000002E-4</v>
      </c>
      <c r="U72" s="76">
        <v>-6.0599999999999998E-4</v>
      </c>
      <c r="V72" s="76">
        <v>-5.2999999999999998E-4</v>
      </c>
      <c r="W72" s="76">
        <v>-3.7500000000000001E-4</v>
      </c>
      <c r="X72" s="76">
        <v>-1.5699999999999999E-4</v>
      </c>
      <c r="Y72" s="76">
        <v>0</v>
      </c>
      <c r="Z72" s="76">
        <v>3.4E-5</v>
      </c>
      <c r="AA72" s="76">
        <v>9.0000000000000002E-6</v>
      </c>
      <c r="AB72" s="76">
        <v>1.9000000000000001E-4</v>
      </c>
      <c r="AC72" s="76">
        <v>1.7000000000000001E-4</v>
      </c>
      <c r="AD72" s="76">
        <v>2.1599999999999999E-4</v>
      </c>
      <c r="AE72" s="76">
        <v>4.4900000000000002E-4</v>
      </c>
      <c r="AF72" s="76">
        <v>5.1800000000000001E-4</v>
      </c>
      <c r="AG72" s="76">
        <v>5.5699999999999999E-4</v>
      </c>
      <c r="AH72" s="76">
        <v>6.4499999999999996E-4</v>
      </c>
      <c r="AI72" s="76">
        <v>5.7499999999999999E-4</v>
      </c>
      <c r="AJ72" s="76">
        <v>5.71E-4</v>
      </c>
      <c r="AK72" s="76">
        <v>6.2E-4</v>
      </c>
      <c r="AL72" s="76">
        <v>5.9699999999999998E-4</v>
      </c>
    </row>
    <row r="73" spans="1:38" ht="12.75" customHeight="1">
      <c r="A73" s="77">
        <v>-3.3530000000000001E-3</v>
      </c>
      <c r="B73" s="76">
        <v>-3.5010000000000002E-3</v>
      </c>
      <c r="C73" s="76">
        <v>-3.4680000000000002E-3</v>
      </c>
      <c r="D73" s="76">
        <v>-3.3509999999999998E-3</v>
      </c>
      <c r="E73" s="76">
        <v>-3.156E-3</v>
      </c>
      <c r="F73" s="76">
        <v>-3.0500000000000002E-3</v>
      </c>
      <c r="G73" s="76">
        <v>-3.0019999999999999E-3</v>
      </c>
      <c r="H73" s="76">
        <v>-2.601E-3</v>
      </c>
      <c r="I73" s="76">
        <v>-2.526E-3</v>
      </c>
      <c r="J73" s="76">
        <v>-2.4759999999999999E-3</v>
      </c>
      <c r="K73" s="76">
        <v>-2.3289999999999999E-3</v>
      </c>
      <c r="L73" s="76">
        <v>-2.2529999999999998E-3</v>
      </c>
      <c r="M73" s="76">
        <v>-1.983E-3</v>
      </c>
      <c r="N73" s="76">
        <v>-1.789E-3</v>
      </c>
      <c r="O73" s="76">
        <v>-1.4530000000000001E-3</v>
      </c>
      <c r="P73" s="76">
        <v>-1.3439999999999999E-3</v>
      </c>
      <c r="Q73" s="76">
        <v>-1.1460000000000001E-3</v>
      </c>
      <c r="R73" s="76">
        <v>-9.2900000000000003E-4</v>
      </c>
      <c r="S73" s="76">
        <v>-7.9600000000000005E-4</v>
      </c>
      <c r="T73" s="76">
        <v>-7.85E-4</v>
      </c>
      <c r="U73" s="76">
        <v>-6.3199999999999997E-4</v>
      </c>
      <c r="V73" s="76">
        <v>-5.4799999999999998E-4</v>
      </c>
      <c r="W73" s="76">
        <v>-2.5799999999999998E-4</v>
      </c>
      <c r="X73" s="76">
        <v>-8.2000000000000001E-5</v>
      </c>
      <c r="Y73" s="76">
        <v>0</v>
      </c>
      <c r="Z73" s="76">
        <v>9.1000000000000003E-5</v>
      </c>
      <c r="AA73" s="76">
        <v>1.0399999999999999E-4</v>
      </c>
      <c r="AB73" s="76">
        <v>2.34E-4</v>
      </c>
      <c r="AC73" s="76">
        <v>2.7399999999999999E-4</v>
      </c>
      <c r="AD73" s="76">
        <v>3.6699999999999998E-4</v>
      </c>
      <c r="AE73" s="76">
        <v>5.3200000000000003E-4</v>
      </c>
      <c r="AF73" s="76">
        <v>5.8699999999999996E-4</v>
      </c>
      <c r="AG73" s="76">
        <v>5.6700000000000001E-4</v>
      </c>
      <c r="AH73" s="76">
        <v>6.8000000000000005E-4</v>
      </c>
      <c r="AI73" s="76">
        <v>6.4000000000000005E-4</v>
      </c>
      <c r="AJ73" s="76">
        <v>6.2799999999999998E-4</v>
      </c>
      <c r="AK73" s="76">
        <v>6.6500000000000001E-4</v>
      </c>
      <c r="AL73" s="76">
        <v>6.1300000000000005E-4</v>
      </c>
    </row>
    <row r="74" spans="1:38" ht="12.75" customHeight="1">
      <c r="A74" s="77">
        <v>-3.542E-3</v>
      </c>
      <c r="B74" s="76">
        <v>-3.5950000000000001E-3</v>
      </c>
      <c r="C74" s="76">
        <v>-3.542E-3</v>
      </c>
      <c r="D74" s="76">
        <v>-3.5130000000000001E-3</v>
      </c>
      <c r="E74" s="76">
        <v>-3.3430000000000001E-3</v>
      </c>
      <c r="F74" s="76">
        <v>-3.1510000000000002E-3</v>
      </c>
      <c r="G74" s="76">
        <v>-3.0609999999999999E-3</v>
      </c>
      <c r="H74" s="76">
        <v>-2.598E-3</v>
      </c>
      <c r="I74" s="76">
        <v>-2.5490000000000001E-3</v>
      </c>
      <c r="J74" s="76">
        <v>-2.5019999999999999E-3</v>
      </c>
      <c r="K74" s="76">
        <v>-2.3310000000000002E-3</v>
      </c>
      <c r="L74" s="76">
        <v>-2.212E-3</v>
      </c>
      <c r="M74" s="76">
        <v>-2.1059999999999998E-3</v>
      </c>
      <c r="N74" s="76">
        <v>-1.8649999999999999E-3</v>
      </c>
      <c r="O74" s="76">
        <v>-1.4480000000000001E-3</v>
      </c>
      <c r="P74" s="76">
        <v>-1.3619999999999999E-3</v>
      </c>
      <c r="Q74" s="76">
        <v>-1.2110000000000001E-3</v>
      </c>
      <c r="R74" s="76">
        <v>-9.6699999999999998E-4</v>
      </c>
      <c r="S74" s="76">
        <v>-8.2100000000000001E-4</v>
      </c>
      <c r="T74" s="76">
        <v>-7.6999999999999996E-4</v>
      </c>
      <c r="U74" s="76">
        <v>-6.0999999999999997E-4</v>
      </c>
      <c r="V74" s="76">
        <v>-4.6999999999999999E-4</v>
      </c>
      <c r="W74" s="76">
        <v>-2.9E-4</v>
      </c>
      <c r="X74" s="76">
        <v>-8.2999999999999998E-5</v>
      </c>
      <c r="Y74" s="76">
        <v>0</v>
      </c>
      <c r="Z74" s="76">
        <v>1.2300000000000001E-4</v>
      </c>
      <c r="AA74" s="76">
        <v>6.6000000000000005E-5</v>
      </c>
      <c r="AB74" s="76">
        <v>2.34E-4</v>
      </c>
      <c r="AC74" s="76">
        <v>3.28E-4</v>
      </c>
      <c r="AD74" s="76">
        <v>4.26E-4</v>
      </c>
      <c r="AE74" s="76">
        <v>5.9999999999999995E-4</v>
      </c>
      <c r="AF74" s="76">
        <v>6.6600000000000003E-4</v>
      </c>
      <c r="AG74" s="76">
        <v>6.69E-4</v>
      </c>
      <c r="AH74" s="76">
        <v>7.2599999999999997E-4</v>
      </c>
      <c r="AI74" s="76">
        <v>6.4800000000000003E-4</v>
      </c>
      <c r="AJ74" s="76">
        <v>6.8300000000000001E-4</v>
      </c>
      <c r="AK74" s="76">
        <v>7.5199999999999996E-4</v>
      </c>
      <c r="AL74" s="76">
        <v>7.1000000000000002E-4</v>
      </c>
    </row>
    <row r="75" spans="1:38" ht="12.75" customHeight="1">
      <c r="A75" s="77">
        <v>-3.6480000000000002E-3</v>
      </c>
      <c r="B75" s="76">
        <v>-3.8140000000000001E-3</v>
      </c>
      <c r="C75" s="76">
        <v>-3.751E-3</v>
      </c>
      <c r="D75" s="76">
        <v>-3.6949999999999999E-3</v>
      </c>
      <c r="E75" s="76">
        <v>-3.4190000000000002E-3</v>
      </c>
      <c r="F75" s="76">
        <v>-3.2320000000000001E-3</v>
      </c>
      <c r="G75" s="76">
        <v>-3.215E-3</v>
      </c>
      <c r="H75" s="76">
        <v>-2.771E-3</v>
      </c>
      <c r="I75" s="76">
        <v>-2.7109999999999999E-3</v>
      </c>
      <c r="J75" s="76">
        <v>-2.7049999999999999E-3</v>
      </c>
      <c r="K75" s="76">
        <v>-2.5209999999999998E-3</v>
      </c>
      <c r="L75" s="76">
        <v>-2.359E-3</v>
      </c>
      <c r="M75" s="76">
        <v>-2.238E-3</v>
      </c>
      <c r="N75" s="76">
        <v>-1.9419999999999999E-3</v>
      </c>
      <c r="O75" s="76">
        <v>-1.6379999999999999E-3</v>
      </c>
      <c r="P75" s="76">
        <v>-1.5139999999999999E-3</v>
      </c>
      <c r="Q75" s="76">
        <v>-1.33E-3</v>
      </c>
      <c r="R75" s="76">
        <v>-1.121E-3</v>
      </c>
      <c r="S75" s="76">
        <v>-9.6299999999999999E-4</v>
      </c>
      <c r="T75" s="76">
        <v>-8.5099999999999998E-4</v>
      </c>
      <c r="U75" s="76">
        <v>-6.4599999999999998E-4</v>
      </c>
      <c r="V75" s="76">
        <v>-5.8100000000000003E-4</v>
      </c>
      <c r="W75" s="76">
        <v>-3.57E-4</v>
      </c>
      <c r="X75" s="76">
        <v>-1.6100000000000001E-4</v>
      </c>
      <c r="Y75" s="76">
        <v>0</v>
      </c>
      <c r="Z75" s="76">
        <v>4.3999999999999999E-5</v>
      </c>
      <c r="AA75" s="76">
        <v>8.6000000000000003E-5</v>
      </c>
      <c r="AB75" s="76">
        <v>2.2900000000000001E-4</v>
      </c>
      <c r="AC75" s="76">
        <v>2.9799999999999998E-4</v>
      </c>
      <c r="AD75" s="76">
        <v>3.7300000000000001E-4</v>
      </c>
      <c r="AE75" s="76">
        <v>6.3299999999999999E-4</v>
      </c>
      <c r="AF75" s="76">
        <v>6.9099999999999999E-4</v>
      </c>
      <c r="AG75" s="76">
        <v>6.3199999999999997E-4</v>
      </c>
      <c r="AH75" s="76">
        <v>6.9200000000000002E-4</v>
      </c>
      <c r="AI75" s="76">
        <v>6.8300000000000001E-4</v>
      </c>
      <c r="AJ75" s="76">
        <v>6.87E-4</v>
      </c>
      <c r="AK75" s="76">
        <v>7.67E-4</v>
      </c>
      <c r="AL75" s="76">
        <v>7.3300000000000004E-4</v>
      </c>
    </row>
    <row r="76" spans="1:38" ht="12.75" customHeight="1">
      <c r="A76" s="77">
        <v>-3.859E-3</v>
      </c>
      <c r="B76" s="76">
        <v>-4.0210000000000003E-3</v>
      </c>
      <c r="C76" s="76">
        <v>-3.947E-3</v>
      </c>
      <c r="D76" s="76">
        <v>-3.8419999999999999E-3</v>
      </c>
      <c r="E76" s="76">
        <v>-3.6210000000000001E-3</v>
      </c>
      <c r="F76" s="76">
        <v>-3.483E-3</v>
      </c>
      <c r="G76" s="76">
        <v>-3.4359999999999998E-3</v>
      </c>
      <c r="H76" s="76">
        <v>-2.967E-3</v>
      </c>
      <c r="I76" s="76">
        <v>-2.8779999999999999E-3</v>
      </c>
      <c r="J76" s="76">
        <v>-2.8890000000000001E-3</v>
      </c>
      <c r="K76" s="76">
        <v>-2.6689999999999999E-3</v>
      </c>
      <c r="L76" s="76">
        <v>-2.513E-3</v>
      </c>
      <c r="M76" s="76">
        <v>-2.2309999999999999E-3</v>
      </c>
      <c r="N76" s="76">
        <v>-2.075E-3</v>
      </c>
      <c r="O76" s="76">
        <v>-1.6969999999999999E-3</v>
      </c>
      <c r="P76" s="76">
        <v>-1.5839999999999999E-3</v>
      </c>
      <c r="Q76" s="76">
        <v>-1.382E-3</v>
      </c>
      <c r="R76" s="76">
        <v>-1.0859999999999999E-3</v>
      </c>
      <c r="S76" s="76">
        <v>-1.0250000000000001E-3</v>
      </c>
      <c r="T76" s="76">
        <v>-9.3700000000000001E-4</v>
      </c>
      <c r="U76" s="76">
        <v>-6.8499999999999995E-4</v>
      </c>
      <c r="V76" s="76">
        <v>-5.9699999999999998E-4</v>
      </c>
      <c r="W76" s="76">
        <v>-3.4600000000000001E-4</v>
      </c>
      <c r="X76" s="76">
        <v>-1.15E-4</v>
      </c>
      <c r="Y76" s="76">
        <v>0</v>
      </c>
      <c r="Z76" s="76">
        <v>5.8999999999999998E-5</v>
      </c>
      <c r="AA76" s="76">
        <v>1.3899999999999999E-4</v>
      </c>
      <c r="AB76" s="76">
        <v>3.0200000000000002E-4</v>
      </c>
      <c r="AC76" s="76">
        <v>4.0499999999999998E-4</v>
      </c>
      <c r="AD76" s="76">
        <v>5.1999999999999995E-4</v>
      </c>
      <c r="AE76" s="76">
        <v>7.4799999999999997E-4</v>
      </c>
      <c r="AF76" s="76">
        <v>8.0599999999999997E-4</v>
      </c>
      <c r="AG76" s="76">
        <v>7.1900000000000002E-4</v>
      </c>
      <c r="AH76" s="76">
        <v>8.5599999999999999E-4</v>
      </c>
      <c r="AI76" s="76">
        <v>7.0899999999999999E-4</v>
      </c>
      <c r="AJ76" s="76">
        <v>8.7399999999999999E-4</v>
      </c>
      <c r="AK76" s="76">
        <v>9.2100000000000005E-4</v>
      </c>
      <c r="AL76" s="76">
        <v>8.8900000000000003E-4</v>
      </c>
    </row>
    <row r="77" spans="1:38" ht="12.75" customHeight="1">
      <c r="A77" s="77">
        <v>-4.0419999999999996E-3</v>
      </c>
      <c r="B77" s="76">
        <v>-4.1099999999999999E-3</v>
      </c>
      <c r="C77" s="76">
        <v>-4.0379999999999999E-3</v>
      </c>
      <c r="D77" s="76">
        <v>-3.9870000000000001E-3</v>
      </c>
      <c r="E77" s="76">
        <v>-3.7230000000000002E-3</v>
      </c>
      <c r="F77" s="76">
        <v>-3.5400000000000002E-3</v>
      </c>
      <c r="G77" s="76">
        <v>-3.5100000000000001E-3</v>
      </c>
      <c r="H77" s="76">
        <v>-3.0439999999999998E-3</v>
      </c>
      <c r="I77" s="76">
        <v>-2.9169999999999999E-3</v>
      </c>
      <c r="J77" s="76">
        <v>-2.9780000000000002E-3</v>
      </c>
      <c r="K77" s="76">
        <v>-2.7430000000000002E-3</v>
      </c>
      <c r="L77" s="76">
        <v>-2.5969999999999999E-3</v>
      </c>
      <c r="M77" s="76">
        <v>-2.454E-3</v>
      </c>
      <c r="N77" s="76">
        <v>-2.196E-3</v>
      </c>
      <c r="O77" s="76">
        <v>-1.8079999999999999E-3</v>
      </c>
      <c r="P77" s="76">
        <v>-1.7049999999999999E-3</v>
      </c>
      <c r="Q77" s="76">
        <v>-1.539E-3</v>
      </c>
      <c r="R77" s="76">
        <v>-1.289E-3</v>
      </c>
      <c r="S77" s="76">
        <v>-1.142E-3</v>
      </c>
      <c r="T77" s="76">
        <v>-1.026E-3</v>
      </c>
      <c r="U77" s="76">
        <v>-8.3299999999999997E-4</v>
      </c>
      <c r="V77" s="76">
        <v>-7.5600000000000005E-4</v>
      </c>
      <c r="W77" s="76">
        <v>-5.0799999999999999E-4</v>
      </c>
      <c r="X77" s="76">
        <v>-2.0799999999999999E-4</v>
      </c>
      <c r="Y77" s="76">
        <v>0</v>
      </c>
      <c r="Z77" s="76">
        <v>9.9999999999999995E-7</v>
      </c>
      <c r="AA77" s="76">
        <v>1.9000000000000001E-5</v>
      </c>
      <c r="AB77" s="76">
        <v>2.4399999999999999E-4</v>
      </c>
      <c r="AC77" s="76">
        <v>3.2600000000000001E-4</v>
      </c>
      <c r="AD77" s="76">
        <v>4.5300000000000001E-4</v>
      </c>
      <c r="AE77" s="76">
        <v>7.76E-4</v>
      </c>
      <c r="AF77" s="76">
        <v>8.5499999999999997E-4</v>
      </c>
      <c r="AG77" s="76">
        <v>8.6700000000000004E-4</v>
      </c>
      <c r="AH77" s="76">
        <v>9.4499999999999998E-4</v>
      </c>
      <c r="AI77" s="76">
        <v>8.1599999999999999E-4</v>
      </c>
      <c r="AJ77" s="76">
        <v>9.5600000000000004E-4</v>
      </c>
      <c r="AK77" s="76">
        <v>1.0380000000000001E-3</v>
      </c>
      <c r="AL77" s="76">
        <v>9.8200000000000002E-4</v>
      </c>
    </row>
    <row r="78" spans="1:3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spans="1:38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</row>
    <row r="80" spans="1:38" ht="12.7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</row>
    <row r="81" spans="1:38" ht="12.7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</row>
    <row r="82" spans="1:38" ht="12.7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</row>
    <row r="83" spans="1:38" ht="12.7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</row>
    <row r="84" spans="1:38" ht="12.7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</row>
    <row r="85" spans="1:38" ht="12.7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</row>
    <row r="86" spans="1:38" ht="12.7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</row>
    <row r="87" spans="1:38" ht="12.7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</row>
    <row r="88" spans="1:38" ht="12.7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</row>
    <row r="89" spans="1:38" ht="12.7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</row>
    <row r="90" spans="1:38" ht="12.7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</row>
    <row r="91" spans="1:38" ht="12.7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</row>
    <row r="92" spans="1:38" ht="12.7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</row>
    <row r="93" spans="1:38" ht="12.7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</row>
    <row r="94" spans="1:38" ht="12.7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</row>
    <row r="95" spans="1:38" ht="12.7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</row>
    <row r="96" spans="1:38" ht="12.7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</row>
    <row r="97" spans="1:38" ht="12.7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</row>
    <row r="98" spans="1:38" ht="12.7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</row>
    <row r="99" spans="1:38" ht="12.7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</row>
    <row r="100" spans="1:38" ht="12.7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</row>
    <row r="101" spans="1:38" ht="12.7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</row>
    <row r="102" spans="1:38" ht="12.7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</row>
    <row r="103" spans="1:38" ht="12.7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</row>
    <row r="104" spans="1:38" ht="12.7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</row>
    <row r="105" spans="1:38" ht="12.7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</row>
    <row r="106" spans="1:38" ht="12.7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</row>
    <row r="107" spans="1:38" ht="12.7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</row>
    <row r="108" spans="1:38" ht="12.7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</row>
    <row r="109" spans="1:38" ht="12.7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</row>
    <row r="110" spans="1:38" ht="12.7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</row>
    <row r="111" spans="1:38" ht="12.7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</row>
    <row r="112" spans="1:38" ht="12.7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</row>
    <row r="113" spans="1:38" ht="12.7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</row>
    <row r="114" spans="1:38" ht="12.7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</row>
    <row r="115" spans="1:38" ht="12.7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</row>
    <row r="116" spans="1:38" ht="12.7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</row>
    <row r="117" spans="1:38" ht="12.7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</row>
    <row r="118" spans="1:38" ht="12.7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</row>
    <row r="119" spans="1:38" ht="12.7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</row>
    <row r="120" spans="1:38" ht="12.7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</row>
    <row r="121" spans="1:38" ht="12.7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</row>
    <row r="122" spans="1:38" ht="12.7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</row>
    <row r="123" spans="1:38" ht="12.7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</row>
    <row r="124" spans="1:38" ht="12.7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</row>
    <row r="125" spans="1:38" ht="12.7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</row>
    <row r="126" spans="1:38" ht="12.7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</row>
    <row r="127" spans="1:38" ht="12.7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</row>
    <row r="128" spans="1:38" ht="12.7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</row>
    <row r="129" spans="1:38" ht="12.7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</row>
    <row r="130" spans="1:38" ht="12.7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</row>
    <row r="131" spans="1:38" ht="12.7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</row>
    <row r="132" spans="1:38" ht="12.7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</row>
    <row r="133" spans="1:38" ht="12.7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</row>
    <row r="134" spans="1:38" ht="12.7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</row>
    <row r="135" spans="1:38" ht="12.7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</row>
    <row r="136" spans="1:38" ht="12.7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</row>
    <row r="137" spans="1:38" ht="12.7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</row>
    <row r="138" spans="1:38" ht="12.7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</row>
    <row r="139" spans="1:38" ht="12.7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</row>
    <row r="140" spans="1:38" ht="12.7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</row>
    <row r="141" spans="1:38" ht="12.7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</row>
    <row r="142" spans="1:38" ht="12.7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</row>
    <row r="143" spans="1:38" ht="12.7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</row>
    <row r="144" spans="1:38" ht="12.7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</row>
    <row r="145" spans="1:38" ht="12.7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</row>
    <row r="146" spans="1:38" ht="12.7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</row>
    <row r="147" spans="1:38" ht="12.7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</row>
    <row r="148" spans="1:38" ht="12.7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</row>
    <row r="149" spans="1:38" ht="12.7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</row>
    <row r="150" spans="1:38" ht="12.7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</row>
    <row r="151" spans="1:38" ht="12.7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</row>
    <row r="152" spans="1:38" ht="12.7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</row>
    <row r="153" spans="1:38" ht="12.7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</row>
    <row r="154" spans="1:38" ht="12.7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</row>
    <row r="155" spans="1:38" ht="12.7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</row>
    <row r="156" spans="1:38" ht="12.7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</row>
    <row r="157" spans="1:38" ht="12.7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</row>
    <row r="158" spans="1:38" ht="12.7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</row>
    <row r="159" spans="1:38" ht="12.7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</row>
    <row r="160" spans="1:38" ht="12.7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</row>
    <row r="161" spans="1:38" ht="12.7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</row>
    <row r="162" spans="1:38" ht="12.7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</row>
    <row r="163" spans="1:38" ht="12.7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</row>
    <row r="164" spans="1:38" ht="12.7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</row>
    <row r="165" spans="1:38" ht="12.7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</row>
    <row r="166" spans="1:38" ht="12.7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</row>
    <row r="167" spans="1:38" ht="12.7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</row>
    <row r="168" spans="1:38" ht="12.7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</row>
    <row r="169" spans="1:38" ht="12.7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</row>
    <row r="170" spans="1:38" ht="12.7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</row>
    <row r="171" spans="1:38" ht="12.7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</row>
    <row r="172" spans="1:38" ht="12.7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</row>
    <row r="173" spans="1:38" ht="12.7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</row>
    <row r="174" spans="1:38" ht="12.7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</row>
    <row r="175" spans="1:38" ht="12.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</row>
    <row r="176" spans="1:38" ht="12.7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</row>
    <row r="177" spans="1:38" ht="12.7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</row>
    <row r="178" spans="1:38" ht="12.7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</row>
    <row r="179" spans="1:38" ht="12.7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</row>
    <row r="180" spans="1:38" ht="12.7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</row>
    <row r="181" spans="1:38" ht="12.7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</row>
    <row r="182" spans="1:38" ht="12.7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</row>
    <row r="183" spans="1:38" ht="12.7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</row>
    <row r="184" spans="1:38" ht="12.7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</row>
    <row r="185" spans="1:38" ht="12.7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</row>
    <row r="186" spans="1:38" ht="12.7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</row>
    <row r="187" spans="1:38" ht="12.7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</row>
    <row r="188" spans="1:38" ht="12.7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</row>
    <row r="189" spans="1:38" ht="12.7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</row>
    <row r="190" spans="1:38" ht="12.7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</row>
    <row r="191" spans="1:38" ht="12.7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</row>
    <row r="192" spans="1:38" ht="12.7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</row>
    <row r="193" spans="1:38" ht="12.7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</row>
    <row r="194" spans="1:38" ht="12.7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</row>
    <row r="195" spans="1:38" ht="12.7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</row>
    <row r="196" spans="1:38" ht="12.7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</row>
    <row r="197" spans="1:38" ht="12.7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</row>
    <row r="198" spans="1:38" ht="12.7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</row>
    <row r="199" spans="1:38" ht="12.7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</row>
    <row r="200" spans="1:38" ht="12.7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</row>
    <row r="201" spans="1:38" ht="12.7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</row>
    <row r="202" spans="1:38" ht="12.7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</row>
    <row r="203" spans="1:38" ht="12.7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</row>
    <row r="204" spans="1:38" ht="12.7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</row>
    <row r="205" spans="1:38" ht="12.7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</row>
    <row r="206" spans="1:38" ht="12.7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</row>
    <row r="207" spans="1:38" ht="12.7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</row>
    <row r="208" spans="1:38" ht="12.7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</row>
    <row r="209" spans="1:38" ht="12.7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</row>
    <row r="210" spans="1:38" ht="12.7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</row>
    <row r="211" spans="1:38" ht="12.7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</row>
    <row r="212" spans="1:38" ht="12.7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</row>
    <row r="213" spans="1:38" ht="12.7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</row>
    <row r="214" spans="1:38" ht="12.7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</row>
    <row r="215" spans="1:38" ht="12.7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</row>
    <row r="216" spans="1:38" ht="12.7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</row>
    <row r="217" spans="1:38" ht="12.7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</row>
    <row r="218" spans="1:38" ht="12.7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</row>
    <row r="219" spans="1:38" ht="12.7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</row>
    <row r="220" spans="1:38" ht="12.7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</row>
    <row r="221" spans="1:38" ht="12.7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</row>
    <row r="222" spans="1:38" ht="12.7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</row>
    <row r="223" spans="1:38" ht="12.7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</row>
    <row r="224" spans="1:38" ht="12.7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</row>
    <row r="225" spans="1:38" ht="12.7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</row>
    <row r="226" spans="1:38" ht="12.7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</row>
    <row r="227" spans="1:38" ht="12.7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</row>
    <row r="228" spans="1:38" ht="12.7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</row>
    <row r="229" spans="1:38" ht="12.7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</row>
    <row r="230" spans="1:38" ht="12.75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</row>
    <row r="231" spans="1:38" ht="12.75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</row>
    <row r="232" spans="1:38" ht="12.75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</row>
    <row r="233" spans="1:38" ht="12.75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</row>
    <row r="234" spans="1:38" ht="12.75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</row>
    <row r="235" spans="1:38" ht="12.7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</row>
    <row r="236" spans="1:38" ht="12.75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</row>
    <row r="237" spans="1:38" ht="12.75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</row>
    <row r="238" spans="1:38" ht="12.75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</row>
    <row r="239" spans="1:38" ht="12.75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</row>
    <row r="240" spans="1:38" ht="12.75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</row>
    <row r="241" spans="1:38" ht="12.75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</row>
    <row r="242" spans="1:38" ht="12.75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</row>
    <row r="243" spans="1:38" ht="12.75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</row>
    <row r="244" spans="1:38" ht="12.75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</row>
    <row r="245" spans="1:38" ht="12.7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</row>
    <row r="246" spans="1:38" ht="12.75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</row>
    <row r="247" spans="1:38" ht="12.75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</row>
    <row r="248" spans="1:38" ht="12.75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</row>
    <row r="249" spans="1:38" ht="12.75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</row>
    <row r="250" spans="1:38" ht="12.75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</row>
    <row r="251" spans="1:38" ht="12.75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</row>
    <row r="252" spans="1:38" ht="12.75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</row>
    <row r="253" spans="1:38" ht="12.75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</row>
    <row r="254" spans="1:38" ht="12.75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</row>
    <row r="255" spans="1:38" ht="12.7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</row>
    <row r="256" spans="1:38" ht="12.75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</row>
    <row r="257" spans="1:38" ht="12.75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</row>
    <row r="258" spans="1:38" ht="12.75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</row>
    <row r="259" spans="1:38" ht="12.75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</row>
    <row r="260" spans="1:38" ht="12.75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</row>
    <row r="261" spans="1:38" ht="12.75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</row>
    <row r="262" spans="1:38" ht="12.75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</row>
    <row r="263" spans="1:38" ht="12.75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</row>
    <row r="264" spans="1:38" ht="12.75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</row>
    <row r="265" spans="1:38" ht="12.7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</row>
    <row r="266" spans="1:38" ht="12.75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</row>
    <row r="267" spans="1:38" ht="12.75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</row>
    <row r="268" spans="1:38" ht="12.75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</row>
    <row r="269" spans="1:38" ht="12.75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</row>
    <row r="270" spans="1:38" ht="12.75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</row>
    <row r="271" spans="1:38" ht="12.75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</row>
    <row r="272" spans="1:38" ht="12.75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</row>
    <row r="273" spans="1:38" ht="12.75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</row>
    <row r="274" spans="1:38" ht="12.75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</row>
    <row r="275" spans="1:38" ht="12.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</row>
    <row r="276" spans="1:38" ht="12.75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</row>
    <row r="277" spans="1:38" ht="12.75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</row>
    <row r="278" spans="1:38" ht="12.75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</row>
    <row r="279" spans="1:38" ht="12.75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</row>
    <row r="280" spans="1:38" ht="12.75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</row>
    <row r="281" spans="1:38" ht="12.75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</row>
    <row r="282" spans="1:38" ht="12.75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</row>
    <row r="283" spans="1:38" ht="12.75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</row>
    <row r="284" spans="1:38" ht="12.75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</row>
    <row r="285" spans="1:38" ht="12.7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</row>
    <row r="286" spans="1:38" ht="12.75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</row>
    <row r="287" spans="1:38" ht="12.75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</row>
    <row r="288" spans="1:38" ht="12.75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</row>
    <row r="289" spans="1:38" ht="12.75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</row>
    <row r="290" spans="1:38" ht="12.75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</row>
    <row r="291" spans="1:38" ht="12.75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</row>
    <row r="292" spans="1:38" ht="12.75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</row>
    <row r="293" spans="1:38" ht="12.75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</row>
    <row r="294" spans="1:38" ht="12.75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</row>
    <row r="295" spans="1:38" ht="12.7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</row>
    <row r="296" spans="1:38" ht="12.75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</row>
    <row r="297" spans="1:38" ht="12.75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</row>
    <row r="298" spans="1:38" ht="12.75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</row>
    <row r="299" spans="1:38" ht="12.75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</row>
    <row r="300" spans="1:38" ht="12.75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</row>
    <row r="301" spans="1:38" ht="12.75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</row>
    <row r="302" spans="1:38" ht="12.75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</row>
    <row r="303" spans="1:38" ht="12.75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</row>
    <row r="304" spans="1:38" ht="12.75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</row>
    <row r="305" spans="1:38" ht="12.7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</row>
    <row r="306" spans="1:38" ht="12.75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</row>
    <row r="307" spans="1:38" ht="12.75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</row>
    <row r="308" spans="1:38" ht="12.75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</row>
    <row r="309" spans="1:38" ht="12.75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</row>
    <row r="310" spans="1:38" ht="12.75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</row>
    <row r="311" spans="1:38" ht="12.75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</row>
    <row r="312" spans="1:38" ht="12.75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</row>
    <row r="313" spans="1:38" ht="12.75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</row>
    <row r="314" spans="1:38" ht="12.75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</row>
    <row r="315" spans="1:38" ht="12.7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</row>
    <row r="316" spans="1:38" ht="12.75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</row>
    <row r="317" spans="1:38" ht="12.75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</row>
    <row r="318" spans="1:38" ht="12.75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</row>
    <row r="319" spans="1:38" ht="12.75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</row>
    <row r="320" spans="1:38" ht="12.75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</row>
    <row r="321" spans="1:38" ht="12.75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</row>
    <row r="322" spans="1:38" ht="12.75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</row>
    <row r="323" spans="1:38" ht="12.75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</row>
    <row r="324" spans="1:38" ht="12.75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</row>
    <row r="325" spans="1:38" ht="12.7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</row>
    <row r="326" spans="1:38" ht="12.75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</row>
    <row r="327" spans="1:38" ht="12.75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</row>
    <row r="328" spans="1:38" ht="12.75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</row>
    <row r="329" spans="1:38" ht="12.75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</row>
    <row r="330" spans="1:38" ht="12.75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</row>
    <row r="331" spans="1:38" ht="12.75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</row>
    <row r="332" spans="1:38" ht="12.75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</row>
    <row r="333" spans="1:38" ht="12.75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</row>
    <row r="334" spans="1:38" ht="12.75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</row>
    <row r="335" spans="1:38" ht="12.7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</row>
    <row r="336" spans="1:38" ht="12.75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</row>
    <row r="337" spans="1:38" ht="12.75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</row>
    <row r="338" spans="1:38" ht="12.75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</row>
    <row r="339" spans="1:38" ht="12.75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</row>
    <row r="340" spans="1:38" ht="12.75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</row>
    <row r="341" spans="1:38" ht="12.75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</row>
    <row r="342" spans="1:38" ht="12.75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</row>
    <row r="343" spans="1:38" ht="12.75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</row>
    <row r="344" spans="1:38" ht="12.75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</row>
    <row r="345" spans="1:38" ht="12.7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</row>
    <row r="346" spans="1:38" ht="12.75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</row>
    <row r="347" spans="1:38" ht="12.75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</row>
    <row r="348" spans="1:38" ht="12.75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</row>
    <row r="349" spans="1:38" ht="12.75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</row>
    <row r="350" spans="1:38" ht="12.75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</row>
    <row r="351" spans="1:38" ht="12.75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</row>
    <row r="352" spans="1:38" ht="12.75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</row>
    <row r="353" spans="1:38" ht="12.75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</row>
    <row r="354" spans="1:38" ht="12.75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</row>
    <row r="355" spans="1:38" ht="12.7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</row>
    <row r="356" spans="1:38" ht="12.75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</row>
    <row r="357" spans="1:38" ht="12.75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</row>
    <row r="358" spans="1:38" ht="12.75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</row>
    <row r="359" spans="1:38" ht="12.75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</row>
    <row r="360" spans="1:38" ht="12.75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</row>
    <row r="361" spans="1:38" ht="12.75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</row>
    <row r="362" spans="1:38" ht="12.75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</row>
    <row r="363" spans="1:38" ht="12.75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</row>
    <row r="364" spans="1:38" ht="12.75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</row>
    <row r="365" spans="1:38" ht="12.7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</row>
    <row r="366" spans="1:38" ht="12.75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</row>
    <row r="367" spans="1:38" ht="12.75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</row>
    <row r="368" spans="1:38" ht="12.75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</row>
    <row r="369" spans="1:38" ht="12.75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</row>
    <row r="370" spans="1:38" ht="12.75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</row>
    <row r="371" spans="1:38" ht="12.75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</row>
    <row r="372" spans="1:38" ht="12.75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</row>
    <row r="373" spans="1:38" ht="12.75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</row>
    <row r="374" spans="1:38" ht="12.75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</row>
    <row r="375" spans="1:38" ht="12.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</row>
    <row r="376" spans="1:38" ht="12.75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</row>
    <row r="377" spans="1:38" ht="12.75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</row>
    <row r="378" spans="1:38" ht="12.75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</row>
    <row r="379" spans="1:38" ht="12.75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</row>
    <row r="380" spans="1:38" ht="12.75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</row>
    <row r="381" spans="1:38" ht="12.75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</row>
    <row r="382" spans="1:38" ht="12.75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</row>
    <row r="383" spans="1:38" ht="12.75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</row>
    <row r="384" spans="1:38" ht="12.75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</row>
    <row r="385" spans="1:38" ht="12.7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</row>
    <row r="386" spans="1:38" ht="12.75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</row>
    <row r="387" spans="1:38" ht="12.75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</row>
    <row r="388" spans="1:38" ht="12.75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</row>
    <row r="389" spans="1:38" ht="12.75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</row>
    <row r="390" spans="1:38" ht="12.75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</row>
    <row r="391" spans="1:38" ht="12.75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</row>
    <row r="392" spans="1:38" ht="12.75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</row>
    <row r="393" spans="1:38" ht="12.75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</row>
    <row r="394" spans="1:38" ht="12.75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</row>
    <row r="395" spans="1:38" ht="12.7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</row>
    <row r="396" spans="1:38" ht="12.75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</row>
    <row r="397" spans="1:38" ht="12.75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</row>
    <row r="398" spans="1:38" ht="12.75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</row>
    <row r="399" spans="1:38" ht="12.75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</row>
    <row r="400" spans="1:38" ht="12.75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</row>
    <row r="401" spans="1:38" ht="12.75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</row>
    <row r="402" spans="1:38" ht="12.75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</row>
    <row r="403" spans="1:38" ht="12.75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</row>
    <row r="404" spans="1:38" ht="12.7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</row>
    <row r="405" spans="1:38" ht="12.7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</row>
    <row r="406" spans="1:38" ht="12.75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</row>
    <row r="407" spans="1:38" ht="12.75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</row>
    <row r="408" spans="1:38" ht="12.75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</row>
    <row r="409" spans="1:38" ht="12.75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</row>
    <row r="410" spans="1:38" ht="12.75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</row>
    <row r="411" spans="1:38" ht="12.75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</row>
    <row r="412" spans="1:38" ht="12.75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</row>
    <row r="413" spans="1:38" ht="12.75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</row>
    <row r="414" spans="1:38" ht="12.75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</row>
    <row r="415" spans="1:38" ht="12.7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</row>
    <row r="416" spans="1:38" ht="12.75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</row>
    <row r="417" spans="1:38" ht="12.75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</row>
    <row r="418" spans="1:38" ht="12.75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</row>
    <row r="419" spans="1:38" ht="12.75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</row>
    <row r="420" spans="1:38" ht="12.75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</row>
    <row r="421" spans="1:38" ht="12.75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</row>
    <row r="422" spans="1:38" ht="12.75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</row>
    <row r="423" spans="1:38" ht="12.75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</row>
    <row r="424" spans="1:38" ht="12.75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</row>
    <row r="425" spans="1:38" ht="12.7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</row>
    <row r="426" spans="1:38" ht="12.75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</row>
    <row r="427" spans="1:38" ht="12.75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</row>
    <row r="428" spans="1:38" ht="12.75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</row>
    <row r="429" spans="1:38" ht="12.75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</row>
    <row r="430" spans="1:38" ht="12.75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</row>
    <row r="431" spans="1:38" ht="12.75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</row>
    <row r="432" spans="1:38" ht="12.75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</row>
    <row r="433" spans="1:38" ht="12.75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</row>
    <row r="434" spans="1:38" ht="12.75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</row>
    <row r="435" spans="1:38" ht="12.7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</row>
    <row r="436" spans="1:38" ht="12.75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</row>
    <row r="437" spans="1:38" ht="12.75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</row>
    <row r="438" spans="1:38" ht="12.75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</row>
    <row r="439" spans="1:38" ht="12.75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</row>
    <row r="440" spans="1:38" ht="12.75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</row>
    <row r="441" spans="1:38" ht="12.75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</row>
    <row r="442" spans="1:38" ht="12.75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</row>
    <row r="443" spans="1:38" ht="12.75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</row>
    <row r="444" spans="1:38" ht="12.75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</row>
    <row r="445" spans="1:38" ht="12.7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</row>
    <row r="446" spans="1:38" ht="12.75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</row>
    <row r="447" spans="1:38" ht="12.75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</row>
    <row r="448" spans="1:38" ht="12.75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</row>
    <row r="449" spans="1:38" ht="12.75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</row>
    <row r="450" spans="1:38" ht="12.75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</row>
    <row r="451" spans="1:38" ht="12.75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</row>
    <row r="452" spans="1:38" ht="12.75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</row>
    <row r="453" spans="1:38" ht="12.75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</row>
    <row r="454" spans="1:38" ht="12.75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</row>
    <row r="455" spans="1:38" ht="12.7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</row>
    <row r="456" spans="1:38" ht="12.75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</row>
    <row r="457" spans="1:38" ht="12.75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</row>
    <row r="458" spans="1:38" ht="12.75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</row>
    <row r="459" spans="1:38" ht="12.75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</row>
    <row r="460" spans="1:38" ht="12.75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</row>
    <row r="461" spans="1:38" ht="12.75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</row>
    <row r="462" spans="1:38" ht="12.75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</row>
    <row r="463" spans="1:38" ht="12.75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</row>
    <row r="464" spans="1:38" ht="12.75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</row>
    <row r="465" spans="1:38" ht="12.7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</row>
    <row r="466" spans="1:38" ht="12.75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</row>
    <row r="467" spans="1:38" ht="12.75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</row>
    <row r="468" spans="1:38" ht="12.75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</row>
    <row r="469" spans="1:38" ht="12.75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</row>
    <row r="470" spans="1:38" ht="12.75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</row>
    <row r="471" spans="1:38" ht="12.75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</row>
    <row r="472" spans="1:38" ht="12.75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</row>
    <row r="473" spans="1:38" ht="12.75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</row>
    <row r="474" spans="1:38" ht="12.75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</row>
    <row r="475" spans="1:38" ht="12.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</row>
    <row r="476" spans="1:38" ht="12.75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</row>
    <row r="477" spans="1:38" ht="12.75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</row>
    <row r="478" spans="1:38" ht="12.75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</row>
    <row r="479" spans="1:38" ht="12.75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</row>
    <row r="480" spans="1:38" ht="12.75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</row>
    <row r="481" spans="1:38" ht="12.75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</row>
    <row r="482" spans="1:38" ht="12.75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</row>
    <row r="483" spans="1:38" ht="12.75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</row>
    <row r="484" spans="1:38" ht="12.75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</row>
    <row r="485" spans="1:38" ht="12.7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</row>
    <row r="486" spans="1:38" ht="12.75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</row>
    <row r="487" spans="1:38" ht="12.75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</row>
    <row r="488" spans="1:38" ht="12.75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</row>
    <row r="489" spans="1:38" ht="12.75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</row>
    <row r="490" spans="1:38" ht="12.75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</row>
    <row r="491" spans="1:38" ht="12.75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</row>
    <row r="492" spans="1:38" ht="12.75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</row>
    <row r="493" spans="1:38" ht="12.75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</row>
    <row r="494" spans="1:38" ht="12.75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</row>
    <row r="495" spans="1:38" ht="12.7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</row>
    <row r="496" spans="1:38" ht="12.75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</row>
    <row r="497" spans="1:38" ht="12.75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</row>
    <row r="498" spans="1:38" ht="12.75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</row>
    <row r="499" spans="1:38" ht="12.75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</row>
    <row r="500" spans="1:38" ht="12.75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</row>
    <row r="501" spans="1:38" ht="12.75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</row>
    <row r="502" spans="1:38" ht="12.75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</row>
    <row r="503" spans="1:38" ht="12.75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</row>
    <row r="504" spans="1:38" ht="12.75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</row>
    <row r="505" spans="1:38" ht="12.7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</row>
    <row r="506" spans="1:38" ht="12.75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</row>
    <row r="507" spans="1:38" ht="12.75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</row>
    <row r="508" spans="1:38" ht="12.75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</row>
    <row r="509" spans="1:38" ht="12.75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</row>
    <row r="510" spans="1:38" ht="12.75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</row>
    <row r="511" spans="1:38" ht="12.75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</row>
    <row r="512" spans="1:38" ht="12.75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</row>
    <row r="513" spans="1:38" ht="12.75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</row>
    <row r="514" spans="1:38" ht="12.75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</row>
    <row r="515" spans="1:38" ht="12.7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</row>
    <row r="516" spans="1:38" ht="12.75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</row>
    <row r="517" spans="1:38" ht="12.75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</row>
    <row r="518" spans="1:38" ht="12.75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</row>
    <row r="519" spans="1:38" ht="12.75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</row>
    <row r="520" spans="1:38" ht="12.75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</row>
    <row r="521" spans="1:38" ht="12.75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</row>
    <row r="522" spans="1:38" ht="12.75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</row>
    <row r="523" spans="1:38" ht="12.75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</row>
    <row r="524" spans="1:38" ht="12.75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</row>
    <row r="525" spans="1:38" ht="12.7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</row>
    <row r="526" spans="1:38" ht="12.75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</row>
    <row r="527" spans="1:38" ht="12.75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</row>
    <row r="528" spans="1:38" ht="12.75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</row>
    <row r="529" spans="1:38" ht="12.75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</row>
    <row r="530" spans="1:38" ht="12.75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</row>
    <row r="531" spans="1:38" ht="12.75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</row>
    <row r="532" spans="1:38" ht="12.75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</row>
    <row r="533" spans="1:38" ht="12.75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</row>
    <row r="534" spans="1:38" ht="12.75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</row>
    <row r="535" spans="1:38" ht="12.7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</row>
    <row r="536" spans="1:38" ht="12.75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</row>
    <row r="537" spans="1:38" ht="12.75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</row>
    <row r="538" spans="1:38" ht="12.75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</row>
    <row r="539" spans="1:38" ht="12.75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</row>
    <row r="540" spans="1:38" ht="12.75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</row>
    <row r="541" spans="1:38" ht="12.75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</row>
    <row r="542" spans="1:38" ht="12.75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</row>
    <row r="543" spans="1:38" ht="12.75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</row>
    <row r="544" spans="1:38" ht="12.75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</row>
    <row r="545" spans="1:38" ht="12.7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</row>
    <row r="546" spans="1:38" ht="12.75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</row>
    <row r="547" spans="1:38" ht="12.75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</row>
    <row r="548" spans="1:38" ht="12.75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</row>
    <row r="549" spans="1:38" ht="12.75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</row>
    <row r="550" spans="1:38" ht="12.75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</row>
    <row r="551" spans="1:38" ht="12.75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</row>
    <row r="552" spans="1:38" ht="12.75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</row>
    <row r="553" spans="1:38" ht="12.75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</row>
    <row r="554" spans="1:38" ht="12.75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</row>
    <row r="555" spans="1:38" ht="12.7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</row>
    <row r="556" spans="1:38" ht="12.75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</row>
    <row r="557" spans="1:38" ht="12.75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</row>
    <row r="558" spans="1:38" ht="12.75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</row>
    <row r="559" spans="1:38" ht="12.75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</row>
    <row r="560" spans="1:38" ht="12.75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</row>
    <row r="561" spans="1:38" ht="12.75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</row>
    <row r="562" spans="1:38" ht="12.75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</row>
    <row r="563" spans="1:38" ht="12.75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</row>
    <row r="564" spans="1:38" ht="12.75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</row>
    <row r="565" spans="1:38" ht="12.7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</row>
    <row r="566" spans="1:38" ht="12.75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</row>
    <row r="567" spans="1:38" ht="12.75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</row>
    <row r="568" spans="1:38" ht="12.75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</row>
    <row r="569" spans="1:38" ht="12.75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</row>
    <row r="570" spans="1:38" ht="12.75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</row>
    <row r="571" spans="1:38" ht="12.75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</row>
    <row r="572" spans="1:38" ht="12.75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</row>
    <row r="573" spans="1:38" ht="12.75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</row>
    <row r="574" spans="1:38" ht="12.75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</row>
    <row r="575" spans="1:38" ht="12.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</row>
    <row r="576" spans="1:38" ht="12.75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</row>
    <row r="577" spans="1:38" ht="12.75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</row>
    <row r="578" spans="1:38" ht="12.75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</row>
    <row r="579" spans="1:38" ht="12.75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</row>
    <row r="580" spans="1:38" ht="12.75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</row>
    <row r="581" spans="1:38" ht="12.75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</row>
    <row r="582" spans="1:38" ht="12.75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</row>
    <row r="583" spans="1:38" ht="12.75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</row>
    <row r="584" spans="1:38" ht="12.75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</row>
    <row r="585" spans="1:38" ht="12.7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</row>
    <row r="586" spans="1:38" ht="12.75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</row>
    <row r="587" spans="1:38" ht="12.75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</row>
    <row r="588" spans="1:38" ht="12.75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</row>
    <row r="589" spans="1:38" ht="12.75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</row>
    <row r="590" spans="1:38" ht="12.75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</row>
    <row r="591" spans="1:38" ht="12.75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</row>
    <row r="592" spans="1:38" ht="12.75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</row>
    <row r="593" spans="1:38" ht="12.75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</row>
    <row r="594" spans="1:38" ht="12.75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</row>
    <row r="595" spans="1:38" ht="12.7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</row>
    <row r="596" spans="1:38" ht="12.75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</row>
    <row r="597" spans="1:38" ht="12.75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</row>
    <row r="598" spans="1:38" ht="12.75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</row>
    <row r="599" spans="1:38" ht="12.75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</row>
    <row r="600" spans="1:38" ht="12.75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</row>
    <row r="601" spans="1:38" ht="12.75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</row>
    <row r="602" spans="1:38" ht="12.75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</row>
    <row r="603" spans="1:38" ht="12.75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</row>
    <row r="604" spans="1:38" ht="12.75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</row>
    <row r="605" spans="1:38" ht="12.7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</row>
    <row r="606" spans="1:38" ht="12.75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</row>
    <row r="607" spans="1:38" ht="12.75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</row>
    <row r="608" spans="1:38" ht="12.75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</row>
    <row r="609" spans="1:38" ht="12.75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</row>
    <row r="610" spans="1:38" ht="12.75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</row>
    <row r="611" spans="1:38" ht="12.75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</row>
    <row r="612" spans="1:38" ht="12.75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</row>
    <row r="613" spans="1:38" ht="12.75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</row>
    <row r="614" spans="1:38" ht="12.75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</row>
    <row r="615" spans="1:38" ht="12.7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</row>
    <row r="616" spans="1:38" ht="12.75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</row>
    <row r="617" spans="1:38" ht="12.75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</row>
    <row r="618" spans="1:38" ht="12.75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</row>
    <row r="619" spans="1:38" ht="12.75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</row>
    <row r="620" spans="1:38" ht="12.75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</row>
    <row r="621" spans="1:38" ht="12.75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</row>
    <row r="622" spans="1:38" ht="12.75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</row>
    <row r="623" spans="1:38" ht="12.75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</row>
    <row r="624" spans="1:38" ht="12.75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</row>
    <row r="625" spans="1:38" ht="12.7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</row>
    <row r="626" spans="1:38" ht="12.75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</row>
    <row r="627" spans="1:38" ht="12.75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</row>
    <row r="628" spans="1:38" ht="12.75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</row>
    <row r="629" spans="1:38" ht="12.75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</row>
    <row r="630" spans="1:38" ht="12.75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</row>
    <row r="631" spans="1:38" ht="12.75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</row>
    <row r="632" spans="1:38" ht="12.75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</row>
    <row r="633" spans="1:38" ht="12.75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</row>
    <row r="634" spans="1:38" ht="12.75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</row>
    <row r="635" spans="1:38" ht="12.7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</row>
    <row r="636" spans="1:38" ht="12.75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</row>
    <row r="637" spans="1:38" ht="12.75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</row>
    <row r="638" spans="1:38" ht="12.75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</row>
    <row r="639" spans="1:38" ht="12.75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</row>
    <row r="640" spans="1:38" ht="12.75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</row>
    <row r="641" spans="1:38" ht="12.75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</row>
    <row r="642" spans="1:38" ht="12.75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</row>
    <row r="643" spans="1:38" ht="12.75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</row>
    <row r="644" spans="1:38" ht="12.75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</row>
    <row r="645" spans="1:38" ht="12.7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</row>
    <row r="646" spans="1:38" ht="12.75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</row>
    <row r="647" spans="1:38" ht="12.75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</row>
    <row r="648" spans="1:38" ht="12.75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</row>
    <row r="649" spans="1:38" ht="12.75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</row>
    <row r="650" spans="1:38" ht="12.75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</row>
    <row r="651" spans="1:38" ht="12.75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</row>
    <row r="652" spans="1:38" ht="12.75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</row>
    <row r="653" spans="1:38" ht="12.75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</row>
    <row r="654" spans="1:38" ht="12.75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</row>
    <row r="655" spans="1:38" ht="12.7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</row>
    <row r="656" spans="1:38" ht="12.75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</row>
    <row r="657" spans="1:38" ht="12.75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</row>
    <row r="658" spans="1:38" ht="12.75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</row>
    <row r="659" spans="1:38" ht="12.75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</row>
    <row r="660" spans="1:38" ht="12.75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</row>
    <row r="661" spans="1:38" ht="12.75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</row>
    <row r="662" spans="1:38" ht="12.75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</row>
    <row r="663" spans="1:38" ht="12.75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</row>
    <row r="664" spans="1:38" ht="12.75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</row>
    <row r="665" spans="1:38" ht="12.7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</row>
    <row r="666" spans="1:38" ht="12.75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</row>
    <row r="667" spans="1:38" ht="12.75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</row>
    <row r="668" spans="1:38" ht="12.75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</row>
    <row r="669" spans="1:38" ht="12.75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</row>
    <row r="670" spans="1:38" ht="12.75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</row>
    <row r="671" spans="1:38" ht="12.75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</row>
    <row r="672" spans="1:38" ht="12.75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</row>
    <row r="673" spans="1:38" ht="12.75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</row>
    <row r="674" spans="1:38" ht="12.75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</row>
    <row r="675" spans="1:38" ht="12.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</row>
    <row r="676" spans="1:38" ht="12.75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</row>
    <row r="677" spans="1:38" ht="12.75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</row>
    <row r="678" spans="1:38" ht="12.75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</row>
    <row r="679" spans="1:38" ht="12.75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</row>
    <row r="680" spans="1:38" ht="12.75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</row>
    <row r="681" spans="1:38" ht="12.75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</row>
    <row r="682" spans="1:38" ht="12.75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</row>
    <row r="683" spans="1:38" ht="12.75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</row>
    <row r="684" spans="1:38" ht="12.75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</row>
    <row r="685" spans="1:38" ht="12.7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</row>
    <row r="686" spans="1:38" ht="12.75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</row>
    <row r="687" spans="1:38" ht="12.75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</row>
    <row r="688" spans="1:38" ht="12.75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</row>
    <row r="689" spans="1:38" ht="12.75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</row>
    <row r="690" spans="1:38" ht="12.75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</row>
    <row r="691" spans="1:38" ht="12.75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</row>
    <row r="692" spans="1:38" ht="12.75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</row>
    <row r="693" spans="1:38" ht="12.75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</row>
    <row r="694" spans="1:38" ht="12.75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</row>
    <row r="695" spans="1:38" ht="12.7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</row>
    <row r="696" spans="1:38" ht="12.75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</row>
    <row r="697" spans="1:38" ht="12.75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</row>
    <row r="698" spans="1:38" ht="12.75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</row>
    <row r="699" spans="1:38" ht="12.75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</row>
    <row r="700" spans="1:38" ht="12.75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</row>
    <row r="701" spans="1:38" ht="12.75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</row>
    <row r="702" spans="1:38" ht="12.75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</row>
    <row r="703" spans="1:38" ht="12.75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</row>
    <row r="704" spans="1:38" ht="12.75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</row>
    <row r="705" spans="1:38" ht="12.7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</row>
    <row r="706" spans="1:38" ht="12.75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</row>
    <row r="707" spans="1:38" ht="12.75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</row>
    <row r="708" spans="1:38" ht="12.75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</row>
    <row r="709" spans="1:38" ht="12.75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</row>
    <row r="710" spans="1:38" ht="12.75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</row>
    <row r="711" spans="1:38" ht="12.75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</row>
    <row r="712" spans="1:38" ht="12.75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</row>
    <row r="713" spans="1:38" ht="12.75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</row>
    <row r="714" spans="1:38" ht="12.75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</row>
    <row r="715" spans="1:38" ht="12.7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</row>
    <row r="716" spans="1:38" ht="12.75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</row>
    <row r="717" spans="1:38" ht="12.75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</row>
    <row r="718" spans="1:38" ht="12.75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</row>
    <row r="719" spans="1:38" ht="12.75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</row>
    <row r="720" spans="1:38" ht="12.75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</row>
    <row r="721" spans="1:38" ht="12.75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</row>
    <row r="722" spans="1:38" ht="12.75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</row>
    <row r="723" spans="1:38" ht="12.75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</row>
    <row r="724" spans="1:38" ht="12.75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</row>
    <row r="725" spans="1:38" ht="12.7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</row>
    <row r="726" spans="1:38" ht="12.75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</row>
    <row r="727" spans="1:38" ht="12.75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</row>
    <row r="728" spans="1:38" ht="12.75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</row>
    <row r="729" spans="1:38" ht="12.75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</row>
    <row r="730" spans="1:38" ht="12.75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</row>
    <row r="731" spans="1:38" ht="12.75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</row>
    <row r="732" spans="1:38" ht="12.75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</row>
    <row r="733" spans="1:38" ht="12.75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</row>
    <row r="734" spans="1:38" ht="12.75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</row>
    <row r="735" spans="1:38" ht="12.7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</row>
    <row r="736" spans="1:38" ht="12.75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</row>
    <row r="737" spans="1:38" ht="12.75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</row>
    <row r="738" spans="1:38" ht="12.75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</row>
    <row r="739" spans="1:38" ht="12.75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</row>
    <row r="740" spans="1:38" ht="12.75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</row>
    <row r="741" spans="1:38" ht="12.75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</row>
    <row r="742" spans="1:38" ht="12.75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</row>
    <row r="743" spans="1:38" ht="12.75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</row>
    <row r="744" spans="1:38" ht="12.75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</row>
    <row r="745" spans="1:38" ht="12.7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</row>
    <row r="746" spans="1:38" ht="12.75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</row>
    <row r="747" spans="1:38" ht="12.75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</row>
    <row r="748" spans="1:38" ht="12.75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</row>
    <row r="749" spans="1:38" ht="12.75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</row>
    <row r="750" spans="1:38" ht="12.75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</row>
    <row r="751" spans="1:38" ht="12.75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</row>
    <row r="752" spans="1:38" ht="12.75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</row>
    <row r="753" spans="1:38" ht="12.75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</row>
    <row r="754" spans="1:38" ht="12.75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</row>
    <row r="755" spans="1:38" ht="12.7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</row>
    <row r="756" spans="1:38" ht="12.75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</row>
    <row r="757" spans="1:38" ht="12.75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</row>
    <row r="758" spans="1:38" ht="12.75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</row>
    <row r="759" spans="1:38" ht="12.75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</row>
    <row r="760" spans="1:38" ht="12.75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</row>
    <row r="761" spans="1:38" ht="12.75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</row>
    <row r="762" spans="1:38" ht="12.75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</row>
    <row r="763" spans="1:38" ht="12.75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</row>
    <row r="764" spans="1:38" ht="12.75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</row>
    <row r="765" spans="1:38" ht="12.7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</row>
    <row r="766" spans="1:38" ht="12.75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</row>
    <row r="767" spans="1:38" ht="12.75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</row>
    <row r="768" spans="1:38" ht="12.75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</row>
    <row r="769" spans="1:38" ht="12.75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</row>
    <row r="770" spans="1:38" ht="12.75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</row>
    <row r="771" spans="1:38" ht="12.75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</row>
    <row r="772" spans="1:38" ht="12.75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</row>
    <row r="773" spans="1:38" ht="12.75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</row>
    <row r="774" spans="1:38" ht="12.75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</row>
    <row r="775" spans="1:38" ht="12.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</row>
    <row r="776" spans="1:38" ht="12.75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</row>
    <row r="777" spans="1:38" ht="12.75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</row>
    <row r="778" spans="1:38" ht="12.75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</row>
    <row r="779" spans="1:38" ht="12.75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</row>
    <row r="780" spans="1:38" ht="12.75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</row>
    <row r="781" spans="1:38" ht="12.75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</row>
    <row r="782" spans="1:38" ht="12.75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</row>
    <row r="783" spans="1:38" ht="12.75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</row>
    <row r="784" spans="1:38" ht="12.75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</row>
    <row r="785" spans="1:38" ht="12.7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</row>
    <row r="786" spans="1:38" ht="12.75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</row>
    <row r="787" spans="1:38" ht="12.75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</row>
    <row r="788" spans="1:38" ht="12.75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</row>
    <row r="789" spans="1:38" ht="12.75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</row>
    <row r="790" spans="1:38" ht="12.75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</row>
    <row r="791" spans="1:38" ht="12.75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</row>
    <row r="792" spans="1:38" ht="12.75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</row>
    <row r="793" spans="1:38" ht="12.75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</row>
    <row r="794" spans="1:38" ht="12.75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</row>
    <row r="795" spans="1:38" ht="12.7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</row>
    <row r="796" spans="1:38" ht="12.75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</row>
    <row r="797" spans="1:38" ht="12.75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</row>
    <row r="798" spans="1:38" ht="12.75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</row>
    <row r="799" spans="1:38" ht="12.75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</row>
    <row r="800" spans="1:38" ht="12.75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</row>
    <row r="801" spans="1:38" ht="12.75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</row>
    <row r="802" spans="1:38" ht="12.75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</row>
    <row r="803" spans="1:38" ht="12.75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</row>
    <row r="804" spans="1:38" ht="12.75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</row>
    <row r="805" spans="1:38" ht="12.7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</row>
    <row r="806" spans="1:38" ht="12.75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</row>
    <row r="807" spans="1:38" ht="12.75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</row>
    <row r="808" spans="1:38" ht="12.75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</row>
    <row r="809" spans="1:38" ht="12.75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</row>
    <row r="810" spans="1:38" ht="12.75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</row>
    <row r="811" spans="1:38" ht="12.75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</row>
    <row r="812" spans="1:38" ht="12.75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</row>
    <row r="813" spans="1:38" ht="12.75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</row>
    <row r="814" spans="1:38" ht="12.75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</row>
    <row r="815" spans="1:38" ht="12.7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</row>
    <row r="816" spans="1:38" ht="12.75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</row>
    <row r="817" spans="1:38" ht="12.75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</row>
    <row r="818" spans="1:38" ht="12.75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</row>
    <row r="819" spans="1:38" ht="12.75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</row>
    <row r="820" spans="1:38" ht="12.75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</row>
    <row r="821" spans="1:38" ht="12.75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</row>
    <row r="822" spans="1:38" ht="12.75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</row>
    <row r="823" spans="1:38" ht="12.75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</row>
    <row r="824" spans="1:38" ht="12.75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</row>
    <row r="825" spans="1:38" ht="12.7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</row>
    <row r="826" spans="1:38" ht="12.75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</row>
    <row r="827" spans="1:38" ht="12.75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</row>
    <row r="828" spans="1:38" ht="12.75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</row>
    <row r="829" spans="1:38" ht="12.75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</row>
    <row r="830" spans="1:38" ht="12.75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</row>
    <row r="831" spans="1:38" ht="12.75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</row>
    <row r="832" spans="1:38" ht="12.75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</row>
    <row r="833" spans="1:38" ht="12.75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</row>
    <row r="834" spans="1:38" ht="12.75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</row>
    <row r="835" spans="1:38" ht="12.7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</row>
    <row r="836" spans="1:38" ht="12.75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</row>
    <row r="837" spans="1:38" ht="12.75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</row>
    <row r="838" spans="1:38" ht="12.75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</row>
    <row r="839" spans="1:38" ht="12.75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</row>
    <row r="840" spans="1:38" ht="12.75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</row>
    <row r="841" spans="1:38" ht="12.75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</row>
    <row r="842" spans="1:38" ht="12.75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</row>
    <row r="843" spans="1:38" ht="12.75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</row>
    <row r="844" spans="1:38" ht="12.75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</row>
    <row r="845" spans="1:38" ht="12.7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</row>
    <row r="846" spans="1:38" ht="12.75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</row>
    <row r="847" spans="1:38" ht="12.75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</row>
    <row r="848" spans="1:38" ht="12.75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</row>
    <row r="849" spans="1:38" ht="12.75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</row>
    <row r="850" spans="1:38" ht="12.75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</row>
    <row r="851" spans="1:38" ht="12.75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</row>
    <row r="852" spans="1:38" ht="12.75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</row>
    <row r="853" spans="1:38" ht="12.75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</row>
    <row r="854" spans="1:38" ht="12.75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</row>
    <row r="855" spans="1:38" ht="12.7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</row>
    <row r="856" spans="1:38" ht="12.75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</row>
    <row r="857" spans="1:38" ht="12.75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</row>
    <row r="858" spans="1:38" ht="12.75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</row>
    <row r="859" spans="1:38" ht="12.75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</row>
    <row r="860" spans="1:38" ht="12.75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</row>
    <row r="861" spans="1:38" ht="12.75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</row>
    <row r="862" spans="1:38" ht="12.75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</row>
    <row r="863" spans="1:38" ht="12.75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</row>
    <row r="864" spans="1:38" ht="12.75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</row>
    <row r="865" spans="1:38" ht="12.7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</row>
    <row r="866" spans="1:38" ht="12.75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</row>
    <row r="867" spans="1:38" ht="12.75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</row>
    <row r="868" spans="1:38" ht="12.75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</row>
    <row r="869" spans="1:38" ht="12.75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</row>
    <row r="870" spans="1:38" ht="12.75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</row>
    <row r="871" spans="1:38" ht="12.75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</row>
    <row r="872" spans="1:38" ht="12.75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</row>
    <row r="873" spans="1:38" ht="12.75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</row>
    <row r="874" spans="1:38" ht="12.75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</row>
    <row r="875" spans="1:38" ht="12.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</row>
    <row r="876" spans="1:38" ht="12.75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</row>
    <row r="877" spans="1:38" ht="12.75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</row>
    <row r="878" spans="1:38" ht="12.75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</row>
    <row r="879" spans="1:38" ht="12.75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</row>
    <row r="880" spans="1:38" ht="12.75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</row>
    <row r="881" spans="1:38" ht="12.75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</row>
    <row r="882" spans="1:38" ht="12.75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</row>
    <row r="883" spans="1:38" ht="12.75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</row>
    <row r="884" spans="1:38" ht="12.75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</row>
    <row r="885" spans="1:38" ht="12.7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</row>
    <row r="886" spans="1:38" ht="12.75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</row>
    <row r="887" spans="1:38" ht="12.75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</row>
    <row r="888" spans="1:38" ht="12.75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</row>
    <row r="889" spans="1:38" ht="12.75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</row>
    <row r="890" spans="1:38" ht="12.75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</row>
    <row r="891" spans="1:38" ht="12.75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</row>
    <row r="892" spans="1:38" ht="12.75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</row>
    <row r="893" spans="1:38" ht="12.75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</row>
    <row r="894" spans="1:38" ht="12.75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</row>
    <row r="895" spans="1:38" ht="12.7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</row>
    <row r="896" spans="1:38" ht="12.75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</row>
    <row r="897" spans="1:38" ht="12.75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</row>
    <row r="898" spans="1:38" ht="12.75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</row>
    <row r="899" spans="1:38" ht="12.75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</row>
    <row r="900" spans="1:38" ht="12.75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</row>
    <row r="901" spans="1:38" ht="12.75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</row>
    <row r="902" spans="1:38" ht="12.75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</row>
    <row r="903" spans="1:38" ht="12.75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</row>
    <row r="904" spans="1:38" ht="12.75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</row>
    <row r="905" spans="1:38" ht="12.7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</row>
    <row r="906" spans="1:38" ht="12.75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</row>
    <row r="907" spans="1:38" ht="12.75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</row>
    <row r="908" spans="1:38" ht="12.75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</row>
    <row r="909" spans="1:38" ht="12.75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</row>
    <row r="910" spans="1:38" ht="12.75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</row>
    <row r="911" spans="1:38" ht="12.75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</row>
    <row r="912" spans="1:38" ht="12.75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</row>
    <row r="913" spans="1:38" ht="12.75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</row>
    <row r="914" spans="1:38" ht="12.75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</row>
    <row r="915" spans="1:38" ht="12.7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</row>
    <row r="916" spans="1:38" ht="12.75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</row>
    <row r="917" spans="1:38" ht="12.75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</row>
    <row r="918" spans="1:38" ht="12.75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</row>
    <row r="919" spans="1:38" ht="12.75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</row>
    <row r="920" spans="1:38" ht="12.75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</row>
    <row r="921" spans="1:38" ht="12.75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</row>
    <row r="922" spans="1:38" ht="12.75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</row>
    <row r="923" spans="1:38" ht="12.75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</row>
    <row r="924" spans="1:38" ht="12.75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</row>
    <row r="925" spans="1:38" ht="12.7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</row>
    <row r="926" spans="1:38" ht="12.75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</row>
    <row r="927" spans="1:38" ht="12.75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</row>
    <row r="928" spans="1:38" ht="12.75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</row>
    <row r="929" spans="1:38" ht="12.75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</row>
    <row r="930" spans="1:38" ht="12.75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</row>
    <row r="931" spans="1:38" ht="12.75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</row>
    <row r="932" spans="1:38" ht="12.75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</row>
    <row r="933" spans="1:38" ht="12.75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</row>
    <row r="934" spans="1:38" ht="12.75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</row>
    <row r="935" spans="1:38" ht="12.7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</row>
    <row r="936" spans="1:38" ht="12.75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</row>
    <row r="937" spans="1:38" ht="12.75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</row>
    <row r="938" spans="1:38" ht="12.75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</row>
    <row r="939" spans="1:38" ht="12.75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</row>
    <row r="940" spans="1:38" ht="12.75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</row>
    <row r="941" spans="1:38" ht="12.75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</row>
    <row r="942" spans="1:38" ht="12.75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</row>
    <row r="943" spans="1:38" ht="12.75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</row>
    <row r="944" spans="1:38" ht="12.75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</row>
    <row r="945" spans="1:38" ht="12.7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</row>
    <row r="946" spans="1:38" ht="12.75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</row>
    <row r="947" spans="1:38" ht="12.75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</row>
    <row r="948" spans="1:38" ht="12.75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</row>
    <row r="949" spans="1:38" ht="12.75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</row>
    <row r="950" spans="1:38" ht="12.75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</row>
    <row r="951" spans="1:38" ht="12.75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</row>
    <row r="952" spans="1:38" ht="12.75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</row>
    <row r="953" spans="1:38" ht="12.75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</row>
    <row r="954" spans="1:38" ht="12.75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</row>
    <row r="955" spans="1:38" ht="12.7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</row>
    <row r="956" spans="1:38" ht="12.75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</row>
    <row r="957" spans="1:38" ht="12.75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</row>
    <row r="958" spans="1:38" ht="12.75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</row>
    <row r="959" spans="1:38" ht="12.75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</row>
    <row r="960" spans="1:38" ht="12.75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</row>
    <row r="961" spans="1:38" ht="12.75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</row>
    <row r="962" spans="1:38" ht="12.75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</row>
    <row r="963" spans="1:38" ht="12.75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</row>
    <row r="964" spans="1:38" ht="12.75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</row>
    <row r="965" spans="1:38" ht="12.7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</row>
    <row r="966" spans="1:38" ht="12.75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</row>
    <row r="967" spans="1:38" ht="12.75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</row>
    <row r="968" spans="1:38" ht="12.75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</row>
    <row r="969" spans="1:38" ht="12.75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</row>
    <row r="970" spans="1:38" ht="12.75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</row>
    <row r="971" spans="1:38" ht="12.75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</row>
    <row r="972" spans="1:38" ht="12.75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</row>
    <row r="973" spans="1:38" ht="12.75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</row>
    <row r="974" spans="1:38" ht="12.75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</row>
    <row r="975" spans="1:38" ht="12.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</row>
    <row r="976" spans="1:38" ht="12.75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</row>
    <row r="977" spans="1:38" ht="12.75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</row>
    <row r="978" spans="1:38" ht="12.75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</row>
    <row r="979" spans="1:38" ht="12.75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</row>
    <row r="980" spans="1:38" ht="12.75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</row>
    <row r="981" spans="1:38" ht="12.75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</row>
    <row r="982" spans="1:38" ht="12.75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</row>
    <row r="983" spans="1:38" ht="12.75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</row>
    <row r="984" spans="1:38" ht="12.75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</row>
    <row r="985" spans="1:38" ht="12.7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</row>
    <row r="986" spans="1:38" ht="12.75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</row>
    <row r="987" spans="1:38" ht="12.75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</row>
    <row r="988" spans="1:38" ht="12.75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</row>
    <row r="989" spans="1:38" ht="12.75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</row>
    <row r="990" spans="1:38" ht="12.75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</row>
    <row r="991" spans="1:38" ht="12.75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</row>
    <row r="992" spans="1:38" ht="12.75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</row>
    <row r="993" spans="1:38" ht="12.75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</row>
    <row r="994" spans="1:38" ht="12.75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</row>
    <row r="995" spans="1:38" ht="12.7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</row>
    <row r="996" spans="1:38" ht="12.75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</row>
    <row r="997" spans="1:38" ht="12.75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</row>
    <row r="998" spans="1:38" ht="12.75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</row>
    <row r="999" spans="1:38" ht="12.75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</row>
    <row r="1000" spans="1:38" ht="12.75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Moorings</vt:lpstr>
      <vt:lpstr>Asset_Cal_Info</vt:lpstr>
      <vt:lpstr>IntegrationEvents</vt:lpstr>
      <vt:lpstr>Verification</vt:lpstr>
      <vt:lpstr>ACS-204_CC_tcarray</vt:lpstr>
      <vt:lpstr>ACS-204_CC_taarray</vt:lpstr>
      <vt:lpstr>ACS-155_CC_tcarray</vt:lpstr>
      <vt:lpstr>ACS-155_CC_taarray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2016-07-12T12:34:39Z</dcterms:modified>
</cp:coreProperties>
</file>