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  <sheet state="visible" name="ACS191_CC_tcarray" sheetId="5" r:id="rId7"/>
    <sheet state="visible" name="ACS191_CC_taarray" sheetId="6" r:id="rId8"/>
    <sheet state="visible" name="ACS140_CC_tcarray" sheetId="7" r:id="rId9"/>
    <sheet state="visible" name="ACS140_CC_taarray" sheetId="8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5">
      <text>
        <t xml:space="preserve">missing from bulk load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5">
      <text>
        <t xml:space="preserve">tied to CTDBP
	-Dan Mergens</t>
      </text>
    </comment>
    <comment authorId="0" ref="B11">
      <text>
        <t xml:space="preserve">separate location on map
	-Dan Mergens</t>
      </text>
    </comment>
  </commentList>
</comments>
</file>

<file path=xl/sharedStrings.xml><?xml version="1.0" encoding="utf-8"?>
<sst xmlns="http://schemas.openxmlformats.org/spreadsheetml/2006/main" count="470" uniqueCount="166">
  <si>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</si>
  <si>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</si>
  <si>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</si>
  <si>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</si>
  <si>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</si>
  <si>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</si>
  <si>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</si>
  <si>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</si>
  <si>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</si>
  <si>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</si>
  <si>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</si>
  <si>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</si>
  <si>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ATAPL-65291-030-0045</t>
  </si>
  <si>
    <t>CE04OSBP-LV01C</t>
  </si>
  <si>
    <t>SN0045</t>
  </si>
  <si>
    <t>44° 22.1538'N</t>
  </si>
  <si>
    <t>124° 57.2424'W</t>
  </si>
  <si>
    <t>TN-313</t>
  </si>
  <si>
    <t>This Node Did not Change</t>
  </si>
  <si>
    <t>N00691</t>
  </si>
  <si>
    <t>CE04OSBP-LV01C-06-CAMDSB106</t>
  </si>
  <si>
    <t>44° 22.1578' N</t>
  </si>
  <si>
    <t>124° 57.2458' W</t>
  </si>
  <si>
    <t>5/1/15 - Camera comes up but only taking "black" pictures. Current draw indicates that lights go on as commanded. Could be face down due to trawling - pitch/roll of LV01C indicates that it is on it's side.</t>
  </si>
  <si>
    <t>ATAPL-65310-030-0005</t>
  </si>
  <si>
    <t>CE04OSBP-LJ01C</t>
  </si>
  <si>
    <t>SN0005</t>
  </si>
  <si>
    <t>44° 22.1730'N</t>
  </si>
  <si>
    <t>124° 57.2250'W</t>
  </si>
  <si>
    <t>N00692</t>
  </si>
  <si>
    <t>CE04OSBP-LJ01C-11-HYDBBA105</t>
  </si>
  <si>
    <t>44° 22.1784'N</t>
  </si>
  <si>
    <t>124° 57.2292'W</t>
  </si>
  <si>
    <t>A00648</t>
  </si>
  <si>
    <t>CE04OSBP-LJ01C-10-PHSEND107</t>
  </si>
  <si>
    <t>P0117</t>
  </si>
  <si>
    <t>A00659</t>
  </si>
  <si>
    <t>CE04OSBP-LJ01C-09-PCO2WB104</t>
  </si>
  <si>
    <t>C0080</t>
  </si>
  <si>
    <t>A00576</t>
  </si>
  <si>
    <t>CE04OSBP-LJ01C-08-OPTAAC104</t>
  </si>
  <si>
    <t>A00059</t>
  </si>
  <si>
    <t>CE04OSBP-LJ01C-07-VEL3DC107</t>
  </si>
  <si>
    <t>A00171</t>
  </si>
  <si>
    <t>CE04OSBP-LJ01C-06-DOSTAD108</t>
  </si>
  <si>
    <t>N00693</t>
  </si>
  <si>
    <t>CE04OSBP-LJ01C-06-CTDBPO108</t>
  </si>
  <si>
    <t>16P71176-7231</t>
  </si>
  <si>
    <t>A00064</t>
  </si>
  <si>
    <t>CE04OSBP-LJ01C-05-ADCPSI103</t>
  </si>
  <si>
    <t>N00281</t>
  </si>
  <si>
    <t>SN0008</t>
  </si>
  <si>
    <t>44° 22.1699' N</t>
  </si>
  <si>
    <t>124° 57.2217' W</t>
  </si>
  <si>
    <t>TN-326</t>
  </si>
  <si>
    <t>N00689</t>
  </si>
  <si>
    <t>44° 22.1714' N</t>
  </si>
  <si>
    <t>124° 57.2270' W</t>
  </si>
  <si>
    <t>A01046</t>
  </si>
  <si>
    <t>P0132</t>
  </si>
  <si>
    <t>A01045</t>
  </si>
  <si>
    <t>C0090</t>
  </si>
  <si>
    <t>ATOSU-69943-00010</t>
  </si>
  <si>
    <t>ATOSU-69829-00002</t>
  </si>
  <si>
    <t>ATOSU-58320-00022</t>
  </si>
  <si>
    <t>A00163</t>
  </si>
  <si>
    <t>16P71879-7249</t>
  </si>
  <si>
    <t>ATOSU-69825-00001</t>
  </si>
  <si>
    <t>Mooring Serial Number</t>
  </si>
  <si>
    <t>Sensor OOIBARCODE</t>
  </si>
  <si>
    <t>Sensor Serial Number</t>
  </si>
  <si>
    <t>Calibration Cofficient Name</t>
  </si>
  <si>
    <t>Calibration Cofficient Value</t>
  </si>
  <si>
    <t>Did Not Change</t>
  </si>
  <si>
    <t>CC_gain</t>
  </si>
  <si>
    <t>Where from and how used?</t>
  </si>
  <si>
    <t>Format of SN?</t>
  </si>
  <si>
    <t>CC_lat</t>
  </si>
  <si>
    <t>CC_lon</t>
  </si>
  <si>
    <t>CC_scale_factor1</t>
  </si>
  <si>
    <t>CC_scale_factor2</t>
  </si>
  <si>
    <t>CC_scale_factor3</t>
  </si>
  <si>
    <t>CC_scale_factor4</t>
  </si>
  <si>
    <t>CC_a0</t>
  </si>
  <si>
    <t>CC_a1</t>
  </si>
  <si>
    <t>CC_a2</t>
  </si>
  <si>
    <t>CC_a3</t>
  </si>
  <si>
    <t>CC_C1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</si>
  <si>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</si>
  <si>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</si>
  <si>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</si>
  <si>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</si>
  <si>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</si>
  <si>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</si>
  <si>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</si>
  <si>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</si>
  <si>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</si>
  <si>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</si>
  <si>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</si>
  <si>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</si>
  <si>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</si>
  <si>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</si>
  <si>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</si>
  <si>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CC_csv</t>
  </si>
  <si>
    <t>[2.73076E-03, 1.13344E-04, 2.31276E-06, 2.33659E02, -3.03851E-01, -5.38821E01, 4.5464]</t>
  </si>
  <si>
    <t>[2.84897E-03, 1.21289E-04, 2.40379E-06, 2.29702E02, -3.50439E-01, -5.91981E01, 4.54209]</t>
  </si>
  <si>
    <t>SUVFoilCoef?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</si>
  <si>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</si>
  <si>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</si>
  <si>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</si>
  <si>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</si>
  <si>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</si>
  <si>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</si>
  <si>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</si>
  <si>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</si>
  <si>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Where do these come from?</t>
  </si>
  <si>
    <t>CO2 Cal Temp</t>
  </si>
  <si>
    <t>C02Cal CoefA</t>
  </si>
  <si>
    <t>C02Cal CoefB</t>
  </si>
  <si>
    <t>C02Cal CoefC</t>
  </si>
  <si>
    <t>CC_ea578</t>
  </si>
  <si>
    <t>CC_eb578</t>
  </si>
  <si>
    <t>CC_ind_slp</t>
  </si>
  <si>
    <t>CC_ind_off</t>
  </si>
  <si>
    <t>CC_psal</t>
  </si>
  <si>
    <t>pH Evalues: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</si>
  <si>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</si>
  <si>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</si>
  <si>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</si>
  <si>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</si>
  <si>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</si>
  <si>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</si>
  <si>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</si>
  <si>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</si>
  <si>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</si>
  <si>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</si>
  <si>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</si>
  <si>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</si>
  <si>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SheetRef:ACS140_CC_tcarray</t>
  </si>
  <si>
    <t>CC_taarray</t>
  </si>
  <si>
    <t>SheetRef:ACS140_CC_taarray</t>
  </si>
  <si>
    <t>[401.80000000, 405.00000000, 408.40000000, 411.70000000, 414.90000000, 418.90000000, 423.10000000, 427.40000000, 431.50000000, 435.20000000, 439.10000000, 443.50000000, 447.90000000, 452.70000000, 457.10000000, 461.10000000, 465.70000000, 470.30000000, 475.20000000, 480.10000000, 485.00000000, 489.40000000, 493.70000000, 498.20000000, 502.80000000, 507.60000000, 512.50000000, 517.70000000, 522.50000000, 527.20000000, 531.30000000, 535.80000000, 540.30000000, 544.90000000, 549.50000000, 554.10000000, 558.90000000, 563.50000000, 567.90000000, 572.20000000, 576.60000000, 580.30000000, 584.40000000, 588.50000000, 593.00000000, 597.60000000, 602.10000000, 606.60000000, 611.70000000, 616.20000000, 620.90000000, 625.20000000, 629.70000000, 634.00000000, 638.50000000, 643.10000000, 647.30000000, 652.20000000, 656.80000000, 661.40000000, 665.90000000, 670.80000000, 675.20000000, 679.40000000, 683.80000000, 688.10000000, 692.10000000, 696.30000000, 700.50000000, 704.60000000, 708.70000000, 712.80000000, 717.10000000, 721.40000000, 725.40000000, 729.20000000, 733.40000000]</t>
  </si>
  <si>
    <t>[  0.00805400,   0.11053200,   0.18747600,   0.26675900,   0.34176700,   0.40493600,   0.46407400,   0.52313900,   0.57768000,   0.63472600,   0.68606600,   0.74101500,   0.79208800,   0.83868400,   0.88290600,   0.92286900,   0.96376000,   1.00538400,   1.04298500,   1.07983800,   1.11417800,   1.14788100,   1.17874600,   1.20861200,   1.23624000,   1.26473100,   1.28682600,   1.30863900,   1.32975600,   1.34890800,   1.36801600,   1.38512600,   1.40166100,   1.41836200,   1.43544300,   1.45057100,   1.46637000,   1.48015900,   1.49152000,   1.50139600,   1.50596200,   1.50696500,   1.50263700,   1.48969300,   1.47671300,   1.45694200,   1.44026700,   1.43258800,   1.43438600,   1.43950500,   1.44548700,   1.44894000,   1.45430400,   1.45743400,   1.45919500,   1.45932900,   1.45645300,   1.44709600,   1.43686300,   1.42649000,   1.41993700,   1.41626500,   1.41019900,   1.39998300,   1.38224400,   1.35336200,   1.31300900,   1.26145500,   1.19766800,   1.11102600,   1.00643700,   0.87087100,   0.69756600,   0.48781300,   0.25281600,  -0.01334300,  -0.23654500]</t>
  </si>
  <si>
    <t>[  1.53179500,   2.47766000,   3.44492100,   4.46025600,   5.49377400,   6.50133300,   7.49463400,   8.49526300,   9.49257100,  10.50684200,  11.50571400,  12.50031300,  13.50689700,  14.48346200,  15.49444400,  16.51320000,  17.51083300,  18.49818200,  19.50250000,  20.48703700,  21.49518500,  22.50192300,  23.50740700,  24.50714300,  25.49963000,  26.49931000,  27.50566700,  28.46933300,  29.48800000,  30.51620700,  31.50000000,  32.48758600,  33.48777800,  34.50714300,  35.50448300,  36.51787900,  37.57543500,  38.04116300]</t>
  </si>
  <si>
    <t>[398.40000000, 401.20000000, 405.00000000, 408.50000000, 411.70000000, 415.10000000, 418.90000000, 423.00000000, 427.00000000, 431.10000000, 435.00000000, 438.90000000, 443.00000000, 447.60000000, 452.20000000, 456.60000000, 460.80000000, 465.20000000, 469.60000000, 474.50000000, 479.40000000, 484.10000000, 488.60000000, 493.00000000, 497.40000000, 501.70000000, 506.40000000, 511.80000000, 516.50000000, 521.10000000, 526.10000000, 530.30000000, 534.80000000, 539.20000000, 543.70000000, 548.50000000, 552.90000000, 557.90000000, 562.50000000, 566.90000000, 571.30000000, 575.40000000, 579.50000000, 583.20000000, 587.40000000, 592.20000000, 596.70000000, 601.40000000, 606.30000000, 611.20000000, 615.90000000, 620.40000000, 625.00000000, 629.50000000, 633.90000000, 638.50000000, 643.10000000, 647.80000000, 652.40000000, 657.20000000, 661.90000000, 666.70000000, 671.10000000, 675.70000000, 680.10000000, 684.50000000, 688.90000000, 693.10000000, 697.30000000, 701.50000000, 705.50000000, 709.70000000, 713.70000000, 717.90000000, 722.40000000, 726.50000000, 730.80000000]</t>
  </si>
  <si>
    <t>[ -1.36959900,  -0.76649600,  -0.29368400,  -0.01512300,   0.14403800,   0.24520100,   0.30956600,   0.34917400,   0.37641400,   0.39832600,   0.42589200,   0.45743600,   0.49371400,   0.53478500,   0.57551200,   0.61589200,   0.65210800,   0.68579200,   0.72242000,   0.76355600,   0.80538600,   0.84466500,   0.88508600,   0.92792500,   0.96945500,   1.01220700,   1.05555900,   1.09974000,   1.14108300,   1.17938700,   1.21214100,   1.24558500,   1.27672100,   1.30728900,   1.34006600,   1.37449300,   1.41173000,   1.44947600,   1.48534300,   1.52140600,   1.55354200,   1.58223500,   1.60673900,   1.61985400,   1.63487900,   1.64757700,   1.65550900,   1.66232600,   1.67443800,   1.69569600,   1.72367100,   1.75250700,   1.78074100,   1.80975100,   1.83891300,   1.86609400,   1.89112500,   1.91476600,   1.93204700,   1.94781900,   1.96357100,   1.98150900,   2.00142300,   2.02114900,   2.03919700,   2.05041400,   2.05185700,   2.03889400,   2.01205300,   1.97163800,   1.91011500,   1.82576300,   1.71743400,   1.57511900,   1.39033300,   1.17536100,   0.94093000]</t>
  </si>
  <si>
    <t>SheetRef:ACS191_CC_tcarray</t>
  </si>
  <si>
    <t>SheetRef:ACS191_CC_taarray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</si>
  <si>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</si>
  <si>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</si>
  <si>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</si>
  <si>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</si>
  <si>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</si>
  <si>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</si>
  <si>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</si>
  <si>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</si>
  <si>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</si>
  <si>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</si>
  <si>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</si>
  <si>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</si>
  <si>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</si>
  <si>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</si>
  <si>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</si>
  <si>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</si>
  <si>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>1/1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</si>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</sst>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m&quot;/&quot;d&quot;/&quot;yyyy"/>
    <numFmt numFmtId="166" formatCode="0.0000"/>
    <numFmt numFmtId="167" formatCode="0.00000"/>
  </numFmts>
  <fonts count="10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222222"/>
      <name val="Calibri"/>
    </font>
    <font>
      <b/>
      <sz val="11.0"/>
      <name val="Calibri"/>
    </font>
    <font/>
    <font>
      <name val="Arial"/>
    </font>
    <font>
      <sz val="10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</border>
    <border>
      <left style="thin">
        <color rgb="FF808080"/>
      </left>
      <right style="thin">
        <color rgb="FF808080"/>
      </right>
      <top style="thin">
        <color rgb="FF80808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15" xfId="0" applyAlignment="1" applyFont="1" applyNumberFormat="1">
      <alignment horizontal="center"/>
    </xf>
    <xf borderId="0" fillId="0" fontId="1" numFmtId="20" xfId="0" applyAlignment="1" applyFont="1" applyNumberForma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4" numFmtId="0" xfId="0" applyFont="1"/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5" xfId="0" applyAlignment="1" applyFont="1" applyNumberFormat="1">
      <alignment horizontal="center"/>
    </xf>
    <xf borderId="0" fillId="0" fontId="2" numFmtId="0" xfId="0" applyAlignment="1" applyFont="1">
      <alignment horizontal="center" vertical="top"/>
    </xf>
    <xf borderId="0" fillId="0" fontId="3" numFmtId="15" xfId="0" applyAlignment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/>
    </xf>
    <xf borderId="0" fillId="0" fontId="3" numFmtId="0" xfId="0" applyFont="1"/>
    <xf borderId="0" fillId="0" fontId="3" numFmtId="0" xfId="0" applyAlignment="1" applyFont="1">
      <alignment vertical="center"/>
    </xf>
    <xf borderId="0" fillId="0" fontId="1" numFmtId="0" xfId="0" applyFont="1"/>
    <xf borderId="0" fillId="3" fontId="5" numFmtId="0" xfId="0" applyAlignment="1" applyFill="1" applyFont="1">
      <alignment horizontal="left"/>
    </xf>
    <xf borderId="0" fillId="0" fontId="4" numFmtId="0" xfId="0" applyAlignment="1" applyFon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1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3" fontId="1" numFmtId="0" xfId="0" applyAlignment="1" applyFont="1">
      <alignment horizontal="center" vertical="center"/>
    </xf>
    <xf borderId="0" fillId="4" fontId="1" numFmtId="0" xfId="0" applyAlignment="1" applyFill="1" applyFont="1">
      <alignment vertical="center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left" vertical="center"/>
    </xf>
    <xf borderId="0" fillId="4" fontId="1" numFmtId="0" xfId="0" applyAlignment="1" applyFont="1">
      <alignment horizontal="left" vertical="center"/>
    </xf>
    <xf borderId="0" fillId="4" fontId="1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 wrapText="1"/>
    </xf>
    <xf borderId="0" fillId="3" fontId="1" numFmtId="0" xfId="0" applyAlignment="1" applyFont="1">
      <alignment horizontal="right" vertical="center"/>
    </xf>
    <xf borderId="2" fillId="2" fontId="1" numFmtId="0" xfId="0" applyAlignment="1" applyBorder="1" applyFont="1">
      <alignment horizontal="center" wrapText="1"/>
    </xf>
    <xf borderId="3" fillId="2" fontId="1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165" xfId="0" applyAlignment="1" applyFont="1" applyNumberFormat="1">
      <alignment horizontal="right"/>
    </xf>
    <xf borderId="0" fillId="5" fontId="6" numFmtId="0" xfId="0" applyAlignment="1" applyFill="1" applyFont="1">
      <alignment horizontal="left"/>
    </xf>
    <xf borderId="0" fillId="5" fontId="6" numFmtId="0" xfId="0" applyAlignment="1" applyFont="1">
      <alignment horizontal="center"/>
    </xf>
    <xf borderId="0" fillId="5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6" fontId="7" numFmtId="0" xfId="0" applyAlignment="1" applyFill="1" applyFont="1">
      <alignment horizontal="center"/>
    </xf>
    <xf borderId="0" fillId="0" fontId="7" numFmtId="0" xfId="0" applyAlignment="1" applyFont="1">
      <alignment/>
    </xf>
    <xf borderId="0" fillId="0" fontId="7" numFmtId="0" xfId="0" applyAlignment="1" applyFont="1">
      <alignment horizontal="center"/>
    </xf>
    <xf borderId="0" fillId="0" fontId="7" numFmtId="0" xfId="0" applyAlignment="1" applyFont="1">
      <alignment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3" numFmtId="166" xfId="0" applyFont="1" applyNumberFormat="1"/>
    <xf borderId="0" fillId="0" fontId="9" numFmtId="164" xfId="0" applyFont="1" applyNumberFormat="1"/>
    <xf borderId="0" fillId="0" fontId="9" numFmtId="166" xfId="0" applyFont="1" applyNumberFormat="1"/>
    <xf borderId="0" fillId="0" fontId="0" numFmtId="0" xfId="0" applyFont="1"/>
    <xf borderId="0" fillId="0" fontId="0" numFmtId="0" xfId="0" applyFont="1"/>
    <xf borderId="0" fillId="0" fontId="3" numFmtId="167" xfId="0" applyFont="1" applyNumberFormat="1"/>
    <xf borderId="0" fillId="0" fontId="9" numFmtId="167" xfId="0" applyFont="1" applyNumberForma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2.29"/>
    <col customWidth="1" min="2" max="2" width="32.57"/>
    <col customWidth="1" min="3" max="3" width="14.57"/>
    <col customWidth="1" min="4" max="4" width="11.71"/>
    <col customWidth="1" min="5" max="7" width="11.43"/>
    <col customWidth="1" min="8" max="9" width="14.43"/>
    <col customWidth="1" min="10" max="10" width="9.71"/>
    <col customWidth="1" min="11" max="11" width="10.43"/>
    <col customWidth="1" min="12" max="12" width="27.14"/>
    <col customWidth="1" min="13" max="14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</row>
    <row r="2" ht="15.75" customHeight="1">
      <c r="A2" s="3" t="s">
        <v>12</v>
      </c>
      <c r="B2" s="4" t="s">
        <v>13</v>
      </c>
      <c r="C2" s="5" t="s">
        <v>14</v>
      </c>
      <c r="D2" s="6">
        <v>1.0</v>
      </c>
      <c r="E2" s="7">
        <v>41888.0</v>
      </c>
      <c r="F2" s="8">
        <v>0.9805555555555555</v>
      </c>
      <c r="G2" s="5"/>
      <c r="H2" s="9" t="s">
        <v>15</v>
      </c>
      <c r="I2" s="9" t="s">
        <v>16</v>
      </c>
      <c r="J2" s="10">
        <v>581.0</v>
      </c>
      <c r="K2" s="6" t="s">
        <v>17</v>
      </c>
      <c r="L2" s="11" t="s">
        <v>18</v>
      </c>
      <c r="M2" s="12" t="str">
        <f t="shared" ref="M2:M3" si="1">((LEFT(H2,(FIND("°",H2,1)-1)))+(MID(H2,(FIND("°",H2,1)+1),(FIND("'",H2,1))-(FIND("°",H2,1)+1))/60))*(IF(RIGHT(H2,1)="N",1,-1))</f>
        <v>44.36923</v>
      </c>
      <c r="N2" s="12" t="str">
        <f t="shared" ref="N2:N3" si="2">((LEFT(I2,(FIND("°",I2,1)-1)))+(MID(I2,(FIND("°",I2,1)+1),(FIND("'",I2,1))-(FIND("°",I2,1)+1))/60))*(IF(RIGHT(I2,1)="E",1,-1))</f>
        <v>-124.95404</v>
      </c>
    </row>
    <row r="3" ht="15.75" customHeight="1">
      <c r="A3" s="3" t="s">
        <v>19</v>
      </c>
      <c r="B3" s="13" t="s">
        <v>20</v>
      </c>
      <c r="C3" s="6">
        <v>105.0</v>
      </c>
      <c r="D3" s="6">
        <v>1.0</v>
      </c>
      <c r="E3" s="7">
        <v>41867.0</v>
      </c>
      <c r="F3" s="8">
        <v>0.3326388888888889</v>
      </c>
      <c r="G3" s="5"/>
      <c r="H3" s="9" t="s">
        <v>21</v>
      </c>
      <c r="I3" s="9" t="s">
        <v>22</v>
      </c>
      <c r="J3" s="10">
        <v>582.0</v>
      </c>
      <c r="K3" s="14"/>
      <c r="L3" s="9" t="s">
        <v>23</v>
      </c>
      <c r="M3" s="12" t="str">
        <f t="shared" si="1"/>
        <v>44.36929667</v>
      </c>
      <c r="N3" s="12" t="str">
        <f t="shared" si="2"/>
        <v>-124.9540967</v>
      </c>
    </row>
    <row r="4" ht="15.75" customHeight="1">
      <c r="A4" s="11"/>
      <c r="B4" s="15"/>
      <c r="C4" s="14"/>
      <c r="D4" s="14"/>
      <c r="E4" s="16"/>
      <c r="F4" s="5"/>
      <c r="G4" s="5"/>
      <c r="H4" s="4"/>
      <c r="I4" s="4"/>
      <c r="J4" s="5"/>
      <c r="K4" s="14"/>
      <c r="L4" s="4"/>
      <c r="M4" s="17"/>
      <c r="N4" s="17"/>
    </row>
    <row r="5" ht="15.75" customHeight="1">
      <c r="A5" s="3" t="s">
        <v>24</v>
      </c>
      <c r="B5" s="13" t="s">
        <v>25</v>
      </c>
      <c r="C5" s="6" t="s">
        <v>26</v>
      </c>
      <c r="D5" s="6">
        <v>1.0</v>
      </c>
      <c r="E5" s="18">
        <v>41866.0</v>
      </c>
      <c r="F5" s="19">
        <v>0.008333333333333333</v>
      </c>
      <c r="G5" s="20"/>
      <c r="H5" s="3" t="s">
        <v>27</v>
      </c>
      <c r="I5" s="3" t="s">
        <v>28</v>
      </c>
      <c r="J5" s="6">
        <v>581.0</v>
      </c>
      <c r="K5" s="6" t="s">
        <v>17</v>
      </c>
      <c r="L5" s="4"/>
      <c r="M5" s="12" t="str">
        <f t="shared" ref="M5:M13" si="3">((LEFT(H5,(FIND("°",H5,1)-1)))+(MID(H5,(FIND("°",H5,1)+1),(FIND("'",H5,1))-(FIND("°",H5,1)+1))/60))*(IF(RIGHT(H5,1)="N",1,-1))</f>
        <v>44.36955</v>
      </c>
      <c r="N5" s="12" t="str">
        <f t="shared" ref="N5:N13" si="4">((LEFT(I5,(FIND("°",I5,1)-1)))+(MID(I5,(FIND("°",I5,1)+1),(FIND("'",I5,1))-(FIND("°",I5,1)+1))/60))*(IF(RIGHT(I5,1)="E",1,-1))</f>
        <v>-124.95375</v>
      </c>
    </row>
    <row r="6" ht="15.75" customHeight="1">
      <c r="A6" s="3" t="s">
        <v>29</v>
      </c>
      <c r="B6" s="21" t="s">
        <v>30</v>
      </c>
      <c r="C6" s="6">
        <v>1249.0</v>
      </c>
      <c r="D6" s="6">
        <v>1.0</v>
      </c>
      <c r="E6" s="18">
        <v>41866.0</v>
      </c>
      <c r="F6" s="19">
        <v>0.008333333333333333</v>
      </c>
      <c r="G6" s="14"/>
      <c r="H6" s="3" t="s">
        <v>31</v>
      </c>
      <c r="I6" s="3" t="s">
        <v>32</v>
      </c>
      <c r="J6" s="6">
        <v>581.0</v>
      </c>
      <c r="K6" s="6" t="s">
        <v>17</v>
      </c>
      <c r="L6" s="22"/>
      <c r="M6" s="12" t="str">
        <f t="shared" si="3"/>
        <v>44.36964</v>
      </c>
      <c r="N6" s="12" t="str">
        <f t="shared" si="4"/>
        <v>-124.95382</v>
      </c>
    </row>
    <row r="7" ht="15.75" customHeight="1">
      <c r="A7" s="3" t="s">
        <v>33</v>
      </c>
      <c r="B7" s="21" t="s">
        <v>34</v>
      </c>
      <c r="C7" s="6" t="s">
        <v>35</v>
      </c>
      <c r="D7" s="6">
        <v>1.0</v>
      </c>
      <c r="E7" s="18">
        <v>41866.0</v>
      </c>
      <c r="F7" s="19">
        <v>0.008333333333333333</v>
      </c>
      <c r="G7" s="14"/>
      <c r="H7" s="3" t="s">
        <v>27</v>
      </c>
      <c r="I7" s="3" t="s">
        <v>28</v>
      </c>
      <c r="J7" s="6">
        <v>581.0</v>
      </c>
      <c r="K7" s="6" t="s">
        <v>17</v>
      </c>
      <c r="L7" s="22"/>
      <c r="M7" s="12" t="str">
        <f t="shared" si="3"/>
        <v>44.36955</v>
      </c>
      <c r="N7" s="12" t="str">
        <f t="shared" si="4"/>
        <v>-124.95375</v>
      </c>
    </row>
    <row r="8" ht="15.75" customHeight="1">
      <c r="A8" s="3" t="s">
        <v>36</v>
      </c>
      <c r="B8" s="21" t="s">
        <v>37</v>
      </c>
      <c r="C8" s="6" t="s">
        <v>38</v>
      </c>
      <c r="D8" s="6">
        <v>1.0</v>
      </c>
      <c r="E8" s="18">
        <v>41866.0</v>
      </c>
      <c r="F8" s="19">
        <v>0.008333333333333333</v>
      </c>
      <c r="G8" s="14"/>
      <c r="H8" s="3" t="s">
        <v>27</v>
      </c>
      <c r="I8" s="3" t="s">
        <v>28</v>
      </c>
      <c r="J8" s="6">
        <v>581.0</v>
      </c>
      <c r="K8" s="6" t="s">
        <v>17</v>
      </c>
      <c r="L8" s="22"/>
      <c r="M8" s="12" t="str">
        <f t="shared" si="3"/>
        <v>44.36955</v>
      </c>
      <c r="N8" s="12" t="str">
        <f t="shared" si="4"/>
        <v>-124.95375</v>
      </c>
    </row>
    <row r="9" ht="15.75" customHeight="1">
      <c r="A9" s="3" t="s">
        <v>39</v>
      </c>
      <c r="B9" s="21" t="s">
        <v>40</v>
      </c>
      <c r="C9" s="6">
        <v>140.0</v>
      </c>
      <c r="D9" s="6">
        <v>1.0</v>
      </c>
      <c r="E9" s="18">
        <v>41866.0</v>
      </c>
      <c r="F9" s="19">
        <v>0.008333333333333333</v>
      </c>
      <c r="G9" s="14"/>
      <c r="H9" s="3" t="s">
        <v>27</v>
      </c>
      <c r="I9" s="3" t="s">
        <v>28</v>
      </c>
      <c r="J9" s="6">
        <v>581.0</v>
      </c>
      <c r="K9" s="6" t="s">
        <v>17</v>
      </c>
      <c r="L9" s="22"/>
      <c r="M9" s="12" t="str">
        <f t="shared" si="3"/>
        <v>44.36955</v>
      </c>
      <c r="N9" s="12" t="str">
        <f t="shared" si="4"/>
        <v>-124.95375</v>
      </c>
    </row>
    <row r="10" ht="15.75" customHeight="1">
      <c r="A10" s="3" t="s">
        <v>41</v>
      </c>
      <c r="B10" s="21" t="s">
        <v>42</v>
      </c>
      <c r="C10" s="6">
        <v>8159.0</v>
      </c>
      <c r="D10" s="6">
        <v>1.0</v>
      </c>
      <c r="E10" s="18">
        <v>41866.0</v>
      </c>
      <c r="F10" s="19">
        <v>0.008333333333333333</v>
      </c>
      <c r="G10" s="14"/>
      <c r="H10" s="3" t="s">
        <v>27</v>
      </c>
      <c r="I10" s="3" t="s">
        <v>28</v>
      </c>
      <c r="J10" s="6">
        <v>581.0</v>
      </c>
      <c r="K10" s="6" t="s">
        <v>17</v>
      </c>
      <c r="L10" s="22"/>
      <c r="M10" s="12" t="str">
        <f t="shared" si="3"/>
        <v>44.36955</v>
      </c>
      <c r="N10" s="12" t="str">
        <f t="shared" si="4"/>
        <v>-124.95375</v>
      </c>
    </row>
    <row r="11" ht="15.75" customHeight="1">
      <c r="A11" s="3" t="s">
        <v>43</v>
      </c>
      <c r="B11" s="21" t="s">
        <v>44</v>
      </c>
      <c r="C11" s="6">
        <v>133.0</v>
      </c>
      <c r="D11" s="6">
        <v>1.0</v>
      </c>
      <c r="E11" s="18">
        <v>41866.0</v>
      </c>
      <c r="F11" s="19">
        <v>0.008333333333333333</v>
      </c>
      <c r="G11" s="14"/>
      <c r="H11" s="3" t="s">
        <v>27</v>
      </c>
      <c r="I11" s="3" t="s">
        <v>28</v>
      </c>
      <c r="J11" s="6">
        <v>581.0</v>
      </c>
      <c r="K11" s="6" t="s">
        <v>17</v>
      </c>
      <c r="L11" s="22"/>
      <c r="M11" s="12" t="str">
        <f t="shared" si="3"/>
        <v>44.36955</v>
      </c>
      <c r="N11" s="12" t="str">
        <f t="shared" si="4"/>
        <v>-124.95375</v>
      </c>
    </row>
    <row r="12" ht="15.75" customHeight="1">
      <c r="A12" s="3" t="s">
        <v>45</v>
      </c>
      <c r="B12" s="21" t="s">
        <v>46</v>
      </c>
      <c r="C12" s="6" t="s">
        <v>47</v>
      </c>
      <c r="D12" s="6">
        <v>1.0</v>
      </c>
      <c r="E12" s="18">
        <v>41866.0</v>
      </c>
      <c r="F12" s="19">
        <v>0.008333333333333333</v>
      </c>
      <c r="G12" s="14"/>
      <c r="H12" s="3" t="s">
        <v>27</v>
      </c>
      <c r="I12" s="3" t="s">
        <v>28</v>
      </c>
      <c r="J12" s="6">
        <v>581.0</v>
      </c>
      <c r="K12" s="6" t="s">
        <v>17</v>
      </c>
      <c r="L12" s="22"/>
      <c r="M12" s="12" t="str">
        <f t="shared" si="3"/>
        <v>44.36955</v>
      </c>
      <c r="N12" s="12" t="str">
        <f t="shared" si="4"/>
        <v>-124.95375</v>
      </c>
    </row>
    <row r="13" ht="15.75" customHeight="1">
      <c r="A13" s="3" t="s">
        <v>48</v>
      </c>
      <c r="B13" s="21" t="s">
        <v>49</v>
      </c>
      <c r="C13" s="6">
        <v>18153.0</v>
      </c>
      <c r="D13" s="6">
        <v>1.0</v>
      </c>
      <c r="E13" s="18">
        <v>41866.0</v>
      </c>
      <c r="F13" s="19">
        <v>0.008333333333333333</v>
      </c>
      <c r="G13" s="14"/>
      <c r="H13" s="3" t="s">
        <v>27</v>
      </c>
      <c r="I13" s="3" t="s">
        <v>28</v>
      </c>
      <c r="J13" s="6">
        <v>581.0</v>
      </c>
      <c r="K13" s="6" t="s">
        <v>17</v>
      </c>
      <c r="L13" s="22"/>
      <c r="M13" s="12" t="str">
        <f t="shared" si="3"/>
        <v>44.36955</v>
      </c>
      <c r="N13" s="12" t="str">
        <f t="shared" si="4"/>
        <v>-124.95375</v>
      </c>
    </row>
    <row r="14" ht="15.75" customHeight="1">
      <c r="A14" s="11"/>
      <c r="B14" s="15"/>
      <c r="C14" s="14"/>
      <c r="D14" s="14"/>
      <c r="E14" s="16"/>
      <c r="F14" s="8"/>
      <c r="G14" s="5"/>
      <c r="H14" s="4"/>
      <c r="I14" s="4"/>
      <c r="J14" s="5"/>
      <c r="K14" s="14"/>
      <c r="L14" s="4"/>
      <c r="M14" s="17"/>
      <c r="N14" s="17"/>
    </row>
    <row r="15" ht="15.75" customHeight="1">
      <c r="A15" s="11" t="s">
        <v>50</v>
      </c>
      <c r="B15" s="15" t="s">
        <v>25</v>
      </c>
      <c r="C15" s="14" t="s">
        <v>51</v>
      </c>
      <c r="D15" s="14">
        <v>2.0</v>
      </c>
      <c r="E15" s="7">
        <v>42219.0</v>
      </c>
      <c r="F15" s="8">
        <v>0.0</v>
      </c>
      <c r="G15" s="5"/>
      <c r="H15" s="10" t="s">
        <v>52</v>
      </c>
      <c r="I15" s="10" t="s">
        <v>53</v>
      </c>
      <c r="J15" s="10">
        <v>579.0</v>
      </c>
      <c r="K15" s="6" t="s">
        <v>54</v>
      </c>
      <c r="L15" s="4"/>
      <c r="M15" s="12" t="str">
        <f t="shared" ref="M15:M23" si="5">((LEFT(H15,(FIND("°",H15,1)-1)))+(MID(H15,(FIND("°",H15,1)+1),(FIND("'",H15,1))-(FIND("°",H15,1)+1))/60))*(IF(RIGHT(H15,1)="N",1,-1))</f>
        <v>44.36949833</v>
      </c>
      <c r="N15" s="12" t="str">
        <f t="shared" ref="N15:N23" si="6">((LEFT(I15,(FIND("°",I15,1)-1)))+(MID(I15,(FIND("°",I15,1)+1),(FIND("'",I15,1))-(FIND("°",I15,1)+1))/60))*(IF(RIGHT(I15,1)="E",1,-1))</f>
        <v>-124.953695</v>
      </c>
    </row>
    <row r="16" ht="15.75" customHeight="1">
      <c r="A16" s="23" t="s">
        <v>55</v>
      </c>
      <c r="B16" s="21" t="s">
        <v>30</v>
      </c>
      <c r="C16" s="6">
        <v>1250.0</v>
      </c>
      <c r="D16" s="14">
        <v>2.0</v>
      </c>
      <c r="E16" s="18">
        <v>42219.0</v>
      </c>
      <c r="F16" s="19">
        <v>0.9479166666666666</v>
      </c>
      <c r="G16" s="14"/>
      <c r="H16" s="6" t="s">
        <v>56</v>
      </c>
      <c r="I16" s="6" t="s">
        <v>57</v>
      </c>
      <c r="J16" s="6">
        <v>580.0</v>
      </c>
      <c r="K16" s="6" t="s">
        <v>54</v>
      </c>
      <c r="L16" s="11"/>
      <c r="M16" s="12" t="str">
        <f t="shared" si="5"/>
        <v>44.36952333</v>
      </c>
      <c r="N16" s="12" t="str">
        <f t="shared" si="6"/>
        <v>-124.9537833</v>
      </c>
    </row>
    <row r="17" ht="15.75" customHeight="1">
      <c r="A17" s="23" t="s">
        <v>58</v>
      </c>
      <c r="B17" s="21" t="s">
        <v>34</v>
      </c>
      <c r="C17" s="6" t="s">
        <v>59</v>
      </c>
      <c r="D17" s="14">
        <v>2.0</v>
      </c>
      <c r="E17" s="18">
        <v>42219.0</v>
      </c>
      <c r="F17" s="19">
        <v>0.9166666666666666</v>
      </c>
      <c r="G17" s="14"/>
      <c r="H17" s="6" t="s">
        <v>52</v>
      </c>
      <c r="I17" s="6" t="s">
        <v>53</v>
      </c>
      <c r="J17" s="6">
        <v>581.0</v>
      </c>
      <c r="K17" s="6" t="s">
        <v>54</v>
      </c>
      <c r="L17" s="11"/>
      <c r="M17" s="12" t="str">
        <f t="shared" si="5"/>
        <v>44.36949833</v>
      </c>
      <c r="N17" s="12" t="str">
        <f t="shared" si="6"/>
        <v>-124.953695</v>
      </c>
    </row>
    <row r="18" ht="15.75" customHeight="1">
      <c r="A18" s="23" t="s">
        <v>60</v>
      </c>
      <c r="B18" s="21" t="s">
        <v>37</v>
      </c>
      <c r="C18" s="6" t="s">
        <v>61</v>
      </c>
      <c r="D18" s="14">
        <v>2.0</v>
      </c>
      <c r="E18" s="18">
        <v>42219.0</v>
      </c>
      <c r="F18" s="19">
        <v>0.9166666666666666</v>
      </c>
      <c r="G18" s="14"/>
      <c r="H18" s="6" t="s">
        <v>52</v>
      </c>
      <c r="I18" s="6" t="s">
        <v>53</v>
      </c>
      <c r="J18" s="6">
        <v>581.0</v>
      </c>
      <c r="K18" s="6" t="s">
        <v>54</v>
      </c>
      <c r="L18" s="11"/>
      <c r="M18" s="12" t="str">
        <f t="shared" si="5"/>
        <v>44.36949833</v>
      </c>
      <c r="N18" s="12" t="str">
        <f t="shared" si="6"/>
        <v>-124.953695</v>
      </c>
    </row>
    <row r="19" ht="15.75" customHeight="1">
      <c r="A19" s="21" t="s">
        <v>62</v>
      </c>
      <c r="B19" s="21" t="s">
        <v>40</v>
      </c>
      <c r="C19" s="6">
        <v>191.0</v>
      </c>
      <c r="D19" s="14">
        <v>2.0</v>
      </c>
      <c r="E19" s="18">
        <v>42219.0</v>
      </c>
      <c r="F19" s="19">
        <v>0.9166666666666666</v>
      </c>
      <c r="G19" s="14"/>
      <c r="H19" s="6" t="s">
        <v>52</v>
      </c>
      <c r="I19" s="6" t="s">
        <v>53</v>
      </c>
      <c r="J19" s="6">
        <v>581.0</v>
      </c>
      <c r="K19" s="6" t="s">
        <v>54</v>
      </c>
      <c r="L19" s="11"/>
      <c r="M19" s="12" t="str">
        <f t="shared" si="5"/>
        <v>44.36949833</v>
      </c>
      <c r="N19" s="12" t="str">
        <f t="shared" si="6"/>
        <v>-124.953695</v>
      </c>
    </row>
    <row r="20" ht="15.75" customHeight="1">
      <c r="A20" s="21" t="s">
        <v>63</v>
      </c>
      <c r="B20" s="21" t="s">
        <v>42</v>
      </c>
      <c r="C20" s="6">
        <v>5156.0</v>
      </c>
      <c r="D20" s="14">
        <v>2.0</v>
      </c>
      <c r="E20" s="18">
        <v>42219.0</v>
      </c>
      <c r="F20" s="19">
        <v>0.9166666666666666</v>
      </c>
      <c r="G20" s="14"/>
      <c r="H20" s="6" t="s">
        <v>52</v>
      </c>
      <c r="I20" s="6" t="s">
        <v>53</v>
      </c>
      <c r="J20" s="6">
        <v>581.0</v>
      </c>
      <c r="K20" s="6" t="s">
        <v>54</v>
      </c>
      <c r="L20" s="11"/>
      <c r="M20" s="12" t="str">
        <f t="shared" si="5"/>
        <v>44.36949833</v>
      </c>
      <c r="N20" s="12" t="str">
        <f t="shared" si="6"/>
        <v>-124.953695</v>
      </c>
    </row>
    <row r="21" ht="15.75" customHeight="1">
      <c r="A21" s="21" t="s">
        <v>64</v>
      </c>
      <c r="B21" s="21" t="s">
        <v>44</v>
      </c>
      <c r="C21" s="6">
        <v>381.0</v>
      </c>
      <c r="D21" s="14">
        <v>2.0</v>
      </c>
      <c r="E21" s="18">
        <v>42219.0</v>
      </c>
      <c r="F21" s="19">
        <v>0.9166666666666666</v>
      </c>
      <c r="G21" s="22"/>
      <c r="H21" s="3" t="s">
        <v>52</v>
      </c>
      <c r="I21" s="3" t="s">
        <v>53</v>
      </c>
      <c r="J21" s="6">
        <v>581.0</v>
      </c>
      <c r="K21" s="6" t="s">
        <v>54</v>
      </c>
      <c r="L21" s="11"/>
      <c r="M21" s="12" t="str">
        <f t="shared" si="5"/>
        <v>44.36949833</v>
      </c>
      <c r="N21" s="12" t="str">
        <f t="shared" si="6"/>
        <v>-124.953695</v>
      </c>
    </row>
    <row r="22" ht="15.75" customHeight="1">
      <c r="A22" s="23" t="s">
        <v>65</v>
      </c>
      <c r="B22" s="21" t="s">
        <v>46</v>
      </c>
      <c r="C22" s="6" t="s">
        <v>66</v>
      </c>
      <c r="D22" s="14">
        <v>2.0</v>
      </c>
      <c r="E22" s="18">
        <v>42219.0</v>
      </c>
      <c r="F22" s="19">
        <v>0.9166666666666666</v>
      </c>
      <c r="G22" s="22"/>
      <c r="H22" s="3" t="s">
        <v>52</v>
      </c>
      <c r="I22" s="3" t="s">
        <v>53</v>
      </c>
      <c r="J22" s="6">
        <v>581.0</v>
      </c>
      <c r="K22" s="6" t="s">
        <v>54</v>
      </c>
      <c r="L22" s="11"/>
      <c r="M22" s="12" t="str">
        <f t="shared" si="5"/>
        <v>44.36949833</v>
      </c>
      <c r="N22" s="12" t="str">
        <f t="shared" si="6"/>
        <v>-124.953695</v>
      </c>
    </row>
    <row r="23" ht="15.75" customHeight="1">
      <c r="A23" s="21" t="s">
        <v>67</v>
      </c>
      <c r="B23" s="21" t="s">
        <v>49</v>
      </c>
      <c r="C23" s="6">
        <v>21498.0</v>
      </c>
      <c r="D23" s="14">
        <v>2.0</v>
      </c>
      <c r="E23" s="18">
        <v>42219.0</v>
      </c>
      <c r="F23" s="19">
        <v>0.9166666666666666</v>
      </c>
      <c r="G23" s="22"/>
      <c r="H23" s="3" t="s">
        <v>52</v>
      </c>
      <c r="I23" s="3" t="s">
        <v>53</v>
      </c>
      <c r="J23" s="6">
        <v>581.0</v>
      </c>
      <c r="K23" s="6" t="s">
        <v>54</v>
      </c>
      <c r="L23" s="11"/>
      <c r="M23" s="12" t="str">
        <f t="shared" si="5"/>
        <v>44.36949833</v>
      </c>
      <c r="N23" s="12" t="str">
        <f t="shared" si="6"/>
        <v>-124.953695</v>
      </c>
    </row>
    <row r="24" ht="15.75" customHeight="1">
      <c r="A24" s="24"/>
      <c r="B24" s="25"/>
      <c r="C24" s="26"/>
      <c r="D24" s="11"/>
      <c r="E24" s="7"/>
      <c r="F24" s="8"/>
      <c r="G24" s="11"/>
      <c r="H24" s="11"/>
      <c r="I24" s="11"/>
      <c r="J24" s="26"/>
      <c r="K24" s="11"/>
      <c r="L24" s="11"/>
      <c r="M24" s="17"/>
      <c r="N24" s="17"/>
    </row>
    <row r="25" ht="15.75" customHeight="1">
      <c r="A25" s="24"/>
      <c r="B25" s="11"/>
      <c r="C25" s="26"/>
      <c r="D25" s="11"/>
      <c r="E25" s="7"/>
      <c r="F25" s="8"/>
      <c r="G25" s="11"/>
      <c r="H25" s="11"/>
      <c r="I25" s="11"/>
      <c r="J25" s="26"/>
      <c r="K25" s="11"/>
      <c r="L25" s="11"/>
      <c r="M25" s="17"/>
      <c r="N25" s="17"/>
    </row>
    <row r="26" ht="15.75" customHeight="1">
      <c r="A26" s="24"/>
      <c r="B26" s="11"/>
      <c r="C26" s="26"/>
      <c r="D26" s="11"/>
      <c r="E26" s="7"/>
      <c r="F26" s="8"/>
      <c r="G26" s="11"/>
      <c r="H26" s="11"/>
      <c r="I26" s="11"/>
      <c r="J26" s="26"/>
      <c r="K26" s="11"/>
      <c r="L26" s="11"/>
      <c r="M26" s="17"/>
      <c r="N26" s="17"/>
    </row>
    <row r="27" ht="15.75" customHeight="1">
      <c r="A27" s="24"/>
      <c r="B27" s="11"/>
      <c r="C27" s="26"/>
      <c r="D27" s="11"/>
      <c r="E27" s="7"/>
      <c r="F27" s="8"/>
      <c r="G27" s="11"/>
      <c r="H27" s="11"/>
      <c r="I27" s="11"/>
      <c r="J27" s="26"/>
      <c r="K27" s="11"/>
      <c r="L27" s="11"/>
      <c r="M27" s="27"/>
      <c r="N27" s="27"/>
    </row>
    <row r="28" ht="15.75" customHeight="1">
      <c r="A28" s="24"/>
      <c r="B28" s="11"/>
      <c r="C28" s="26"/>
      <c r="D28" s="11"/>
      <c r="E28" s="7"/>
      <c r="F28" s="8"/>
      <c r="G28" s="11"/>
      <c r="H28" s="11"/>
      <c r="I28" s="11"/>
      <c r="J28" s="26"/>
      <c r="K28" s="11"/>
      <c r="L28" s="11"/>
      <c r="M28" s="27"/>
      <c r="N28" s="2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71"/>
    <col customWidth="1" min="2" max="2" width="20.57"/>
    <col customWidth="1" min="3" max="3" width="14.14"/>
    <col customWidth="1" min="4" max="4" width="11.57"/>
    <col customWidth="1" min="5" max="5" width="18.43"/>
    <col customWidth="1" min="6" max="6" width="16.14"/>
    <col customWidth="1" min="7" max="7" width="17.14"/>
    <col customWidth="1" min="8" max="8" width="42.14"/>
    <col customWidth="1" min="9" max="9" width="35.0"/>
  </cols>
  <sheetData>
    <row r="1" ht="27.0" customHeight="1">
      <c r="A1" s="1" t="s">
        <v>1</v>
      </c>
      <c r="B1" s="1" t="s">
        <v>0</v>
      </c>
      <c r="C1" s="1" t="s">
        <v>68</v>
      </c>
      <c r="D1" s="1" t="s">
        <v>3</v>
      </c>
      <c r="E1" s="1" t="s">
        <v>69</v>
      </c>
      <c r="F1" s="1" t="s">
        <v>70</v>
      </c>
      <c r="G1" s="1" t="s">
        <v>71</v>
      </c>
      <c r="H1" s="1" t="s">
        <v>72</v>
      </c>
      <c r="I1" s="28" t="s">
        <v>11</v>
      </c>
      <c r="J1" s="29"/>
    </row>
    <row r="2" ht="15.75" customHeight="1">
      <c r="A2" s="30"/>
      <c r="B2" s="30" t="str">
        <f>IFERROR(__xludf.DUMMYFUNCTION("if(isblank(A2),"""",filter(Moorings!A:A,Moorings!B:B=left(A2,14),Moorings!D:D=D2))"),"")</f>
        <v/>
      </c>
      <c r="C2" s="30" t="str">
        <f>IFERROR(__xludf.DUMMYFUNCTION("if(isblank(A2),"""",filter(Moorings!C:C,Moorings!B:B=left(A2,14),Moorings!D:D=D2))"),"")</f>
        <v/>
      </c>
      <c r="D2" s="30"/>
      <c r="E2" s="30" t="str">
        <f>IFERROR(__xludf.DUMMYFUNCTION("if(isblank(A2),"""",filter(Moorings!A:A,Moorings!B:B=A2,Moorings!D:D=D2))"),"")</f>
        <v/>
      </c>
      <c r="F2" s="30" t="str">
        <f>IFERROR(__xludf.DUMMYFUNCTION("if(isblank(A2),"""",filter(Moorings!C:C,Moorings!B:B=A2,Moorings!D:D=D2))"),"")</f>
        <v/>
      </c>
      <c r="G2" s="30"/>
      <c r="H2" s="31"/>
      <c r="I2" s="32"/>
      <c r="J2" s="33"/>
    </row>
    <row r="3" ht="15.75" customHeight="1">
      <c r="A3" s="34" t="s">
        <v>20</v>
      </c>
      <c r="B3" s="35" t="str">
        <f>IFERROR(__xludf.DUMMYFUNCTION("if(isblank(A3),"""",filter(Moorings!A:A,Moorings!B:B=left(A3,14),Moorings!D:D=D3))"),"ATAPL-65291-030-0045")</f>
        <v>ATAPL-65291-030-0045</v>
      </c>
      <c r="C3" s="35" t="str">
        <f>IFERROR(__xludf.DUMMYFUNCTION("if(isblank(A3),"""",filter(Moorings!C:C,Moorings!B:B=left(A3,14),Moorings!D:D=D3))"),"SN0045")</f>
        <v>SN0045</v>
      </c>
      <c r="D3" s="36">
        <v>1.0</v>
      </c>
      <c r="E3" s="35" t="str">
        <f>IFERROR(__xludf.DUMMYFUNCTION("if(isblank(A3),"""",filter(Moorings!A:A,Moorings!B:B=A3,Moorings!D:D=D3))"),"N00691")</f>
        <v>N00691</v>
      </c>
      <c r="F3" s="35" t="str">
        <f>IFERROR(__xludf.DUMMYFUNCTION("if(isblank(A3),"""",filter(Moorings!C:C,Moorings!B:B=A3,Moorings!D:D=D3))"),"105")</f>
        <v>105</v>
      </c>
      <c r="G3" s="34"/>
      <c r="H3" s="34"/>
      <c r="I3" s="37" t="s">
        <v>73</v>
      </c>
      <c r="J3" s="33"/>
    </row>
    <row r="4" ht="15.75" customHeight="1">
      <c r="A4" s="34"/>
      <c r="B4" s="30" t="str">
        <f>IFERROR(__xludf.DUMMYFUNCTION("if(isblank(A4),"""",filter(Moorings!A:A,Moorings!B:B=left(A4,14),Moorings!D:D=D4))"),"")</f>
        <v/>
      </c>
      <c r="C4" s="30" t="str">
        <f>IFERROR(__xludf.DUMMYFUNCTION("if(isblank(A4),"""",filter(Moorings!C:C,Moorings!B:B=left(A4,14),Moorings!D:D=D4))"),"")</f>
        <v/>
      </c>
      <c r="D4" s="38"/>
      <c r="E4" s="30" t="str">
        <f>IFERROR(__xludf.DUMMYFUNCTION("if(isblank(A4),"""",filter(Moorings!A:A,Moorings!B:B=A4,Moorings!D:D=D4))"),"")</f>
        <v/>
      </c>
      <c r="F4" s="30" t="str">
        <f>IFERROR(__xludf.DUMMYFUNCTION("if(isblank(A4),"""",filter(Moorings!C:C,Moorings!B:B=A4,Moorings!D:D=D4))"),"")</f>
        <v/>
      </c>
      <c r="G4" s="34"/>
      <c r="H4" s="34"/>
      <c r="I4" s="32"/>
      <c r="J4" s="33"/>
    </row>
    <row r="5" ht="15.75" customHeight="1">
      <c r="A5" s="39" t="s">
        <v>30</v>
      </c>
      <c r="B5" s="35" t="str">
        <f>IFERROR(__xludf.DUMMYFUNCTION("if(isblank(A5),"""",filter(Moorings!A:A,Moorings!B:B=left(A5,14),Moorings!D:D=D5))"),"ATAPL-65310-030-0005")</f>
        <v>ATAPL-65310-030-0005</v>
      </c>
      <c r="C5" s="35" t="str">
        <f>IFERROR(__xludf.DUMMYFUNCTION("if(isblank(A5),"""",filter(Moorings!C:C,Moorings!B:B=left(A5,14),Moorings!D:D=D5))"),"SN0005")</f>
        <v>SN0005</v>
      </c>
      <c r="D5" s="36">
        <v>1.0</v>
      </c>
      <c r="E5" s="35" t="str">
        <f>IFERROR(__xludf.DUMMYFUNCTION("if(isblank(A5),"""",filter(Moorings!A:A,Moorings!B:B=A5,Moorings!D:D=D5))"),"N00692")</f>
        <v>N00692</v>
      </c>
      <c r="F5" s="35" t="str">
        <f>IFERROR(__xludf.DUMMYFUNCTION("if(isblank(A5),"""",filter(Moorings!C:C,Moorings!B:B=A5,Moorings!D:D=D5))"),"1249")</f>
        <v>1249</v>
      </c>
      <c r="G5" s="39" t="s">
        <v>74</v>
      </c>
      <c r="H5" s="40">
        <v>6.0</v>
      </c>
      <c r="I5" s="37"/>
      <c r="J5" s="33"/>
    </row>
    <row r="6" ht="15.75" customHeight="1">
      <c r="A6" s="34" t="s">
        <v>30</v>
      </c>
      <c r="B6" s="35" t="str">
        <f>IFERROR(__xludf.DUMMYFUNCTION("if(isblank(A6),"""",filter(Moorings!A:A,Moorings!B:B=left(A6,14),Moorings!D:D=D6))"),"N00281")</f>
        <v>N00281</v>
      </c>
      <c r="C6" s="35" t="str">
        <f>IFERROR(__xludf.DUMMYFUNCTION("if(isblank(A6),"""",filter(Moorings!C:C,Moorings!B:B=left(A6,14),Moorings!D:D=D6))"),"SN0008")</f>
        <v>SN0008</v>
      </c>
      <c r="D6" s="38">
        <v>2.0</v>
      </c>
      <c r="E6" s="35" t="str">
        <f>IFERROR(__xludf.DUMMYFUNCTION("if(isblank(A6),"""",filter(Moorings!A:A,Moorings!B:B=A6,Moorings!D:D=D6))"),"N00689")</f>
        <v>N00689</v>
      </c>
      <c r="F6" s="35" t="str">
        <f>IFERROR(__xludf.DUMMYFUNCTION("if(isblank(A6),"""",filter(Moorings!C:C,Moorings!B:B=A6,Moorings!D:D=D6))"),"1250")</f>
        <v>1250</v>
      </c>
      <c r="G6" s="34" t="s">
        <v>74</v>
      </c>
      <c r="H6" s="41">
        <v>6.0</v>
      </c>
      <c r="I6" s="37" t="s">
        <v>75</v>
      </c>
      <c r="J6" s="33"/>
    </row>
    <row r="7" ht="15.75" customHeight="1">
      <c r="A7" s="42"/>
      <c r="B7" s="30" t="str">
        <f>IFERROR(__xludf.DUMMYFUNCTION("if(isblank(A7),"""",filter(Moorings!A:A,Moorings!B:B=left(A7,14),Moorings!D:D=D7))"),"")</f>
        <v/>
      </c>
      <c r="C7" s="30" t="str">
        <f>IFERROR(__xludf.DUMMYFUNCTION("if(isblank(A7),"""",filter(Moorings!C:C,Moorings!B:B=left(A7,14),Moorings!D:D=D7))"),"")</f>
        <v/>
      </c>
      <c r="D7" s="38"/>
      <c r="E7" s="30" t="str">
        <f>IFERROR(__xludf.DUMMYFUNCTION("if(isblank(A7),"""",filter(Moorings!A:A,Moorings!B:B=A7,Moorings!D:D=D7))"),"")</f>
        <v/>
      </c>
      <c r="F7" s="30" t="str">
        <f>IFERROR(__xludf.DUMMYFUNCTION("if(isblank(A7),"""",filter(Moorings!C:C,Moorings!B:B=A7,Moorings!D:D=D7))"),"")</f>
        <v/>
      </c>
      <c r="G7" s="34"/>
      <c r="H7" s="34"/>
      <c r="I7" s="37" t="s">
        <v>76</v>
      </c>
      <c r="J7" s="33"/>
    </row>
    <row r="8" ht="15.75" customHeight="1">
      <c r="A8" s="43" t="s">
        <v>49</v>
      </c>
      <c r="B8" s="35" t="str">
        <f>IFERROR(__xludf.DUMMYFUNCTION("if(isblank(A8),"""",filter(Moorings!A:A,Moorings!B:B=left(A8,14),Moorings!D:D=D8))"),"ATAPL-65310-030-0005")</f>
        <v>ATAPL-65310-030-0005</v>
      </c>
      <c r="C8" s="35" t="str">
        <f>IFERROR(__xludf.DUMMYFUNCTION("if(isblank(A8),"""",filter(Moorings!C:C,Moorings!B:B=left(A8,14),Moorings!D:D=D8))"),"SN0005")</f>
        <v>SN0005</v>
      </c>
      <c r="D8" s="44">
        <v>1.0</v>
      </c>
      <c r="E8" s="35" t="str">
        <f>IFERROR(__xludf.DUMMYFUNCTION("if(isblank(A8),"""",filter(Moorings!A:A,Moorings!B:B=A8,Moorings!D:D=D8))"),"A00064")</f>
        <v>A00064</v>
      </c>
      <c r="F8" s="35" t="str">
        <f>IFERROR(__xludf.DUMMYFUNCTION("if(isblank(A8),"""",filter(Moorings!C:C,Moorings!B:B=A8,Moorings!D:D=D8))"),"18153")</f>
        <v>18153</v>
      </c>
      <c r="G8" s="43" t="s">
        <v>77</v>
      </c>
      <c r="H8" s="39">
        <v>44.36958667</v>
      </c>
      <c r="I8" s="32"/>
      <c r="J8" s="33"/>
    </row>
    <row r="9" ht="15.75" customHeight="1">
      <c r="A9" s="43" t="s">
        <v>49</v>
      </c>
      <c r="B9" s="35" t="str">
        <f>IFERROR(__xludf.DUMMYFUNCTION("if(isblank(A9),"""",filter(Moorings!A:A,Moorings!B:B=left(A9,14),Moorings!D:D=D9))"),"ATAPL-65310-030-0005")</f>
        <v>ATAPL-65310-030-0005</v>
      </c>
      <c r="C9" s="35" t="str">
        <f>IFERROR(__xludf.DUMMYFUNCTION("if(isblank(A9),"""",filter(Moorings!C:C,Moorings!B:B=left(A9,14),Moorings!D:D=D9))"),"SN0005")</f>
        <v>SN0005</v>
      </c>
      <c r="D9" s="44">
        <v>1.0</v>
      </c>
      <c r="E9" s="35" t="str">
        <f>IFERROR(__xludf.DUMMYFUNCTION("if(isblank(A9),"""",filter(Moorings!A:A,Moorings!B:B=A9,Moorings!D:D=D9))"),"A00064")</f>
        <v>A00064</v>
      </c>
      <c r="F9" s="35" t="str">
        <f>IFERROR(__xludf.DUMMYFUNCTION("if(isblank(A9),"""",filter(Moorings!C:C,Moorings!B:B=A9,Moorings!D:D=D9))"),"18153")</f>
        <v>18153</v>
      </c>
      <c r="G9" s="43" t="s">
        <v>78</v>
      </c>
      <c r="H9" s="39">
        <v>124.9537367</v>
      </c>
      <c r="I9" s="32"/>
      <c r="J9" s="33"/>
    </row>
    <row r="10" ht="15.75" customHeight="1">
      <c r="A10" s="43" t="s">
        <v>49</v>
      </c>
      <c r="B10" s="35" t="str">
        <f>IFERROR(__xludf.DUMMYFUNCTION("if(isblank(A10),"""",filter(Moorings!A:A,Moorings!B:B=left(A10,14),Moorings!D:D=D10))"),"ATAPL-65310-030-0005")</f>
        <v>ATAPL-65310-030-0005</v>
      </c>
      <c r="C10" s="35" t="str">
        <f>IFERROR(__xludf.DUMMYFUNCTION("if(isblank(A10),"""",filter(Moorings!C:C,Moorings!B:B=left(A10,14),Moorings!D:D=D10))"),"SN0005")</f>
        <v>SN0005</v>
      </c>
      <c r="D10" s="44">
        <v>1.0</v>
      </c>
      <c r="E10" s="35" t="str">
        <f>IFERROR(__xludf.DUMMYFUNCTION("if(isblank(A10),"""",filter(Moorings!A:A,Moorings!B:B=A10,Moorings!D:D=D10))"),"A00064")</f>
        <v>A00064</v>
      </c>
      <c r="F10" s="35" t="str">
        <f>IFERROR(__xludf.DUMMYFUNCTION("if(isblank(A10),"""",filter(Moorings!C:C,Moorings!B:B=A10,Moorings!D:D=D10))"),"18153")</f>
        <v>18153</v>
      </c>
      <c r="G10" s="43" t="s">
        <v>79</v>
      </c>
      <c r="H10" s="39">
        <v>0.45</v>
      </c>
      <c r="I10" s="32"/>
      <c r="J10" s="33"/>
    </row>
    <row r="11" ht="15.75" customHeight="1">
      <c r="A11" s="43" t="s">
        <v>49</v>
      </c>
      <c r="B11" s="35" t="str">
        <f>IFERROR(__xludf.DUMMYFUNCTION("if(isblank(A11),"""",filter(Moorings!A:A,Moorings!B:B=left(A11,14),Moorings!D:D=D11))"),"ATAPL-65310-030-0005")</f>
        <v>ATAPL-65310-030-0005</v>
      </c>
      <c r="C11" s="35" t="str">
        <f>IFERROR(__xludf.DUMMYFUNCTION("if(isblank(A11),"""",filter(Moorings!C:C,Moorings!B:B=left(A11,14),Moorings!D:D=D11))"),"SN0005")</f>
        <v>SN0005</v>
      </c>
      <c r="D11" s="44">
        <v>1.0</v>
      </c>
      <c r="E11" s="35" t="str">
        <f>IFERROR(__xludf.DUMMYFUNCTION("if(isblank(A11),"""",filter(Moorings!A:A,Moorings!B:B=A11,Moorings!D:D=D11))"),"A00064")</f>
        <v>A00064</v>
      </c>
      <c r="F11" s="35" t="str">
        <f>IFERROR(__xludf.DUMMYFUNCTION("if(isblank(A11),"""",filter(Moorings!C:C,Moorings!B:B=A11,Moorings!D:D=D11))"),"18153")</f>
        <v>18153</v>
      </c>
      <c r="G11" s="43" t="s">
        <v>80</v>
      </c>
      <c r="H11" s="39">
        <v>0.45</v>
      </c>
      <c r="I11" s="32"/>
      <c r="J11" s="33"/>
    </row>
    <row r="12" ht="15.75" customHeight="1">
      <c r="A12" s="43" t="s">
        <v>49</v>
      </c>
      <c r="B12" s="35" t="str">
        <f>IFERROR(__xludf.DUMMYFUNCTION("if(isblank(A12),"""",filter(Moorings!A:A,Moorings!B:B=left(A12,14),Moorings!D:D=D12))"),"ATAPL-65310-030-0005")</f>
        <v>ATAPL-65310-030-0005</v>
      </c>
      <c r="C12" s="35" t="str">
        <f>IFERROR(__xludf.DUMMYFUNCTION("if(isblank(A12),"""",filter(Moorings!C:C,Moorings!B:B=left(A12,14),Moorings!D:D=D12))"),"SN0005")</f>
        <v>SN0005</v>
      </c>
      <c r="D12" s="44">
        <v>1.0</v>
      </c>
      <c r="E12" s="35" t="str">
        <f>IFERROR(__xludf.DUMMYFUNCTION("if(isblank(A12),"""",filter(Moorings!A:A,Moorings!B:B=A12,Moorings!D:D=D12))"),"A00064")</f>
        <v>A00064</v>
      </c>
      <c r="F12" s="35" t="str">
        <f>IFERROR(__xludf.DUMMYFUNCTION("if(isblank(A12),"""",filter(Moorings!C:C,Moorings!B:B=A12,Moorings!D:D=D12))"),"18153")</f>
        <v>18153</v>
      </c>
      <c r="G12" s="43" t="s">
        <v>81</v>
      </c>
      <c r="H12" s="39">
        <v>0.45</v>
      </c>
      <c r="I12" s="32"/>
      <c r="J12" s="33"/>
    </row>
    <row r="13" ht="15.75" customHeight="1">
      <c r="A13" s="43" t="s">
        <v>49</v>
      </c>
      <c r="B13" s="35" t="str">
        <f>IFERROR(__xludf.DUMMYFUNCTION("if(isblank(A13),"""",filter(Moorings!A:A,Moorings!B:B=left(A13,14),Moorings!D:D=D13))"),"ATAPL-65310-030-0005")</f>
        <v>ATAPL-65310-030-0005</v>
      </c>
      <c r="C13" s="35" t="str">
        <f>IFERROR(__xludf.DUMMYFUNCTION("if(isblank(A13),"""",filter(Moorings!C:C,Moorings!B:B=left(A13,14),Moorings!D:D=D13))"),"SN0005")</f>
        <v>SN0005</v>
      </c>
      <c r="D13" s="44">
        <v>1.0</v>
      </c>
      <c r="E13" s="35" t="str">
        <f>IFERROR(__xludf.DUMMYFUNCTION("if(isblank(A13),"""",filter(Moorings!A:A,Moorings!B:B=A13,Moorings!D:D=D13))"),"A00064")</f>
        <v>A00064</v>
      </c>
      <c r="F13" s="35" t="str">
        <f>IFERROR(__xludf.DUMMYFUNCTION("if(isblank(A13),"""",filter(Moorings!C:C,Moorings!B:B=A13,Moorings!D:D=D13))"),"18153")</f>
        <v>18153</v>
      </c>
      <c r="G13" s="43" t="s">
        <v>82</v>
      </c>
      <c r="H13" s="39">
        <v>0.45</v>
      </c>
      <c r="I13" s="32"/>
      <c r="J13" s="33"/>
    </row>
    <row r="14" ht="15.75" customHeight="1">
      <c r="A14" s="42"/>
      <c r="B14" s="30" t="str">
        <f>IFERROR(__xludf.DUMMYFUNCTION("if(isblank(A14),"""",filter(Moorings!A:A,Moorings!B:B=left(A14,14),Moorings!D:D=D14))"),"")</f>
        <v/>
      </c>
      <c r="C14" s="30" t="str">
        <f>IFERROR(__xludf.DUMMYFUNCTION("if(isblank(A14),"""",filter(Moorings!C:C,Moorings!B:B=left(A14,14),Moorings!D:D=D14))"),"")</f>
        <v/>
      </c>
      <c r="D14" s="29"/>
      <c r="E14" s="30" t="str">
        <f>IFERROR(__xludf.DUMMYFUNCTION("if(isblank(A14),"""",filter(Moorings!A:A,Moorings!B:B=A14,Moorings!D:D=D14))"),"")</f>
        <v/>
      </c>
      <c r="F14" s="30" t="str">
        <f>IFERROR(__xludf.DUMMYFUNCTION("if(isblank(A14),"""",filter(Moorings!C:C,Moorings!B:B=A14,Moorings!D:D=D14))"),"")</f>
        <v/>
      </c>
      <c r="G14" s="42"/>
      <c r="H14" s="34"/>
      <c r="I14" s="32"/>
      <c r="J14" s="33"/>
    </row>
    <row r="15" ht="15.75" customHeight="1">
      <c r="A15" s="42" t="s">
        <v>49</v>
      </c>
      <c r="B15" s="35" t="str">
        <f>IFERROR(__xludf.DUMMYFUNCTION("if(isblank(A15),"""",filter(Moorings!A:A,Moorings!B:B=left(A15,14),Moorings!D:D=D15))"),"N00281")</f>
        <v>N00281</v>
      </c>
      <c r="C15" s="35" t="str">
        <f>IFERROR(__xludf.DUMMYFUNCTION("if(isblank(A15),"""",filter(Moorings!C:C,Moorings!B:B=left(A15,14),Moorings!D:D=D15))"),"SN0008")</f>
        <v>SN0008</v>
      </c>
      <c r="D15" s="29">
        <v>2.0</v>
      </c>
      <c r="E15" s="35" t="str">
        <f>IFERROR(__xludf.DUMMYFUNCTION("if(isblank(A15),"""",filter(Moorings!A:A,Moorings!B:B=A15,Moorings!D:D=D15))"),"ATOSU-69825-00001")</f>
        <v>ATOSU-69825-00001</v>
      </c>
      <c r="F15" s="35" t="str">
        <f>IFERROR(__xludf.DUMMYFUNCTION("if(isblank(A15),"""",filter(Moorings!C:C,Moorings!B:B=A15,Moorings!D:D=D15))"),"21498")</f>
        <v>21498</v>
      </c>
      <c r="G15" s="42" t="s">
        <v>77</v>
      </c>
      <c r="H15" s="34">
        <v>44.3695866666666</v>
      </c>
      <c r="I15" s="32"/>
      <c r="J15" s="33"/>
    </row>
    <row r="16" ht="15.75" customHeight="1">
      <c r="A16" s="42" t="s">
        <v>49</v>
      </c>
      <c r="B16" s="35" t="str">
        <f>IFERROR(__xludf.DUMMYFUNCTION("if(isblank(A16),"""",filter(Moorings!A:A,Moorings!B:B=left(A16,14),Moorings!D:D=D16))"),"N00281")</f>
        <v>N00281</v>
      </c>
      <c r="C16" s="35" t="str">
        <f>IFERROR(__xludf.DUMMYFUNCTION("if(isblank(A16),"""",filter(Moorings!C:C,Moorings!B:B=left(A16,14),Moorings!D:D=D16))"),"SN0008")</f>
        <v>SN0008</v>
      </c>
      <c r="D16" s="29">
        <v>2.0</v>
      </c>
      <c r="E16" s="35" t="str">
        <f>IFERROR(__xludf.DUMMYFUNCTION("if(isblank(A16),"""",filter(Moorings!A:A,Moorings!B:B=A16,Moorings!D:D=D16))"),"ATOSU-69825-00001")</f>
        <v>ATOSU-69825-00001</v>
      </c>
      <c r="F16" s="35" t="str">
        <f>IFERROR(__xludf.DUMMYFUNCTION("if(isblank(A16),"""",filter(Moorings!C:C,Moorings!B:B=A16,Moorings!D:D=D16))"),"21498")</f>
        <v>21498</v>
      </c>
      <c r="G16" s="42" t="s">
        <v>78</v>
      </c>
      <c r="H16" s="34">
        <v>124.953736666666</v>
      </c>
      <c r="I16" s="32"/>
      <c r="J16" s="33"/>
    </row>
    <row r="17" ht="15.75" customHeight="1">
      <c r="A17" s="42" t="s">
        <v>49</v>
      </c>
      <c r="B17" s="35" t="str">
        <f>IFERROR(__xludf.DUMMYFUNCTION("if(isblank(A17),"""",filter(Moorings!A:A,Moorings!B:B=left(A17,14),Moorings!D:D=D17))"),"N00281")</f>
        <v>N00281</v>
      </c>
      <c r="C17" s="35" t="str">
        <f>IFERROR(__xludf.DUMMYFUNCTION("if(isblank(A17),"""",filter(Moorings!C:C,Moorings!B:B=left(A17,14),Moorings!D:D=D17))"),"SN0008")</f>
        <v>SN0008</v>
      </c>
      <c r="D17" s="29">
        <v>2.0</v>
      </c>
      <c r="E17" s="35" t="str">
        <f>IFERROR(__xludf.DUMMYFUNCTION("if(isblank(A17),"""",filter(Moorings!A:A,Moorings!B:B=A17,Moorings!D:D=D17))"),"ATOSU-69825-00001")</f>
        <v>ATOSU-69825-00001</v>
      </c>
      <c r="F17" s="35" t="str">
        <f>IFERROR(__xludf.DUMMYFUNCTION("if(isblank(A17),"""",filter(Moorings!C:C,Moorings!B:B=A17,Moorings!D:D=D17))"),"21498")</f>
        <v>21498</v>
      </c>
      <c r="G17" s="42" t="s">
        <v>79</v>
      </c>
      <c r="H17" s="41">
        <v>0.45</v>
      </c>
      <c r="I17" s="37" t="s">
        <v>75</v>
      </c>
      <c r="J17" s="33"/>
    </row>
    <row r="18" ht="15.75" customHeight="1">
      <c r="A18" s="42" t="s">
        <v>49</v>
      </c>
      <c r="B18" s="35" t="str">
        <f>IFERROR(__xludf.DUMMYFUNCTION("if(isblank(A18),"""",filter(Moorings!A:A,Moorings!B:B=left(A18,14),Moorings!D:D=D18))"),"N00281")</f>
        <v>N00281</v>
      </c>
      <c r="C18" s="35" t="str">
        <f>IFERROR(__xludf.DUMMYFUNCTION("if(isblank(A18),"""",filter(Moorings!C:C,Moorings!B:B=left(A18,14),Moorings!D:D=D18))"),"SN0008")</f>
        <v>SN0008</v>
      </c>
      <c r="D18" s="29">
        <v>2.0</v>
      </c>
      <c r="E18" s="35" t="str">
        <f>IFERROR(__xludf.DUMMYFUNCTION("if(isblank(A18),"""",filter(Moorings!A:A,Moorings!B:B=A18,Moorings!D:D=D18))"),"ATOSU-69825-00001")</f>
        <v>ATOSU-69825-00001</v>
      </c>
      <c r="F18" s="35" t="str">
        <f>IFERROR(__xludf.DUMMYFUNCTION("if(isblank(A18),"""",filter(Moorings!C:C,Moorings!B:B=A18,Moorings!D:D=D18))"),"21498")</f>
        <v>21498</v>
      </c>
      <c r="G18" s="42" t="s">
        <v>80</v>
      </c>
      <c r="H18" s="41">
        <v>0.45</v>
      </c>
      <c r="I18" s="32"/>
      <c r="J18" s="33"/>
    </row>
    <row r="19" ht="15.75" customHeight="1">
      <c r="A19" s="42" t="s">
        <v>49</v>
      </c>
      <c r="B19" s="35" t="str">
        <f>IFERROR(__xludf.DUMMYFUNCTION("if(isblank(A19),"""",filter(Moorings!A:A,Moorings!B:B=left(A19,14),Moorings!D:D=D19))"),"N00281")</f>
        <v>N00281</v>
      </c>
      <c r="C19" s="35" t="str">
        <f>IFERROR(__xludf.DUMMYFUNCTION("if(isblank(A19),"""",filter(Moorings!C:C,Moorings!B:B=left(A19,14),Moorings!D:D=D19))"),"SN0008")</f>
        <v>SN0008</v>
      </c>
      <c r="D19" s="29">
        <v>2.0</v>
      </c>
      <c r="E19" s="35" t="str">
        <f>IFERROR(__xludf.DUMMYFUNCTION("if(isblank(A19),"""",filter(Moorings!A:A,Moorings!B:B=A19,Moorings!D:D=D19))"),"ATOSU-69825-00001")</f>
        <v>ATOSU-69825-00001</v>
      </c>
      <c r="F19" s="35" t="str">
        <f>IFERROR(__xludf.DUMMYFUNCTION("if(isblank(A19),"""",filter(Moorings!C:C,Moorings!B:B=A19,Moorings!D:D=D19))"),"21498")</f>
        <v>21498</v>
      </c>
      <c r="G19" s="42" t="s">
        <v>81</v>
      </c>
      <c r="H19" s="41">
        <v>0.45</v>
      </c>
      <c r="I19" s="32"/>
      <c r="J19" s="33"/>
    </row>
    <row r="20" ht="15.75" customHeight="1">
      <c r="A20" s="42" t="s">
        <v>49</v>
      </c>
      <c r="B20" s="35" t="str">
        <f>IFERROR(__xludf.DUMMYFUNCTION("if(isblank(A20),"""",filter(Moorings!A:A,Moorings!B:B=left(A20,14),Moorings!D:D=D20))"),"N00281")</f>
        <v>N00281</v>
      </c>
      <c r="C20" s="35" t="str">
        <f>IFERROR(__xludf.DUMMYFUNCTION("if(isblank(A20),"""",filter(Moorings!C:C,Moorings!B:B=left(A20,14),Moorings!D:D=D20))"),"SN0008")</f>
        <v>SN0008</v>
      </c>
      <c r="D20" s="29">
        <v>2.0</v>
      </c>
      <c r="E20" s="35" t="str">
        <f>IFERROR(__xludf.DUMMYFUNCTION("if(isblank(A20),"""",filter(Moorings!A:A,Moorings!B:B=A20,Moorings!D:D=D20))"),"ATOSU-69825-00001")</f>
        <v>ATOSU-69825-00001</v>
      </c>
      <c r="F20" s="35" t="str">
        <f>IFERROR(__xludf.DUMMYFUNCTION("if(isblank(A20),"""",filter(Moorings!C:C,Moorings!B:B=A20,Moorings!D:D=D20))"),"21498")</f>
        <v>21498</v>
      </c>
      <c r="G20" s="42" t="s">
        <v>82</v>
      </c>
      <c r="H20" s="41">
        <v>0.45</v>
      </c>
      <c r="I20" s="32"/>
      <c r="J20" s="33"/>
    </row>
    <row r="21" ht="15.75" customHeight="1">
      <c r="A21" s="34"/>
      <c r="B21" s="30" t="str">
        <f>IFERROR(__xludf.DUMMYFUNCTION("if(isblank(A21),"""",filter(Moorings!A:A,Moorings!B:B=left(A21,14),Moorings!D:D=D21))"),"")</f>
        <v/>
      </c>
      <c r="C21" s="30" t="str">
        <f>IFERROR(__xludf.DUMMYFUNCTION("if(isblank(A21),"""",filter(Moorings!C:C,Moorings!B:B=left(A21,14),Moorings!D:D=D21))"),"")</f>
        <v/>
      </c>
      <c r="D21" s="38"/>
      <c r="E21" s="30" t="str">
        <f>IFERROR(__xludf.DUMMYFUNCTION("if(isblank(A21),"""",filter(Moorings!A:A,Moorings!B:B=A21,Moorings!D:D=D21))"),"")</f>
        <v/>
      </c>
      <c r="F21" s="30" t="str">
        <f>IFERROR(__xludf.DUMMYFUNCTION("if(isblank(A21),"""",filter(Moorings!C:C,Moorings!B:B=A21,Moorings!D:D=D21))"),"")</f>
        <v/>
      </c>
      <c r="G21" s="34"/>
      <c r="H21" s="34"/>
      <c r="I21" s="32"/>
      <c r="J21" s="33"/>
    </row>
    <row r="22" ht="15.75" customHeight="1">
      <c r="A22" s="43" t="s">
        <v>46</v>
      </c>
      <c r="B22" s="35" t="str">
        <f>IFERROR(__xludf.DUMMYFUNCTION("if(isblank(A22),"""",filter(Moorings!A:A,Moorings!B:B=left(A22,14),Moorings!D:D=D22))"),"ATAPL-65310-030-0005")</f>
        <v>ATAPL-65310-030-0005</v>
      </c>
      <c r="C22" s="35" t="str">
        <f>IFERROR(__xludf.DUMMYFUNCTION("if(isblank(A22),"""",filter(Moorings!C:C,Moorings!B:B=left(A22,14),Moorings!D:D=D22))"),"SN0005")</f>
        <v>SN0005</v>
      </c>
      <c r="D22" s="36">
        <v>1.0</v>
      </c>
      <c r="E22" s="35" t="str">
        <f>IFERROR(__xludf.DUMMYFUNCTION("if(isblank(A22),"""",filter(Moorings!A:A,Moorings!B:B=A22,Moorings!D:D=D22))"),"N00693")</f>
        <v>N00693</v>
      </c>
      <c r="F22" s="35" t="str">
        <f>IFERROR(__xludf.DUMMYFUNCTION("if(isblank(A22),"""",filter(Moorings!C:C,Moorings!B:B=A22,Moorings!D:D=D22))"),"16P71176-7231")</f>
        <v>16P71176-7231</v>
      </c>
      <c r="G22" s="39" t="s">
        <v>77</v>
      </c>
      <c r="H22" s="39">
        <v>44.36958667</v>
      </c>
      <c r="I22" s="45"/>
      <c r="J22" s="33"/>
    </row>
    <row r="23" ht="15.75" customHeight="1">
      <c r="A23" s="43" t="s">
        <v>46</v>
      </c>
      <c r="B23" s="35" t="str">
        <f>IFERROR(__xludf.DUMMYFUNCTION("if(isblank(A23),"""",filter(Moorings!A:A,Moorings!B:B=left(A23,14),Moorings!D:D=D23))"),"ATAPL-65310-030-0005")</f>
        <v>ATAPL-65310-030-0005</v>
      </c>
      <c r="C23" s="35" t="str">
        <f>IFERROR(__xludf.DUMMYFUNCTION("if(isblank(A23),"""",filter(Moorings!C:C,Moorings!B:B=left(A23,14),Moorings!D:D=D23))"),"SN0005")</f>
        <v>SN0005</v>
      </c>
      <c r="D23" s="36">
        <v>1.0</v>
      </c>
      <c r="E23" s="35" t="str">
        <f>IFERROR(__xludf.DUMMYFUNCTION("if(isblank(A23),"""",filter(Moorings!A:A,Moorings!B:B=A23,Moorings!D:D=D23))"),"N00693")</f>
        <v>N00693</v>
      </c>
      <c r="F23" s="35" t="str">
        <f>IFERROR(__xludf.DUMMYFUNCTION("if(isblank(A23),"""",filter(Moorings!C:C,Moorings!B:B=A23,Moorings!D:D=D23))"),"16P71176-7231")</f>
        <v>16P71176-7231</v>
      </c>
      <c r="G23" s="39" t="s">
        <v>78</v>
      </c>
      <c r="H23" s="39">
        <v>-124.9537367</v>
      </c>
      <c r="I23" s="45"/>
      <c r="J23" s="33"/>
    </row>
    <row r="24" ht="15.75" customHeight="1">
      <c r="A24" s="43" t="s">
        <v>46</v>
      </c>
      <c r="B24" s="35" t="str">
        <f>IFERROR(__xludf.DUMMYFUNCTION("if(isblank(A24),"""",filter(Moorings!A:A,Moorings!B:B=left(A24,14),Moorings!D:D=D24))"),"ATAPL-65310-030-0005")</f>
        <v>ATAPL-65310-030-0005</v>
      </c>
      <c r="C24" s="35" t="str">
        <f>IFERROR(__xludf.DUMMYFUNCTION("if(isblank(A24),"""",filter(Moorings!C:C,Moorings!B:B=left(A24,14),Moorings!D:D=D24))"),"SN0005")</f>
        <v>SN0005</v>
      </c>
      <c r="D24" s="36">
        <v>1.0</v>
      </c>
      <c r="E24" s="35" t="str">
        <f>IFERROR(__xludf.DUMMYFUNCTION("if(isblank(A24),"""",filter(Moorings!A:A,Moorings!B:B=A24,Moorings!D:D=D24))"),"N00693")</f>
        <v>N00693</v>
      </c>
      <c r="F24" s="35" t="str">
        <f>IFERROR(__xludf.DUMMYFUNCTION("if(isblank(A24),"""",filter(Moorings!C:C,Moorings!B:B=A24,Moorings!D:D=D24))"),"16P71176-7231")</f>
        <v>16P71176-7231</v>
      </c>
      <c r="G24" s="39" t="s">
        <v>83</v>
      </c>
      <c r="H24" s="39">
        <v>0.001281506</v>
      </c>
      <c r="I24" s="45"/>
      <c r="J24" s="33"/>
    </row>
    <row r="25" ht="15.75" customHeight="1">
      <c r="A25" s="43" t="s">
        <v>46</v>
      </c>
      <c r="B25" s="35" t="str">
        <f>IFERROR(__xludf.DUMMYFUNCTION("if(isblank(A25),"""",filter(Moorings!A:A,Moorings!B:B=left(A25,14),Moorings!D:D=D25))"),"ATAPL-65310-030-0005")</f>
        <v>ATAPL-65310-030-0005</v>
      </c>
      <c r="C25" s="35" t="str">
        <f>IFERROR(__xludf.DUMMYFUNCTION("if(isblank(A25),"""",filter(Moorings!C:C,Moorings!B:B=left(A25,14),Moorings!D:D=D25))"),"SN0005")</f>
        <v>SN0005</v>
      </c>
      <c r="D25" s="36">
        <v>1.0</v>
      </c>
      <c r="E25" s="35" t="str">
        <f>IFERROR(__xludf.DUMMYFUNCTION("if(isblank(A25),"""",filter(Moorings!A:A,Moorings!B:B=A25,Moorings!D:D=D25))"),"N00693")</f>
        <v>N00693</v>
      </c>
      <c r="F25" s="35" t="str">
        <f>IFERROR(__xludf.DUMMYFUNCTION("if(isblank(A25),"""",filter(Moorings!C:C,Moorings!B:B=A25,Moorings!D:D=D25))"),"16P71176-7231")</f>
        <v>16P71176-7231</v>
      </c>
      <c r="G25" s="39" t="s">
        <v>84</v>
      </c>
      <c r="H25" s="39">
        <v>2.656891E-4</v>
      </c>
      <c r="I25" s="45"/>
      <c r="J25" s="33"/>
    </row>
    <row r="26" ht="15.75" customHeight="1">
      <c r="A26" s="43" t="s">
        <v>46</v>
      </c>
      <c r="B26" s="35" t="str">
        <f>IFERROR(__xludf.DUMMYFUNCTION("if(isblank(A26),"""",filter(Moorings!A:A,Moorings!B:B=left(A26,14),Moorings!D:D=D26))"),"ATAPL-65310-030-0005")</f>
        <v>ATAPL-65310-030-0005</v>
      </c>
      <c r="C26" s="35" t="str">
        <f>IFERROR(__xludf.DUMMYFUNCTION("if(isblank(A26),"""",filter(Moorings!C:C,Moorings!B:B=left(A26,14),Moorings!D:D=D26))"),"SN0005")</f>
        <v>SN0005</v>
      </c>
      <c r="D26" s="36">
        <v>1.0</v>
      </c>
      <c r="E26" s="35" t="str">
        <f>IFERROR(__xludf.DUMMYFUNCTION("if(isblank(A26),"""",filter(Moorings!A:A,Moorings!B:B=A26,Moorings!D:D=D26))"),"N00693")</f>
        <v>N00693</v>
      </c>
      <c r="F26" s="35" t="str">
        <f>IFERROR(__xludf.DUMMYFUNCTION("if(isblank(A26),"""",filter(Moorings!C:C,Moorings!B:B=A26,Moorings!D:D=D26))"),"16P71176-7231")</f>
        <v>16P71176-7231</v>
      </c>
      <c r="G26" s="39" t="s">
        <v>85</v>
      </c>
      <c r="H26" s="39">
        <v>-7.565393E-8</v>
      </c>
      <c r="I26" s="45"/>
      <c r="J26" s="33"/>
    </row>
    <row r="27" ht="15.75" customHeight="1">
      <c r="A27" s="43" t="s">
        <v>46</v>
      </c>
      <c r="B27" s="35" t="str">
        <f>IFERROR(__xludf.DUMMYFUNCTION("if(isblank(A27),"""",filter(Moorings!A:A,Moorings!B:B=left(A27,14),Moorings!D:D=D27))"),"ATAPL-65310-030-0005")</f>
        <v>ATAPL-65310-030-0005</v>
      </c>
      <c r="C27" s="35" t="str">
        <f>IFERROR(__xludf.DUMMYFUNCTION("if(isblank(A27),"""",filter(Moorings!C:C,Moorings!B:B=left(A27,14),Moorings!D:D=D27))"),"SN0005")</f>
        <v>SN0005</v>
      </c>
      <c r="D27" s="36">
        <v>1.0</v>
      </c>
      <c r="E27" s="35" t="str">
        <f>IFERROR(__xludf.DUMMYFUNCTION("if(isblank(A27),"""",filter(Moorings!A:A,Moorings!B:B=A27,Moorings!D:D=D27))"),"N00693")</f>
        <v>N00693</v>
      </c>
      <c r="F27" s="35" t="str">
        <f>IFERROR(__xludf.DUMMYFUNCTION("if(isblank(A27),"""",filter(Moorings!C:C,Moorings!B:B=A27,Moorings!D:D=D27))"),"16P71176-7231")</f>
        <v>16P71176-7231</v>
      </c>
      <c r="G27" s="39" t="s">
        <v>86</v>
      </c>
      <c r="H27" s="39">
        <v>1.365991E-7</v>
      </c>
      <c r="I27" s="45"/>
      <c r="J27" s="33"/>
    </row>
    <row r="28" ht="15.75" customHeight="1">
      <c r="A28" s="43" t="s">
        <v>46</v>
      </c>
      <c r="B28" s="35" t="str">
        <f>IFERROR(__xludf.DUMMYFUNCTION("if(isblank(A28),"""",filter(Moorings!A:A,Moorings!B:B=left(A28,14),Moorings!D:D=D28))"),"ATAPL-65310-030-0005")</f>
        <v>ATAPL-65310-030-0005</v>
      </c>
      <c r="C28" s="35" t="str">
        <f>IFERROR(__xludf.DUMMYFUNCTION("if(isblank(A28),"""",filter(Moorings!C:C,Moorings!B:B=left(A28,14),Moorings!D:D=D28))"),"SN0005")</f>
        <v>SN0005</v>
      </c>
      <c r="D28" s="36">
        <v>1.0</v>
      </c>
      <c r="E28" s="35" t="str">
        <f>IFERROR(__xludf.DUMMYFUNCTION("if(isblank(A28),"""",filter(Moorings!A:A,Moorings!B:B=A28,Moorings!D:D=D28))"),"N00693")</f>
        <v>N00693</v>
      </c>
      <c r="F28" s="35" t="str">
        <f>IFERROR(__xludf.DUMMYFUNCTION("if(isblank(A28),"""",filter(Moorings!C:C,Moorings!B:B=A28,Moorings!D:D=D28))"),"16P71176-7231")</f>
        <v>16P71176-7231</v>
      </c>
      <c r="G28" s="39" t="s">
        <v>87</v>
      </c>
      <c r="H28" s="39">
        <v>-4642.673</v>
      </c>
      <c r="I28" s="45"/>
      <c r="J28" s="33"/>
    </row>
    <row r="29" ht="15.75" customHeight="1">
      <c r="A29" s="43" t="s">
        <v>46</v>
      </c>
      <c r="B29" s="35" t="str">
        <f>IFERROR(__xludf.DUMMYFUNCTION("if(isblank(A29),"""",filter(Moorings!A:A,Moorings!B:B=left(A29,14),Moorings!D:D=D29))"),"ATAPL-65310-030-0005")</f>
        <v>ATAPL-65310-030-0005</v>
      </c>
      <c r="C29" s="35" t="str">
        <f>IFERROR(__xludf.DUMMYFUNCTION("if(isblank(A29),"""",filter(Moorings!C:C,Moorings!B:B=left(A29,14),Moorings!D:D=D29))"),"SN0005")</f>
        <v>SN0005</v>
      </c>
      <c r="D29" s="36">
        <v>1.0</v>
      </c>
      <c r="E29" s="35" t="str">
        <f>IFERROR(__xludf.DUMMYFUNCTION("if(isblank(A29),"""",filter(Moorings!A:A,Moorings!B:B=A29,Moorings!D:D=D29))"),"N00693")</f>
        <v>N00693</v>
      </c>
      <c r="F29" s="35" t="str">
        <f>IFERROR(__xludf.DUMMYFUNCTION("if(isblank(A29),"""",filter(Moorings!C:C,Moorings!B:B=A29,Moorings!D:D=D29))"),"16P71176-7231")</f>
        <v>16P71176-7231</v>
      </c>
      <c r="G29" s="39" t="s">
        <v>88</v>
      </c>
      <c r="H29" s="39">
        <v>-0.00461164</v>
      </c>
      <c r="I29" s="45"/>
      <c r="J29" s="33"/>
    </row>
    <row r="30" ht="15.75" customHeight="1">
      <c r="A30" s="43" t="s">
        <v>46</v>
      </c>
      <c r="B30" s="35" t="str">
        <f>IFERROR(__xludf.DUMMYFUNCTION("if(isblank(A30),"""",filter(Moorings!A:A,Moorings!B:B=left(A30,14),Moorings!D:D=D30))"),"ATAPL-65310-030-0005")</f>
        <v>ATAPL-65310-030-0005</v>
      </c>
      <c r="C30" s="35" t="str">
        <f>IFERROR(__xludf.DUMMYFUNCTION("if(isblank(A30),"""",filter(Moorings!C:C,Moorings!B:B=left(A30,14),Moorings!D:D=D30))"),"SN0005")</f>
        <v>SN0005</v>
      </c>
      <c r="D30" s="36">
        <v>1.0</v>
      </c>
      <c r="E30" s="35" t="str">
        <f>IFERROR(__xludf.DUMMYFUNCTION("if(isblank(A30),"""",filter(Moorings!A:A,Moorings!B:B=A30,Moorings!D:D=D30))"),"N00693")</f>
        <v>N00693</v>
      </c>
      <c r="F30" s="35" t="str">
        <f>IFERROR(__xludf.DUMMYFUNCTION("if(isblank(A30),"""",filter(Moorings!C:C,Moorings!B:B=A30,Moorings!D:D=D30))"),"16P71176-7231")</f>
        <v>16P71176-7231</v>
      </c>
      <c r="G30" s="39" t="s">
        <v>89</v>
      </c>
      <c r="H30" s="39">
        <v>8.92119E-4</v>
      </c>
      <c r="I30" s="45"/>
      <c r="J30" s="33"/>
    </row>
    <row r="31" ht="15.75" customHeight="1">
      <c r="A31" s="43" t="s">
        <v>46</v>
      </c>
      <c r="B31" s="35" t="str">
        <f>IFERROR(__xludf.DUMMYFUNCTION("if(isblank(A31),"""",filter(Moorings!A:A,Moorings!B:B=left(A31,14),Moorings!D:D=D31))"),"ATAPL-65310-030-0005")</f>
        <v>ATAPL-65310-030-0005</v>
      </c>
      <c r="C31" s="35" t="str">
        <f>IFERROR(__xludf.DUMMYFUNCTION("if(isblank(A31),"""",filter(Moorings!C:C,Moorings!B:B=left(A31,14),Moorings!D:D=D31))"),"SN0005")</f>
        <v>SN0005</v>
      </c>
      <c r="D31" s="36">
        <v>1.0</v>
      </c>
      <c r="E31" s="35" t="str">
        <f>IFERROR(__xludf.DUMMYFUNCTION("if(isblank(A31),"""",filter(Moorings!A:A,Moorings!B:B=A31,Moorings!D:D=D31))"),"N00693")</f>
        <v>N00693</v>
      </c>
      <c r="F31" s="35" t="str">
        <f>IFERROR(__xludf.DUMMYFUNCTION("if(isblank(A31),"""",filter(Moorings!C:C,Moorings!B:B=A31,Moorings!D:D=D31))"),"16P71176-7231")</f>
        <v>16P71176-7231</v>
      </c>
      <c r="G31" s="39" t="s">
        <v>90</v>
      </c>
      <c r="H31" s="39">
        <v>-9.57E-8</v>
      </c>
      <c r="I31" s="45"/>
      <c r="J31" s="33"/>
    </row>
    <row r="32" ht="15.75" customHeight="1">
      <c r="A32" s="43" t="s">
        <v>46</v>
      </c>
      <c r="B32" s="35" t="str">
        <f>IFERROR(__xludf.DUMMYFUNCTION("if(isblank(A32),"""",filter(Moorings!A:A,Moorings!B:B=left(A32,14),Moorings!D:D=D32))"),"ATAPL-65310-030-0005")</f>
        <v>ATAPL-65310-030-0005</v>
      </c>
      <c r="C32" s="35" t="str">
        <f>IFERROR(__xludf.DUMMYFUNCTION("if(isblank(A32),"""",filter(Moorings!C:C,Moorings!B:B=left(A32,14),Moorings!D:D=D32))"),"SN0005")</f>
        <v>SN0005</v>
      </c>
      <c r="D32" s="36">
        <v>1.0</v>
      </c>
      <c r="E32" s="35" t="str">
        <f>IFERROR(__xludf.DUMMYFUNCTION("if(isblank(A32),"""",filter(Moorings!A:A,Moorings!B:B=A32,Moorings!D:D=D32))"),"N00693")</f>
        <v>N00693</v>
      </c>
      <c r="F32" s="35" t="str">
        <f>IFERROR(__xludf.DUMMYFUNCTION("if(isblank(A32),"""",filter(Moorings!C:C,Moorings!B:B=A32,Moorings!D:D=D32))"),"16P71176-7231")</f>
        <v>16P71176-7231</v>
      </c>
      <c r="G32" s="39" t="s">
        <v>91</v>
      </c>
      <c r="H32" s="39">
        <v>3.25E-6</v>
      </c>
      <c r="I32" s="45"/>
      <c r="J32" s="33"/>
    </row>
    <row r="33" ht="15.75" customHeight="1">
      <c r="A33" s="43" t="s">
        <v>46</v>
      </c>
      <c r="B33" s="35" t="str">
        <f>IFERROR(__xludf.DUMMYFUNCTION("if(isblank(A33),"""",filter(Moorings!A:A,Moorings!B:B=left(A33,14),Moorings!D:D=D33))"),"ATAPL-65310-030-0005")</f>
        <v>ATAPL-65310-030-0005</v>
      </c>
      <c r="C33" s="35" t="str">
        <f>IFERROR(__xludf.DUMMYFUNCTION("if(isblank(A33),"""",filter(Moorings!C:C,Moorings!B:B=left(A33,14),Moorings!D:D=D33))"),"SN0005")</f>
        <v>SN0005</v>
      </c>
      <c r="D33" s="36">
        <v>1.0</v>
      </c>
      <c r="E33" s="35" t="str">
        <f>IFERROR(__xludf.DUMMYFUNCTION("if(isblank(A33),"""",filter(Moorings!A:A,Moorings!B:B=A33,Moorings!D:D=D33))"),"N00693")</f>
        <v>N00693</v>
      </c>
      <c r="F33" s="35" t="str">
        <f>IFERROR(__xludf.DUMMYFUNCTION("if(isblank(A33),"""",filter(Moorings!C:C,Moorings!B:B=A33,Moorings!D:D=D33))"),"16P71176-7231")</f>
        <v>16P71176-7231</v>
      </c>
      <c r="G33" s="39" t="s">
        <v>92</v>
      </c>
      <c r="H33" s="39">
        <v>0.070248</v>
      </c>
      <c r="I33" s="45"/>
      <c r="J33" s="33"/>
    </row>
    <row r="34" ht="15.75" customHeight="1">
      <c r="A34" s="43" t="s">
        <v>46</v>
      </c>
      <c r="B34" s="35" t="str">
        <f>IFERROR(__xludf.DUMMYFUNCTION("if(isblank(A34),"""",filter(Moorings!A:A,Moorings!B:B=left(A34,14),Moorings!D:D=D34))"),"ATAPL-65310-030-0005")</f>
        <v>ATAPL-65310-030-0005</v>
      </c>
      <c r="C34" s="35" t="str">
        <f>IFERROR(__xludf.DUMMYFUNCTION("if(isblank(A34),"""",filter(Moorings!C:C,Moorings!B:B=left(A34,14),Moorings!D:D=D34))"),"SN0005")</f>
        <v>SN0005</v>
      </c>
      <c r="D34" s="36">
        <v>1.0</v>
      </c>
      <c r="E34" s="35" t="str">
        <f>IFERROR(__xludf.DUMMYFUNCTION("if(isblank(A34),"""",filter(Moorings!A:A,Moorings!B:B=A34,Moorings!D:D=D34))"),"N00693")</f>
        <v>N00693</v>
      </c>
      <c r="F34" s="35" t="str">
        <f>IFERROR(__xludf.DUMMYFUNCTION("if(isblank(A34),"""",filter(Moorings!C:C,Moorings!B:B=A34,Moorings!D:D=D34))"),"16P71176-7231")</f>
        <v>16P71176-7231</v>
      </c>
      <c r="G34" s="39" t="s">
        <v>93</v>
      </c>
      <c r="H34" s="39">
        <v>0.0</v>
      </c>
      <c r="I34" s="45"/>
      <c r="J34" s="33"/>
    </row>
    <row r="35" ht="15.75" customHeight="1">
      <c r="A35" s="43" t="s">
        <v>46</v>
      </c>
      <c r="B35" s="35" t="str">
        <f>IFERROR(__xludf.DUMMYFUNCTION("if(isblank(A35),"""",filter(Moorings!A:A,Moorings!B:B=left(A35,14),Moorings!D:D=D35))"),"ATAPL-65310-030-0005")</f>
        <v>ATAPL-65310-030-0005</v>
      </c>
      <c r="C35" s="35" t="str">
        <f>IFERROR(__xludf.DUMMYFUNCTION("if(isblank(A35),"""",filter(Moorings!C:C,Moorings!B:B=left(A35,14),Moorings!D:D=D35))"),"SN0005")</f>
        <v>SN0005</v>
      </c>
      <c r="D35" s="36">
        <v>1.0</v>
      </c>
      <c r="E35" s="35" t="str">
        <f>IFERROR(__xludf.DUMMYFUNCTION("if(isblank(A35),"""",filter(Moorings!A:A,Moorings!B:B=A35,Moorings!D:D=D35))"),"N00693")</f>
        <v>N00693</v>
      </c>
      <c r="F35" s="35" t="str">
        <f>IFERROR(__xludf.DUMMYFUNCTION("if(isblank(A35),"""",filter(Moorings!C:C,Moorings!B:B=A35,Moorings!D:D=D35))"),"16P71176-7231")</f>
        <v>16P71176-7231</v>
      </c>
      <c r="G35" s="39" t="s">
        <v>94</v>
      </c>
      <c r="H35" s="39">
        <v>-0.9764113</v>
      </c>
      <c r="I35" s="45"/>
      <c r="J35" s="33"/>
    </row>
    <row r="36" ht="15.75" customHeight="1">
      <c r="A36" s="43" t="s">
        <v>46</v>
      </c>
      <c r="B36" s="35" t="str">
        <f>IFERROR(__xludf.DUMMYFUNCTION("if(isblank(A36),"""",filter(Moorings!A:A,Moorings!B:B=left(A36,14),Moorings!D:D=D36))"),"ATAPL-65310-030-0005")</f>
        <v>ATAPL-65310-030-0005</v>
      </c>
      <c r="C36" s="35" t="str">
        <f>IFERROR(__xludf.DUMMYFUNCTION("if(isblank(A36),"""",filter(Moorings!C:C,Moorings!B:B=left(A36,14),Moorings!D:D=D36))"),"SN0005")</f>
        <v>SN0005</v>
      </c>
      <c r="D36" s="36">
        <v>1.0</v>
      </c>
      <c r="E36" s="35" t="str">
        <f>IFERROR(__xludf.DUMMYFUNCTION("if(isblank(A36),"""",filter(Moorings!A:A,Moorings!B:B=A36,Moorings!D:D=D36))"),"N00693")</f>
        <v>N00693</v>
      </c>
      <c r="F36" s="35" t="str">
        <f>IFERROR(__xludf.DUMMYFUNCTION("if(isblank(A36),"""",filter(Moorings!C:C,Moorings!B:B=A36,Moorings!D:D=D36))"),"16P71176-7231")</f>
        <v>16P71176-7231</v>
      </c>
      <c r="G36" s="39" t="s">
        <v>95</v>
      </c>
      <c r="H36" s="39">
        <v>0.1369978</v>
      </c>
      <c r="I36" s="45"/>
      <c r="J36" s="33"/>
    </row>
    <row r="37" ht="15.75" customHeight="1">
      <c r="A37" s="43" t="s">
        <v>46</v>
      </c>
      <c r="B37" s="35" t="str">
        <f>IFERROR(__xludf.DUMMYFUNCTION("if(isblank(A37),"""",filter(Moorings!A:A,Moorings!B:B=left(A37,14),Moorings!D:D=D37))"),"ATAPL-65310-030-0005")</f>
        <v>ATAPL-65310-030-0005</v>
      </c>
      <c r="C37" s="35" t="str">
        <f>IFERROR(__xludf.DUMMYFUNCTION("if(isblank(A37),"""",filter(Moorings!C:C,Moorings!B:B=left(A37,14),Moorings!D:D=D37))"),"SN0005")</f>
        <v>SN0005</v>
      </c>
      <c r="D37" s="36">
        <v>1.0</v>
      </c>
      <c r="E37" s="35" t="str">
        <f>IFERROR(__xludf.DUMMYFUNCTION("if(isblank(A37),"""",filter(Moorings!A:A,Moorings!B:B=A37,Moorings!D:D=D37))"),"N00693")</f>
        <v>N00693</v>
      </c>
      <c r="F37" s="35" t="str">
        <f>IFERROR(__xludf.DUMMYFUNCTION("if(isblank(A37),"""",filter(Moorings!C:C,Moorings!B:B=A37,Moorings!D:D=D37))"),"16P71176-7231")</f>
        <v>16P71176-7231</v>
      </c>
      <c r="G37" s="39" t="s">
        <v>96</v>
      </c>
      <c r="H37" s="39">
        <v>-3.395008E-4</v>
      </c>
      <c r="I37" s="45"/>
      <c r="J37" s="33"/>
    </row>
    <row r="38" ht="15.75" customHeight="1">
      <c r="A38" s="43" t="s">
        <v>46</v>
      </c>
      <c r="B38" s="35" t="str">
        <f>IFERROR(__xludf.DUMMYFUNCTION("if(isblank(A38),"""",filter(Moorings!A:A,Moorings!B:B=left(A38,14),Moorings!D:D=D38))"),"ATAPL-65310-030-0005")</f>
        <v>ATAPL-65310-030-0005</v>
      </c>
      <c r="C38" s="35" t="str">
        <f>IFERROR(__xludf.DUMMYFUNCTION("if(isblank(A38),"""",filter(Moorings!C:C,Moorings!B:B=left(A38,14),Moorings!D:D=D38))"),"SN0005")</f>
        <v>SN0005</v>
      </c>
      <c r="D38" s="36">
        <v>1.0</v>
      </c>
      <c r="E38" s="35" t="str">
        <f>IFERROR(__xludf.DUMMYFUNCTION("if(isblank(A38),"""",filter(Moorings!A:A,Moorings!B:B=A38,Moorings!D:D=D38))"),"N00693")</f>
        <v>N00693</v>
      </c>
      <c r="F38" s="35" t="str">
        <f>IFERROR(__xludf.DUMMYFUNCTION("if(isblank(A38),"""",filter(Moorings!C:C,Moorings!B:B=A38,Moorings!D:D=D38))"),"16P71176-7231")</f>
        <v>16P71176-7231</v>
      </c>
      <c r="G38" s="39" t="s">
        <v>97</v>
      </c>
      <c r="H38" s="39">
        <v>4.317426E-5</v>
      </c>
      <c r="I38" s="45"/>
      <c r="J38" s="33"/>
    </row>
    <row r="39" ht="15.75" customHeight="1">
      <c r="A39" s="43" t="s">
        <v>46</v>
      </c>
      <c r="B39" s="35" t="str">
        <f>IFERROR(__xludf.DUMMYFUNCTION("if(isblank(A39),"""",filter(Moorings!A:A,Moorings!B:B=left(A39,14),Moorings!D:D=D39))"),"ATAPL-65310-030-0005")</f>
        <v>ATAPL-65310-030-0005</v>
      </c>
      <c r="C39" s="35" t="str">
        <f>IFERROR(__xludf.DUMMYFUNCTION("if(isblank(A39),"""",filter(Moorings!C:C,Moorings!B:B=left(A39,14),Moorings!D:D=D39))"),"SN0005")</f>
        <v>SN0005</v>
      </c>
      <c r="D39" s="36">
        <v>1.0</v>
      </c>
      <c r="E39" s="35" t="str">
        <f>IFERROR(__xludf.DUMMYFUNCTION("if(isblank(A39),"""",filter(Moorings!A:A,Moorings!B:B=A39,Moorings!D:D=D39))"),"N00693")</f>
        <v>N00693</v>
      </c>
      <c r="F39" s="35" t="str">
        <f>IFERROR(__xludf.DUMMYFUNCTION("if(isblank(A39),"""",filter(Moorings!C:C,Moorings!B:B=A39,Moorings!D:D=D39))"),"16P71176-7231")</f>
        <v>16P71176-7231</v>
      </c>
      <c r="G39" s="39" t="s">
        <v>98</v>
      </c>
      <c r="H39" s="39">
        <v>30.22595</v>
      </c>
      <c r="I39" s="45"/>
      <c r="J39" s="33"/>
    </row>
    <row r="40" ht="15.75" customHeight="1">
      <c r="A40" s="43" t="s">
        <v>46</v>
      </c>
      <c r="B40" s="35" t="str">
        <f>IFERROR(__xludf.DUMMYFUNCTION("if(isblank(A40),"""",filter(Moorings!A:A,Moorings!B:B=left(A40,14),Moorings!D:D=D40))"),"ATAPL-65310-030-0005")</f>
        <v>ATAPL-65310-030-0005</v>
      </c>
      <c r="C40" s="35" t="str">
        <f>IFERROR(__xludf.DUMMYFUNCTION("if(isblank(A40),"""",filter(Moorings!C:C,Moorings!B:B=left(A40,14),Moorings!D:D=D40))"),"SN0005")</f>
        <v>SN0005</v>
      </c>
      <c r="D40" s="36">
        <v>1.0</v>
      </c>
      <c r="E40" s="35" t="str">
        <f>IFERROR(__xludf.DUMMYFUNCTION("if(isblank(A40),"""",filter(Moorings!A:A,Moorings!B:B=A40,Moorings!D:D=D40))"),"N00693")</f>
        <v>N00693</v>
      </c>
      <c r="F40" s="35" t="str">
        <f>IFERROR(__xludf.DUMMYFUNCTION("if(isblank(A40),"""",filter(Moorings!C:C,Moorings!B:B=A40,Moorings!D:D=D40))"),"16P71176-7231")</f>
        <v>16P71176-7231</v>
      </c>
      <c r="G40" s="39" t="s">
        <v>99</v>
      </c>
      <c r="H40" s="39">
        <v>-1.54972E-4</v>
      </c>
      <c r="I40" s="45"/>
      <c r="J40" s="33"/>
    </row>
    <row r="41" ht="15.75" customHeight="1">
      <c r="A41" s="43" t="s">
        <v>46</v>
      </c>
      <c r="B41" s="35" t="str">
        <f>IFERROR(__xludf.DUMMYFUNCTION("if(isblank(A41),"""",filter(Moorings!A:A,Moorings!B:B=left(A41,14),Moorings!D:D=D41))"),"ATAPL-65310-030-0005")</f>
        <v>ATAPL-65310-030-0005</v>
      </c>
      <c r="C41" s="35" t="str">
        <f>IFERROR(__xludf.DUMMYFUNCTION("if(isblank(A41),"""",filter(Moorings!C:C,Moorings!B:B=left(A41,14),Moorings!D:D=D41))"),"SN0005")</f>
        <v>SN0005</v>
      </c>
      <c r="D41" s="36">
        <v>1.0</v>
      </c>
      <c r="E41" s="35" t="str">
        <f>IFERROR(__xludf.DUMMYFUNCTION("if(isblank(A41),"""",filter(Moorings!A:A,Moorings!B:B=A41,Moorings!D:D=D41))"),"N00693")</f>
        <v>N00693</v>
      </c>
      <c r="F41" s="35" t="str">
        <f>IFERROR(__xludf.DUMMYFUNCTION("if(isblank(A41),"""",filter(Moorings!C:C,Moorings!B:B=A41,Moorings!D:D=D41))"),"16P71176-7231")</f>
        <v>16P71176-7231</v>
      </c>
      <c r="G41" s="39" t="s">
        <v>100</v>
      </c>
      <c r="H41" s="39">
        <v>2.67775E-6</v>
      </c>
      <c r="I41" s="45"/>
      <c r="J41" s="33"/>
    </row>
    <row r="42" ht="15.75" customHeight="1">
      <c r="A42" s="43" t="s">
        <v>46</v>
      </c>
      <c r="B42" s="35" t="str">
        <f>IFERROR(__xludf.DUMMYFUNCTION("if(isblank(A42),"""",filter(Moorings!A:A,Moorings!B:B=left(A42,14),Moorings!D:D=D42))"),"ATAPL-65310-030-0005")</f>
        <v>ATAPL-65310-030-0005</v>
      </c>
      <c r="C42" s="35" t="str">
        <f>IFERROR(__xludf.DUMMYFUNCTION("if(isblank(A42),"""",filter(Moorings!C:C,Moorings!B:B=left(A42,14),Moorings!D:D=D42))"),"SN0005")</f>
        <v>SN0005</v>
      </c>
      <c r="D42" s="36">
        <v>1.0</v>
      </c>
      <c r="E42" s="35" t="str">
        <f>IFERROR(__xludf.DUMMYFUNCTION("if(isblank(A42),"""",filter(Moorings!A:A,Moorings!B:B=A42,Moorings!D:D=D42))"),"N00693")</f>
        <v>N00693</v>
      </c>
      <c r="F42" s="35" t="str">
        <f>IFERROR(__xludf.DUMMYFUNCTION("if(isblank(A42),"""",filter(Moorings!C:C,Moorings!B:B=A42,Moorings!D:D=D42))"),"16P71176-7231")</f>
        <v>16P71176-7231</v>
      </c>
      <c r="G42" s="39" t="s">
        <v>101</v>
      </c>
      <c r="H42" s="39">
        <v>1.70549E-9</v>
      </c>
      <c r="I42" s="45"/>
      <c r="J42" s="33"/>
    </row>
    <row r="43" ht="15.75" customHeight="1">
      <c r="A43" s="43" t="s">
        <v>46</v>
      </c>
      <c r="B43" s="35" t="str">
        <f>IFERROR(__xludf.DUMMYFUNCTION("if(isblank(A43),"""",filter(Moorings!A:A,Moorings!B:B=left(A43,14),Moorings!D:D=D43))"),"ATAPL-65310-030-0005")</f>
        <v>ATAPL-65310-030-0005</v>
      </c>
      <c r="C43" s="35" t="str">
        <f>IFERROR(__xludf.DUMMYFUNCTION("if(isblank(A43),"""",filter(Moorings!C:C,Moorings!B:B=left(A43,14),Moorings!D:D=D43))"),"SN0005")</f>
        <v>SN0005</v>
      </c>
      <c r="D43" s="36">
        <v>1.0</v>
      </c>
      <c r="E43" s="35" t="str">
        <f>IFERROR(__xludf.DUMMYFUNCTION("if(isblank(A43),"""",filter(Moorings!A:A,Moorings!B:B=A43,Moorings!D:D=D43))"),"N00693")</f>
        <v>N00693</v>
      </c>
      <c r="F43" s="35" t="str">
        <f>IFERROR(__xludf.DUMMYFUNCTION("if(isblank(A43),"""",filter(Moorings!C:C,Moorings!B:B=A43,Moorings!D:D=D43))"),"16P71176-7231")</f>
        <v>16P71176-7231</v>
      </c>
      <c r="G43" s="39" t="s">
        <v>102</v>
      </c>
      <c r="H43" s="39">
        <v>0.0</v>
      </c>
      <c r="I43" s="45"/>
      <c r="J43" s="33"/>
    </row>
    <row r="44" ht="15.75" customHeight="1">
      <c r="A44" s="42"/>
      <c r="B44" s="30" t="str">
        <f>IFERROR(__xludf.DUMMYFUNCTION("if(isblank(A44),"""",filter(Moorings!A:A,Moorings!B:B=left(A44,14),Moorings!D:D=D44))"),"")</f>
        <v/>
      </c>
      <c r="C44" s="30" t="str">
        <f>IFERROR(__xludf.DUMMYFUNCTION("if(isblank(A44),"""",filter(Moorings!C:C,Moorings!B:B=left(A44,14),Moorings!D:D=D44))"),"")</f>
        <v/>
      </c>
      <c r="D44" s="38"/>
      <c r="E44" s="30" t="str">
        <f>IFERROR(__xludf.DUMMYFUNCTION("if(isblank(A44),"""",filter(Moorings!A:A,Moorings!B:B=A44,Moorings!D:D=D44))"),"")</f>
        <v/>
      </c>
      <c r="F44" s="30" t="str">
        <f>IFERROR(__xludf.DUMMYFUNCTION("if(isblank(A44),"""",filter(Moorings!C:C,Moorings!B:B=A44,Moorings!D:D=D44))"),"")</f>
        <v/>
      </c>
      <c r="G44" s="34"/>
      <c r="H44" s="34"/>
      <c r="I44" s="45"/>
      <c r="J44" s="33"/>
    </row>
    <row r="45" ht="15.75" customHeight="1">
      <c r="A45" s="42" t="s">
        <v>46</v>
      </c>
      <c r="B45" s="35" t="str">
        <f>IFERROR(__xludf.DUMMYFUNCTION("if(isblank(A45),"""",filter(Moorings!A:A,Moorings!B:B=left(A45,14),Moorings!D:D=D45))"),"N00281")</f>
        <v>N00281</v>
      </c>
      <c r="C45" s="35" t="str">
        <f>IFERROR(__xludf.DUMMYFUNCTION("if(isblank(A45),"""",filter(Moorings!C:C,Moorings!B:B=left(A45,14),Moorings!D:D=D45))"),"SN0008")</f>
        <v>SN0008</v>
      </c>
      <c r="D45" s="38">
        <v>2.0</v>
      </c>
      <c r="E45" s="35" t="str">
        <f>IFERROR(__xludf.DUMMYFUNCTION("if(isblank(A45),"""",filter(Moorings!A:A,Moorings!B:B=A45,Moorings!D:D=D45))"),"A00163")</f>
        <v>A00163</v>
      </c>
      <c r="F45" s="35" t="str">
        <f>IFERROR(__xludf.DUMMYFUNCTION("if(isblank(A45),"""",filter(Moorings!C:C,Moorings!B:B=A45,Moorings!D:D=D45))"),"16P71879-7249")</f>
        <v>16P71879-7249</v>
      </c>
      <c r="G45" s="34" t="s">
        <v>77</v>
      </c>
      <c r="H45" s="34">
        <v>44.3695866666666</v>
      </c>
      <c r="I45" s="45"/>
      <c r="J45" s="33"/>
    </row>
    <row r="46" ht="15.75" customHeight="1">
      <c r="A46" s="42" t="s">
        <v>46</v>
      </c>
      <c r="B46" s="35" t="str">
        <f>IFERROR(__xludf.DUMMYFUNCTION("if(isblank(A46),"""",filter(Moorings!A:A,Moorings!B:B=left(A46,14),Moorings!D:D=D46))"),"N00281")</f>
        <v>N00281</v>
      </c>
      <c r="C46" s="35" t="str">
        <f>IFERROR(__xludf.DUMMYFUNCTION("if(isblank(A46),"""",filter(Moorings!C:C,Moorings!B:B=left(A46,14),Moorings!D:D=D46))"),"SN0008")</f>
        <v>SN0008</v>
      </c>
      <c r="D46" s="38">
        <v>2.0</v>
      </c>
      <c r="E46" s="35" t="str">
        <f>IFERROR(__xludf.DUMMYFUNCTION("if(isblank(A46),"""",filter(Moorings!A:A,Moorings!B:B=A46,Moorings!D:D=D46))"),"A00163")</f>
        <v>A00163</v>
      </c>
      <c r="F46" s="35" t="str">
        <f>IFERROR(__xludf.DUMMYFUNCTION("if(isblank(A46),"""",filter(Moorings!C:C,Moorings!B:B=A46,Moorings!D:D=D46))"),"16P71879-7249")</f>
        <v>16P71879-7249</v>
      </c>
      <c r="G46" s="34" t="s">
        <v>78</v>
      </c>
      <c r="H46" s="34">
        <v>-124.953736666666</v>
      </c>
      <c r="I46" s="45"/>
      <c r="J46" s="33"/>
    </row>
    <row r="47" ht="15.75" customHeight="1">
      <c r="A47" s="42" t="s">
        <v>46</v>
      </c>
      <c r="B47" s="35" t="str">
        <f>IFERROR(__xludf.DUMMYFUNCTION("if(isblank(A47),"""",filter(Moorings!A:A,Moorings!B:B=left(A47,14),Moorings!D:D=D47))"),"N00281")</f>
        <v>N00281</v>
      </c>
      <c r="C47" s="35" t="str">
        <f>IFERROR(__xludf.DUMMYFUNCTION("if(isblank(A47),"""",filter(Moorings!C:C,Moorings!B:B=left(A47,14),Moorings!D:D=D47))"),"SN0008")</f>
        <v>SN0008</v>
      </c>
      <c r="D47" s="38">
        <v>2.0</v>
      </c>
      <c r="E47" s="35" t="str">
        <f>IFERROR(__xludf.DUMMYFUNCTION("if(isblank(A47),"""",filter(Moorings!A:A,Moorings!B:B=A47,Moorings!D:D=D47))"),"A00163")</f>
        <v>A00163</v>
      </c>
      <c r="F47" s="35" t="str">
        <f>IFERROR(__xludf.DUMMYFUNCTION("if(isblank(A47),"""",filter(Moorings!C:C,Moorings!B:B=A47,Moorings!D:D=D47))"),"16P71879-7249")</f>
        <v>16P71879-7249</v>
      </c>
      <c r="G47" s="34" t="s">
        <v>83</v>
      </c>
      <c r="H47" s="34">
        <v>0.001250528</v>
      </c>
      <c r="I47" s="32"/>
      <c r="J47" s="33"/>
    </row>
    <row r="48" ht="15.75" customHeight="1">
      <c r="A48" s="42" t="s">
        <v>46</v>
      </c>
      <c r="B48" s="35" t="str">
        <f>IFERROR(__xludf.DUMMYFUNCTION("if(isblank(A48),"""",filter(Moorings!A:A,Moorings!B:B=left(A48,14),Moorings!D:D=D48))"),"N00281")</f>
        <v>N00281</v>
      </c>
      <c r="C48" s="35" t="str">
        <f>IFERROR(__xludf.DUMMYFUNCTION("if(isblank(A48),"""",filter(Moorings!C:C,Moorings!B:B=left(A48,14),Moorings!D:D=D48))"),"SN0008")</f>
        <v>SN0008</v>
      </c>
      <c r="D48" s="38">
        <v>2.0</v>
      </c>
      <c r="E48" s="35" t="str">
        <f>IFERROR(__xludf.DUMMYFUNCTION("if(isblank(A48),"""",filter(Moorings!A:A,Moorings!B:B=A48,Moorings!D:D=D48))"),"A00163")</f>
        <v>A00163</v>
      </c>
      <c r="F48" s="35" t="str">
        <f>IFERROR(__xludf.DUMMYFUNCTION("if(isblank(A48),"""",filter(Moorings!C:C,Moorings!B:B=A48,Moorings!D:D=D48))"),"16P71879-7249")</f>
        <v>16P71879-7249</v>
      </c>
      <c r="G48" s="34" t="s">
        <v>84</v>
      </c>
      <c r="H48" s="34">
        <v>2.728514E-4</v>
      </c>
      <c r="I48" s="32"/>
      <c r="J48" s="33"/>
    </row>
    <row r="49" ht="15.75" customHeight="1">
      <c r="A49" s="42" t="s">
        <v>46</v>
      </c>
      <c r="B49" s="35" t="str">
        <f>IFERROR(__xludf.DUMMYFUNCTION("if(isblank(A49),"""",filter(Moorings!A:A,Moorings!B:B=left(A49,14),Moorings!D:D=D49))"),"N00281")</f>
        <v>N00281</v>
      </c>
      <c r="C49" s="35" t="str">
        <f>IFERROR(__xludf.DUMMYFUNCTION("if(isblank(A49),"""",filter(Moorings!C:C,Moorings!B:B=left(A49,14),Moorings!D:D=D49))"),"SN0008")</f>
        <v>SN0008</v>
      </c>
      <c r="D49" s="38">
        <v>2.0</v>
      </c>
      <c r="E49" s="35" t="str">
        <f>IFERROR(__xludf.DUMMYFUNCTION("if(isblank(A49),"""",filter(Moorings!A:A,Moorings!B:B=A49,Moorings!D:D=D49))"),"A00163")</f>
        <v>A00163</v>
      </c>
      <c r="F49" s="35" t="str">
        <f>IFERROR(__xludf.DUMMYFUNCTION("if(isblank(A49),"""",filter(Moorings!C:C,Moorings!B:B=A49,Moorings!D:D=D49))"),"16P71879-7249")</f>
        <v>16P71879-7249</v>
      </c>
      <c r="G49" s="34" t="s">
        <v>85</v>
      </c>
      <c r="H49" s="34">
        <v>-7.843947E-7</v>
      </c>
      <c r="I49" s="32"/>
      <c r="J49" s="33"/>
    </row>
    <row r="50" ht="15.75" customHeight="1">
      <c r="A50" s="42" t="s">
        <v>46</v>
      </c>
      <c r="B50" s="35" t="str">
        <f>IFERROR(__xludf.DUMMYFUNCTION("if(isblank(A50),"""",filter(Moorings!A:A,Moorings!B:B=left(A50,14),Moorings!D:D=D50))"),"N00281")</f>
        <v>N00281</v>
      </c>
      <c r="C50" s="35" t="str">
        <f>IFERROR(__xludf.DUMMYFUNCTION("if(isblank(A50),"""",filter(Moorings!C:C,Moorings!B:B=left(A50,14),Moorings!D:D=D50))"),"SN0008")</f>
        <v>SN0008</v>
      </c>
      <c r="D50" s="38">
        <v>2.0</v>
      </c>
      <c r="E50" s="35" t="str">
        <f>IFERROR(__xludf.DUMMYFUNCTION("if(isblank(A50),"""",filter(Moorings!A:A,Moorings!B:B=A50,Moorings!D:D=D50))"),"A00163")</f>
        <v>A00163</v>
      </c>
      <c r="F50" s="35" t="str">
        <f>IFERROR(__xludf.DUMMYFUNCTION("if(isblank(A50),"""",filter(Moorings!C:C,Moorings!B:B=A50,Moorings!D:D=D50))"),"16P71879-7249")</f>
        <v>16P71879-7249</v>
      </c>
      <c r="G50" s="34" t="s">
        <v>86</v>
      </c>
      <c r="H50" s="34">
        <v>1.654197E-7</v>
      </c>
      <c r="I50" s="32"/>
      <c r="J50" s="33"/>
    </row>
    <row r="51" ht="15.75" customHeight="1">
      <c r="A51" s="42" t="s">
        <v>46</v>
      </c>
      <c r="B51" s="35" t="str">
        <f>IFERROR(__xludf.DUMMYFUNCTION("if(isblank(A51),"""",filter(Moorings!A:A,Moorings!B:B=left(A51,14),Moorings!D:D=D51))"),"N00281")</f>
        <v>N00281</v>
      </c>
      <c r="C51" s="35" t="str">
        <f>IFERROR(__xludf.DUMMYFUNCTION("if(isblank(A51),"""",filter(Moorings!C:C,Moorings!B:B=left(A51,14),Moorings!D:D=D51))"),"SN0008")</f>
        <v>SN0008</v>
      </c>
      <c r="D51" s="38">
        <v>2.0</v>
      </c>
      <c r="E51" s="35" t="str">
        <f>IFERROR(__xludf.DUMMYFUNCTION("if(isblank(A51),"""",filter(Moorings!A:A,Moorings!B:B=A51,Moorings!D:D=D51))"),"A00163")</f>
        <v>A00163</v>
      </c>
      <c r="F51" s="35" t="str">
        <f>IFERROR(__xludf.DUMMYFUNCTION("if(isblank(A51),"""",filter(Moorings!C:C,Moorings!B:B=A51,Moorings!D:D=D51))"),"16P71879-7249")</f>
        <v>16P71879-7249</v>
      </c>
      <c r="G51" s="34" t="s">
        <v>87</v>
      </c>
      <c r="H51" s="34">
        <v>-4643.78</v>
      </c>
      <c r="I51" s="32"/>
      <c r="J51" s="33"/>
    </row>
    <row r="52" ht="15.75" customHeight="1">
      <c r="A52" s="42" t="s">
        <v>46</v>
      </c>
      <c r="B52" s="35" t="str">
        <f>IFERROR(__xludf.DUMMYFUNCTION("if(isblank(A52),"""",filter(Moorings!A:A,Moorings!B:B=left(A52,14),Moorings!D:D=D52))"),"N00281")</f>
        <v>N00281</v>
      </c>
      <c r="C52" s="35" t="str">
        <f>IFERROR(__xludf.DUMMYFUNCTION("if(isblank(A52),"""",filter(Moorings!C:C,Moorings!B:B=left(A52,14),Moorings!D:D=D52))"),"SN0008")</f>
        <v>SN0008</v>
      </c>
      <c r="D52" s="38">
        <v>2.0</v>
      </c>
      <c r="E52" s="35" t="str">
        <f>IFERROR(__xludf.DUMMYFUNCTION("if(isblank(A52),"""",filter(Moorings!A:A,Moorings!B:B=A52,Moorings!D:D=D52))"),"A00163")</f>
        <v>A00163</v>
      </c>
      <c r="F52" s="35" t="str">
        <f>IFERROR(__xludf.DUMMYFUNCTION("if(isblank(A52),"""",filter(Moorings!C:C,Moorings!B:B=A52,Moorings!D:D=D52))"),"16P71879-7249")</f>
        <v>16P71879-7249</v>
      </c>
      <c r="G52" s="34" t="s">
        <v>88</v>
      </c>
      <c r="H52" s="34">
        <v>-0.075401</v>
      </c>
      <c r="I52" s="32"/>
      <c r="J52" s="33"/>
    </row>
    <row r="53" ht="15.75" customHeight="1">
      <c r="A53" s="42" t="s">
        <v>46</v>
      </c>
      <c r="B53" s="35" t="str">
        <f>IFERROR(__xludf.DUMMYFUNCTION("if(isblank(A53),"""",filter(Moorings!A:A,Moorings!B:B=left(A53,14),Moorings!D:D=D53))"),"N00281")</f>
        <v>N00281</v>
      </c>
      <c r="C53" s="35" t="str">
        <f>IFERROR(__xludf.DUMMYFUNCTION("if(isblank(A53),"""",filter(Moorings!C:C,Moorings!B:B=left(A53,14),Moorings!D:D=D53))"),"SN0008")</f>
        <v>SN0008</v>
      </c>
      <c r="D53" s="38">
        <v>2.0</v>
      </c>
      <c r="E53" s="35" t="str">
        <f>IFERROR(__xludf.DUMMYFUNCTION("if(isblank(A53),"""",filter(Moorings!A:A,Moorings!B:B=A53,Moorings!D:D=D53))"),"A00163")</f>
        <v>A00163</v>
      </c>
      <c r="F53" s="35" t="str">
        <f>IFERROR(__xludf.DUMMYFUNCTION("if(isblank(A53),"""",filter(Moorings!C:C,Moorings!B:B=A53,Moorings!D:D=D53))"),"16P71879-7249")</f>
        <v>16P71879-7249</v>
      </c>
      <c r="G53" s="34" t="s">
        <v>89</v>
      </c>
      <c r="H53" s="34">
        <v>8.85273E-4</v>
      </c>
      <c r="I53" s="32"/>
      <c r="J53" s="33"/>
    </row>
    <row r="54" ht="15.75" customHeight="1">
      <c r="A54" s="42" t="s">
        <v>46</v>
      </c>
      <c r="B54" s="35" t="str">
        <f>IFERROR(__xludf.DUMMYFUNCTION("if(isblank(A54),"""",filter(Moorings!A:A,Moorings!B:B=left(A54,14),Moorings!D:D=D54))"),"N00281")</f>
        <v>N00281</v>
      </c>
      <c r="C54" s="35" t="str">
        <f>IFERROR(__xludf.DUMMYFUNCTION("if(isblank(A54),"""",filter(Moorings!C:C,Moorings!B:B=left(A54,14),Moorings!D:D=D54))"),"SN0008")</f>
        <v>SN0008</v>
      </c>
      <c r="D54" s="38">
        <v>2.0</v>
      </c>
      <c r="E54" s="35" t="str">
        <f>IFERROR(__xludf.DUMMYFUNCTION("if(isblank(A54),"""",filter(Moorings!A:A,Moorings!B:B=A54,Moorings!D:D=D54))"),"A00163")</f>
        <v>A00163</v>
      </c>
      <c r="F54" s="35" t="str">
        <f>IFERROR(__xludf.DUMMYFUNCTION("if(isblank(A54),"""",filter(Moorings!C:C,Moorings!B:B=A54,Moorings!D:D=D54))"),"16P71879-7249")</f>
        <v>16P71879-7249</v>
      </c>
      <c r="G54" s="34" t="s">
        <v>90</v>
      </c>
      <c r="H54" s="34">
        <v>-9.57E-8</v>
      </c>
      <c r="I54" s="32"/>
      <c r="J54" s="33"/>
    </row>
    <row r="55" ht="15.75" customHeight="1">
      <c r="A55" s="42" t="s">
        <v>46</v>
      </c>
      <c r="B55" s="35" t="str">
        <f>IFERROR(__xludf.DUMMYFUNCTION("if(isblank(A55),"""",filter(Moorings!A:A,Moorings!B:B=left(A55,14),Moorings!D:D=D55))"),"N00281")</f>
        <v>N00281</v>
      </c>
      <c r="C55" s="35" t="str">
        <f>IFERROR(__xludf.DUMMYFUNCTION("if(isblank(A55),"""",filter(Moorings!C:C,Moorings!B:B=left(A55,14),Moorings!D:D=D55))"),"SN0008")</f>
        <v>SN0008</v>
      </c>
      <c r="D55" s="38">
        <v>2.0</v>
      </c>
      <c r="E55" s="35" t="str">
        <f>IFERROR(__xludf.DUMMYFUNCTION("if(isblank(A55),"""",filter(Moorings!A:A,Moorings!B:B=A55,Moorings!D:D=D55))"),"A00163")</f>
        <v>A00163</v>
      </c>
      <c r="F55" s="35" t="str">
        <f>IFERROR(__xludf.DUMMYFUNCTION("if(isblank(A55),"""",filter(Moorings!C:C,Moorings!B:B=A55,Moorings!D:D=D55))"),"16P71879-7249")</f>
        <v>16P71879-7249</v>
      </c>
      <c r="G55" s="34" t="s">
        <v>91</v>
      </c>
      <c r="H55" s="34">
        <v>3.25E-6</v>
      </c>
      <c r="I55" s="32"/>
      <c r="J55" s="33"/>
    </row>
    <row r="56" ht="15.75" customHeight="1">
      <c r="A56" s="42" t="s">
        <v>46</v>
      </c>
      <c r="B56" s="35" t="str">
        <f>IFERROR(__xludf.DUMMYFUNCTION("if(isblank(A56),"""",filter(Moorings!A:A,Moorings!B:B=left(A56,14),Moorings!D:D=D56))"),"N00281")</f>
        <v>N00281</v>
      </c>
      <c r="C56" s="35" t="str">
        <f>IFERROR(__xludf.DUMMYFUNCTION("if(isblank(A56),"""",filter(Moorings!C:C,Moorings!B:B=left(A56,14),Moorings!D:D=D56))"),"SN0008")</f>
        <v>SN0008</v>
      </c>
      <c r="D56" s="38">
        <v>2.0</v>
      </c>
      <c r="E56" s="35" t="str">
        <f>IFERROR(__xludf.DUMMYFUNCTION("if(isblank(A56),"""",filter(Moorings!A:A,Moorings!B:B=A56,Moorings!D:D=D56))"),"A00163")</f>
        <v>A00163</v>
      </c>
      <c r="F56" s="35" t="str">
        <f>IFERROR(__xludf.DUMMYFUNCTION("if(isblank(A56),"""",filter(Moorings!C:C,Moorings!B:B=A56,Moorings!D:D=D56))"),"16P71879-7249")</f>
        <v>16P71879-7249</v>
      </c>
      <c r="G56" s="34" t="s">
        <v>92</v>
      </c>
      <c r="H56" s="34">
        <v>0.06781201</v>
      </c>
      <c r="I56" s="32"/>
      <c r="J56" s="33"/>
    </row>
    <row r="57" ht="15.75" customHeight="1">
      <c r="A57" s="42" t="s">
        <v>46</v>
      </c>
      <c r="B57" s="35" t="str">
        <f>IFERROR(__xludf.DUMMYFUNCTION("if(isblank(A57),"""",filter(Moorings!A:A,Moorings!B:B=left(A57,14),Moorings!D:D=D57))"),"N00281")</f>
        <v>N00281</v>
      </c>
      <c r="C57" s="35" t="str">
        <f>IFERROR(__xludf.DUMMYFUNCTION("if(isblank(A57),"""",filter(Moorings!C:C,Moorings!B:B=left(A57,14),Moorings!D:D=D57))"),"SN0008")</f>
        <v>SN0008</v>
      </c>
      <c r="D57" s="38">
        <v>2.0</v>
      </c>
      <c r="E57" s="35" t="str">
        <f>IFERROR(__xludf.DUMMYFUNCTION("if(isblank(A57),"""",filter(Moorings!A:A,Moorings!B:B=A57,Moorings!D:D=D57))"),"A00163")</f>
        <v>A00163</v>
      </c>
      <c r="F57" s="35" t="str">
        <f>IFERROR(__xludf.DUMMYFUNCTION("if(isblank(A57),"""",filter(Moorings!C:C,Moorings!B:B=A57,Moorings!D:D=D57))"),"16P71879-7249")</f>
        <v>16P71879-7249</v>
      </c>
      <c r="G57" s="34" t="s">
        <v>93</v>
      </c>
      <c r="H57" s="34">
        <v>0.0</v>
      </c>
      <c r="I57" s="32"/>
      <c r="J57" s="33"/>
    </row>
    <row r="58" ht="15.75" customHeight="1">
      <c r="A58" s="42" t="s">
        <v>46</v>
      </c>
      <c r="B58" s="35" t="str">
        <f>IFERROR(__xludf.DUMMYFUNCTION("if(isblank(A58),"""",filter(Moorings!A:A,Moorings!B:B=left(A58,14),Moorings!D:D=D58))"),"N00281")</f>
        <v>N00281</v>
      </c>
      <c r="C58" s="35" t="str">
        <f>IFERROR(__xludf.DUMMYFUNCTION("if(isblank(A58),"""",filter(Moorings!C:C,Moorings!B:B=left(A58,14),Moorings!D:D=D58))"),"SN0008")</f>
        <v>SN0008</v>
      </c>
      <c r="D58" s="38">
        <v>2.0</v>
      </c>
      <c r="E58" s="35" t="str">
        <f>IFERROR(__xludf.DUMMYFUNCTION("if(isblank(A58),"""",filter(Moorings!A:A,Moorings!B:B=A58,Moorings!D:D=D58))"),"A00163")</f>
        <v>A00163</v>
      </c>
      <c r="F58" s="35" t="str">
        <f>IFERROR(__xludf.DUMMYFUNCTION("if(isblank(A58),"""",filter(Moorings!C:C,Moorings!B:B=A58,Moorings!D:D=D58))"),"16P71879-7249")</f>
        <v>16P71879-7249</v>
      </c>
      <c r="G58" s="34" t="s">
        <v>94</v>
      </c>
      <c r="H58" s="34">
        <v>-0.9809429</v>
      </c>
      <c r="I58" s="32"/>
      <c r="J58" s="33"/>
    </row>
    <row r="59" ht="15.75" customHeight="1">
      <c r="A59" s="42" t="s">
        <v>46</v>
      </c>
      <c r="B59" s="35" t="str">
        <f>IFERROR(__xludf.DUMMYFUNCTION("if(isblank(A59),"""",filter(Moorings!A:A,Moorings!B:B=left(A59,14),Moorings!D:D=D59))"),"N00281")</f>
        <v>N00281</v>
      </c>
      <c r="C59" s="35" t="str">
        <f>IFERROR(__xludf.DUMMYFUNCTION("if(isblank(A59),"""",filter(Moorings!C:C,Moorings!B:B=left(A59,14),Moorings!D:D=D59))"),"SN0008")</f>
        <v>SN0008</v>
      </c>
      <c r="D59" s="38">
        <v>2.0</v>
      </c>
      <c r="E59" s="35" t="str">
        <f>IFERROR(__xludf.DUMMYFUNCTION("if(isblank(A59),"""",filter(Moorings!A:A,Moorings!B:B=A59,Moorings!D:D=D59))"),"A00163")</f>
        <v>A00163</v>
      </c>
      <c r="F59" s="35" t="str">
        <f>IFERROR(__xludf.DUMMYFUNCTION("if(isblank(A59),"""",filter(Moorings!C:C,Moorings!B:B=A59,Moorings!D:D=D59))"),"16P71879-7249")</f>
        <v>16P71879-7249</v>
      </c>
      <c r="G59" s="34" t="s">
        <v>95</v>
      </c>
      <c r="H59" s="34">
        <v>0.1525458</v>
      </c>
      <c r="I59" s="32"/>
      <c r="J59" s="33"/>
    </row>
    <row r="60" ht="15.75" customHeight="1">
      <c r="A60" s="42" t="s">
        <v>46</v>
      </c>
      <c r="B60" s="35" t="str">
        <f>IFERROR(__xludf.DUMMYFUNCTION("if(isblank(A60),"""",filter(Moorings!A:A,Moorings!B:B=left(A60,14),Moorings!D:D=D60))"),"N00281")</f>
        <v>N00281</v>
      </c>
      <c r="C60" s="35" t="str">
        <f>IFERROR(__xludf.DUMMYFUNCTION("if(isblank(A60),"""",filter(Moorings!C:C,Moorings!B:B=left(A60,14),Moorings!D:D=D60))"),"SN0008")</f>
        <v>SN0008</v>
      </c>
      <c r="D60" s="38">
        <v>2.0</v>
      </c>
      <c r="E60" s="35" t="str">
        <f>IFERROR(__xludf.DUMMYFUNCTION("if(isblank(A60),"""",filter(Moorings!A:A,Moorings!B:B=A60,Moorings!D:D=D60))"),"A00163")</f>
        <v>A00163</v>
      </c>
      <c r="F60" s="35" t="str">
        <f>IFERROR(__xludf.DUMMYFUNCTION("if(isblank(A60),"""",filter(Moorings!C:C,Moorings!B:B=A60,Moorings!D:D=D60))"),"16P71879-7249")</f>
        <v>16P71879-7249</v>
      </c>
      <c r="G60" s="34" t="s">
        <v>96</v>
      </c>
      <c r="H60" s="34">
        <v>-3.693526E-4</v>
      </c>
      <c r="I60" s="32"/>
      <c r="J60" s="33"/>
    </row>
    <row r="61" ht="15.75" customHeight="1">
      <c r="A61" s="42" t="s">
        <v>46</v>
      </c>
      <c r="B61" s="35" t="str">
        <f>IFERROR(__xludf.DUMMYFUNCTION("if(isblank(A61),"""",filter(Moorings!A:A,Moorings!B:B=left(A61,14),Moorings!D:D=D61))"),"N00281")</f>
        <v>N00281</v>
      </c>
      <c r="C61" s="35" t="str">
        <f>IFERROR(__xludf.DUMMYFUNCTION("if(isblank(A61),"""",filter(Moorings!C:C,Moorings!B:B=left(A61,14),Moorings!D:D=D61))"),"SN0008")</f>
        <v>SN0008</v>
      </c>
      <c r="D61" s="38">
        <v>2.0</v>
      </c>
      <c r="E61" s="35" t="str">
        <f>IFERROR(__xludf.DUMMYFUNCTION("if(isblank(A61),"""",filter(Moorings!A:A,Moorings!B:B=A61,Moorings!D:D=D61))"),"A00163")</f>
        <v>A00163</v>
      </c>
      <c r="F61" s="35" t="str">
        <f>IFERROR(__xludf.DUMMYFUNCTION("if(isblank(A61),"""",filter(Moorings!C:C,Moorings!B:B=A61,Moorings!D:D=D61))"),"16P71879-7249")</f>
        <v>16P71879-7249</v>
      </c>
      <c r="G61" s="34" t="s">
        <v>97</v>
      </c>
      <c r="H61" s="34">
        <v>5.050751E-5</v>
      </c>
      <c r="I61" s="32"/>
      <c r="J61" s="33"/>
    </row>
    <row r="62" ht="15.75" customHeight="1">
      <c r="A62" s="42" t="s">
        <v>46</v>
      </c>
      <c r="B62" s="35" t="str">
        <f>IFERROR(__xludf.DUMMYFUNCTION("if(isblank(A62),"""",filter(Moorings!A:A,Moorings!B:B=left(A62,14),Moorings!D:D=D62))"),"N00281")</f>
        <v>N00281</v>
      </c>
      <c r="C62" s="35" t="str">
        <f>IFERROR(__xludf.DUMMYFUNCTION("if(isblank(A62),"""",filter(Moorings!C:C,Moorings!B:B=left(A62,14),Moorings!D:D=D62))"),"SN0008")</f>
        <v>SN0008</v>
      </c>
      <c r="D62" s="38">
        <v>2.0</v>
      </c>
      <c r="E62" s="35" t="str">
        <f>IFERROR(__xludf.DUMMYFUNCTION("if(isblank(A62),"""",filter(Moorings!A:A,Moorings!B:B=A62,Moorings!D:D=D62))"),"A00163")</f>
        <v>A00163</v>
      </c>
      <c r="F62" s="35" t="str">
        <f>IFERROR(__xludf.DUMMYFUNCTION("if(isblank(A62),"""",filter(Moorings!C:C,Moorings!B:B=A62,Moorings!D:D=D62))"),"16P71879-7249")</f>
        <v>16P71879-7249</v>
      </c>
      <c r="G62" s="34" t="s">
        <v>98</v>
      </c>
      <c r="H62" s="34">
        <v>30.05444</v>
      </c>
      <c r="I62" s="32"/>
      <c r="J62" s="33"/>
    </row>
    <row r="63" ht="15.75" customHeight="1">
      <c r="A63" s="42" t="s">
        <v>46</v>
      </c>
      <c r="B63" s="35" t="str">
        <f>IFERROR(__xludf.DUMMYFUNCTION("if(isblank(A63),"""",filter(Moorings!A:A,Moorings!B:B=left(A63,14),Moorings!D:D=D63))"),"N00281")</f>
        <v>N00281</v>
      </c>
      <c r="C63" s="35" t="str">
        <f>IFERROR(__xludf.DUMMYFUNCTION("if(isblank(A63),"""",filter(Moorings!C:C,Moorings!B:B=left(A63,14),Moorings!D:D=D63))"),"SN0008")</f>
        <v>SN0008</v>
      </c>
      <c r="D63" s="38">
        <v>2.0</v>
      </c>
      <c r="E63" s="35" t="str">
        <f>IFERROR(__xludf.DUMMYFUNCTION("if(isblank(A63),"""",filter(Moorings!A:A,Moorings!B:B=A63,Moorings!D:D=D63))"),"A00163")</f>
        <v>A00163</v>
      </c>
      <c r="F63" s="35" t="str">
        <f>IFERROR(__xludf.DUMMYFUNCTION("if(isblank(A63),"""",filter(Moorings!C:C,Moorings!B:B=A63,Moorings!D:D=D63))"),"16P71879-7249")</f>
        <v>16P71879-7249</v>
      </c>
      <c r="G63" s="34" t="s">
        <v>99</v>
      </c>
      <c r="H63" s="34">
        <v>-3.89207E-4</v>
      </c>
      <c r="I63" s="32"/>
      <c r="J63" s="33"/>
    </row>
    <row r="64" ht="15.75" customHeight="1">
      <c r="A64" s="42" t="s">
        <v>46</v>
      </c>
      <c r="B64" s="35" t="str">
        <f>IFERROR(__xludf.DUMMYFUNCTION("if(isblank(A64),"""",filter(Moorings!A:A,Moorings!B:B=left(A64,14),Moorings!D:D=D64))"),"N00281")</f>
        <v>N00281</v>
      </c>
      <c r="C64" s="35" t="str">
        <f>IFERROR(__xludf.DUMMYFUNCTION("if(isblank(A64),"""",filter(Moorings!C:C,Moorings!B:B=left(A64,14),Moorings!D:D=D64))"),"SN0008")</f>
        <v>SN0008</v>
      </c>
      <c r="D64" s="38">
        <v>2.0</v>
      </c>
      <c r="E64" s="35" t="str">
        <f>IFERROR(__xludf.DUMMYFUNCTION("if(isblank(A64),"""",filter(Moorings!A:A,Moorings!B:B=A64,Moorings!D:D=D64))"),"A00163")</f>
        <v>A00163</v>
      </c>
      <c r="F64" s="35" t="str">
        <f>IFERROR(__xludf.DUMMYFUNCTION("if(isblank(A64),"""",filter(Moorings!C:C,Moorings!B:B=A64,Moorings!D:D=D64))"),"16P71879-7249")</f>
        <v>16P71879-7249</v>
      </c>
      <c r="G64" s="34" t="s">
        <v>100</v>
      </c>
      <c r="H64" s="34">
        <v>2.67025E-6</v>
      </c>
      <c r="I64" s="32"/>
      <c r="J64" s="33"/>
    </row>
    <row r="65" ht="15.75" customHeight="1">
      <c r="A65" s="42" t="s">
        <v>46</v>
      </c>
      <c r="B65" s="35" t="str">
        <f>IFERROR(__xludf.DUMMYFUNCTION("if(isblank(A65),"""",filter(Moorings!A:A,Moorings!B:B=left(A65,14),Moorings!D:D=D65))"),"N00281")</f>
        <v>N00281</v>
      </c>
      <c r="C65" s="35" t="str">
        <f>IFERROR(__xludf.DUMMYFUNCTION("if(isblank(A65),"""",filter(Moorings!C:C,Moorings!B:B=left(A65,14),Moorings!D:D=D65))"),"SN0008")</f>
        <v>SN0008</v>
      </c>
      <c r="D65" s="38">
        <v>2.0</v>
      </c>
      <c r="E65" s="35" t="str">
        <f>IFERROR(__xludf.DUMMYFUNCTION("if(isblank(A65),"""",filter(Moorings!A:A,Moorings!B:B=A65,Moorings!D:D=D65))"),"A00163")</f>
        <v>A00163</v>
      </c>
      <c r="F65" s="35" t="str">
        <f>IFERROR(__xludf.DUMMYFUNCTION("if(isblank(A65),"""",filter(Moorings!C:C,Moorings!B:B=A65,Moorings!D:D=D65))"),"16P71879-7249")</f>
        <v>16P71879-7249</v>
      </c>
      <c r="G65" s="34" t="s">
        <v>101</v>
      </c>
      <c r="H65" s="34">
        <v>1.71878E-9</v>
      </c>
      <c r="I65" s="32"/>
      <c r="J65" s="33"/>
    </row>
    <row r="66" ht="15.75" customHeight="1">
      <c r="A66" s="42" t="s">
        <v>46</v>
      </c>
      <c r="B66" s="35" t="str">
        <f>IFERROR(__xludf.DUMMYFUNCTION("if(isblank(A66),"""",filter(Moorings!A:A,Moorings!B:B=left(A66,14),Moorings!D:D=D66))"),"N00281")</f>
        <v>N00281</v>
      </c>
      <c r="C66" s="35" t="str">
        <f>IFERROR(__xludf.DUMMYFUNCTION("if(isblank(A66),"""",filter(Moorings!C:C,Moorings!B:B=left(A66,14),Moorings!D:D=D66))"),"SN0008")</f>
        <v>SN0008</v>
      </c>
      <c r="D66" s="38">
        <v>2.0</v>
      </c>
      <c r="E66" s="35" t="str">
        <f>IFERROR(__xludf.DUMMYFUNCTION("if(isblank(A66),"""",filter(Moorings!A:A,Moorings!B:B=A66,Moorings!D:D=D66))"),"A00163")</f>
        <v>A00163</v>
      </c>
      <c r="F66" s="35" t="str">
        <f>IFERROR(__xludf.DUMMYFUNCTION("if(isblank(A66),"""",filter(Moorings!C:C,Moorings!B:B=A66,Moorings!D:D=D66))"),"16P71879-7249")</f>
        <v>16P71879-7249</v>
      </c>
      <c r="G66" s="34" t="s">
        <v>102</v>
      </c>
      <c r="H66" s="34">
        <v>0.0</v>
      </c>
      <c r="I66" s="32"/>
      <c r="J66" s="33"/>
    </row>
    <row r="67" ht="15.75" customHeight="1">
      <c r="A67" s="34"/>
      <c r="B67" s="30" t="str">
        <f>IFERROR(__xludf.DUMMYFUNCTION("if(isblank(A67),"""",filter(Moorings!A:A,Moorings!B:B=left(A67,14),Moorings!D:D=D67))"),"")</f>
        <v/>
      </c>
      <c r="C67" s="30" t="str">
        <f>IFERROR(__xludf.DUMMYFUNCTION("if(isblank(A67),"""",filter(Moorings!C:C,Moorings!B:B=left(A67,14),Moorings!D:D=D67))"),"")</f>
        <v/>
      </c>
      <c r="D67" s="38"/>
      <c r="E67" s="30" t="str">
        <f>IFERROR(__xludf.DUMMYFUNCTION("if(isblank(A67),"""",filter(Moorings!A:A,Moorings!B:B=A67,Moorings!D:D=D67))"),"")</f>
        <v/>
      </c>
      <c r="F67" s="30" t="str">
        <f>IFERROR(__xludf.DUMMYFUNCTION("if(isblank(A67),"""",filter(Moorings!C:C,Moorings!B:B=A67,Moorings!D:D=D67))"),"")</f>
        <v/>
      </c>
      <c r="G67" s="34"/>
      <c r="H67" s="34"/>
      <c r="I67" s="32"/>
      <c r="J67" s="33"/>
    </row>
    <row r="68" ht="15.75" customHeight="1">
      <c r="A68" s="39" t="s">
        <v>44</v>
      </c>
      <c r="B68" s="35" t="str">
        <f>IFERROR(__xludf.DUMMYFUNCTION("if(isblank(A68),"""",filter(Moorings!A:A,Moorings!B:B=left(A68,14),Moorings!D:D=D68))"),"ATAPL-65310-030-0005")</f>
        <v>ATAPL-65310-030-0005</v>
      </c>
      <c r="C68" s="35" t="str">
        <f>IFERROR(__xludf.DUMMYFUNCTION("if(isblank(A68),"""",filter(Moorings!C:C,Moorings!B:B=left(A68,14),Moorings!D:D=D68))"),"SN0005")</f>
        <v>SN0005</v>
      </c>
      <c r="D68" s="36">
        <v>1.0</v>
      </c>
      <c r="E68" s="35" t="str">
        <f>IFERROR(__xludf.DUMMYFUNCTION("if(isblank(A68),"""",filter(Moorings!A:A,Moorings!B:B=A68,Moorings!D:D=D68))"),"A00171")</f>
        <v>A00171</v>
      </c>
      <c r="F68" s="35" t="str">
        <f>IFERROR(__xludf.DUMMYFUNCTION("if(isblank(A68),"""",filter(Moorings!C:C,Moorings!B:B=A68,Moorings!D:D=D68))"),"133")</f>
        <v>133</v>
      </c>
      <c r="G68" s="39" t="s">
        <v>77</v>
      </c>
      <c r="H68" s="39">
        <v>44.36958667</v>
      </c>
      <c r="I68" s="32"/>
      <c r="J68" s="33"/>
    </row>
    <row r="69" ht="15.75" customHeight="1">
      <c r="A69" s="39" t="s">
        <v>44</v>
      </c>
      <c r="B69" s="35" t="str">
        <f>IFERROR(__xludf.DUMMYFUNCTION("if(isblank(A69),"""",filter(Moorings!A:A,Moorings!B:B=left(A69,14),Moorings!D:D=D69))"),"ATAPL-65310-030-0005")</f>
        <v>ATAPL-65310-030-0005</v>
      </c>
      <c r="C69" s="35" t="str">
        <f>IFERROR(__xludf.DUMMYFUNCTION("if(isblank(A69),"""",filter(Moorings!C:C,Moorings!B:B=left(A69,14),Moorings!D:D=D69))"),"SN0005")</f>
        <v>SN0005</v>
      </c>
      <c r="D69" s="36">
        <v>1.0</v>
      </c>
      <c r="E69" s="35" t="str">
        <f>IFERROR(__xludf.DUMMYFUNCTION("if(isblank(A69),"""",filter(Moorings!A:A,Moorings!B:B=A69,Moorings!D:D=D69))"),"A00171")</f>
        <v>A00171</v>
      </c>
      <c r="F69" s="35" t="str">
        <f>IFERROR(__xludf.DUMMYFUNCTION("if(isblank(A69),"""",filter(Moorings!C:C,Moorings!B:B=A69,Moorings!D:D=D69))"),"133")</f>
        <v>133</v>
      </c>
      <c r="G69" s="39" t="s">
        <v>78</v>
      </c>
      <c r="H69" s="39">
        <v>-124.9537367</v>
      </c>
      <c r="I69" s="32"/>
      <c r="J69" s="33"/>
    </row>
    <row r="70" ht="15.75" customHeight="1">
      <c r="A70" s="39" t="s">
        <v>44</v>
      </c>
      <c r="B70" s="35" t="str">
        <f>IFERROR(__xludf.DUMMYFUNCTION("if(isblank(A70),"""",filter(Moorings!A:A,Moorings!B:B=left(A70,14),Moorings!D:D=D70))"),"ATAPL-65310-030-0005")</f>
        <v>ATAPL-65310-030-0005</v>
      </c>
      <c r="C70" s="35" t="str">
        <f>IFERROR(__xludf.DUMMYFUNCTION("if(isblank(A70),"""",filter(Moorings!C:C,Moorings!B:B=left(A70,14),Moorings!D:D=D70))"),"SN0005")</f>
        <v>SN0005</v>
      </c>
      <c r="D70" s="36">
        <v>1.0</v>
      </c>
      <c r="E70" s="35" t="str">
        <f>IFERROR(__xludf.DUMMYFUNCTION("if(isblank(A70),"""",filter(Moorings!A:A,Moorings!B:B=A70,Moorings!D:D=D70))"),"A00171")</f>
        <v>A00171</v>
      </c>
      <c r="F70" s="35" t="str">
        <f>IFERROR(__xludf.DUMMYFUNCTION("if(isblank(A70),"""",filter(Moorings!C:C,Moorings!B:B=A70,Moorings!D:D=D70))"),"133")</f>
        <v>133</v>
      </c>
      <c r="G70" s="39" t="s">
        <v>103</v>
      </c>
      <c r="H70" s="39" t="s">
        <v>104</v>
      </c>
      <c r="I70" s="32"/>
      <c r="J70" s="33"/>
    </row>
    <row r="71" ht="15.75" customHeight="1">
      <c r="A71" s="34"/>
      <c r="B71" s="30" t="str">
        <f>IFERROR(__xludf.DUMMYFUNCTION("if(isblank(A71),"""",filter(Moorings!A:A,Moorings!B:B=left(A71,14),Moorings!D:D=D71))"),"")</f>
        <v/>
      </c>
      <c r="C71" s="30" t="str">
        <f>IFERROR(__xludf.DUMMYFUNCTION("if(isblank(A71),"""",filter(Moorings!C:C,Moorings!B:B=left(A71,14),Moorings!D:D=D71))"),"")</f>
        <v/>
      </c>
      <c r="D71" s="38"/>
      <c r="E71" s="30" t="str">
        <f>IFERROR(__xludf.DUMMYFUNCTION("if(isblank(A71),"""",filter(Moorings!A:A,Moorings!B:B=A71,Moorings!D:D=D71))"),"")</f>
        <v/>
      </c>
      <c r="F71" s="30" t="str">
        <f>IFERROR(__xludf.DUMMYFUNCTION("if(isblank(A71),"""",filter(Moorings!C:C,Moorings!B:B=A71,Moorings!D:D=D71))"),"")</f>
        <v/>
      </c>
      <c r="G71" s="34"/>
      <c r="H71" s="34"/>
      <c r="I71" s="32"/>
      <c r="J71" s="33"/>
    </row>
    <row r="72" ht="15.75" customHeight="1">
      <c r="A72" s="34" t="s">
        <v>44</v>
      </c>
      <c r="B72" s="35" t="str">
        <f>IFERROR(__xludf.DUMMYFUNCTION("if(isblank(A72),"""",filter(Moorings!A:A,Moorings!B:B=left(A72,14),Moorings!D:D=D72))"),"N00281")</f>
        <v>N00281</v>
      </c>
      <c r="C72" s="35" t="str">
        <f>IFERROR(__xludf.DUMMYFUNCTION("if(isblank(A72),"""",filter(Moorings!C:C,Moorings!B:B=left(A72,14),Moorings!D:D=D72))"),"SN0008")</f>
        <v>SN0008</v>
      </c>
      <c r="D72" s="38">
        <v>2.0</v>
      </c>
      <c r="E72" s="35" t="str">
        <f>IFERROR(__xludf.DUMMYFUNCTION("if(isblank(A72),"""",filter(Moorings!A:A,Moorings!B:B=A72,Moorings!D:D=D72))"),"ATOSU-58320-00022")</f>
        <v>ATOSU-58320-00022</v>
      </c>
      <c r="F72" s="35" t="str">
        <f>IFERROR(__xludf.DUMMYFUNCTION("if(isblank(A72),"""",filter(Moorings!C:C,Moorings!B:B=A72,Moorings!D:D=D72))"),"381")</f>
        <v>381</v>
      </c>
      <c r="G72" s="34" t="s">
        <v>77</v>
      </c>
      <c r="H72" s="34">
        <v>44.3695866666666</v>
      </c>
      <c r="I72" s="32"/>
      <c r="J72" s="33"/>
    </row>
    <row r="73" ht="15.75" customHeight="1">
      <c r="A73" s="34" t="s">
        <v>44</v>
      </c>
      <c r="B73" s="35" t="str">
        <f>IFERROR(__xludf.DUMMYFUNCTION("if(isblank(A73),"""",filter(Moorings!A:A,Moorings!B:B=left(A73,14),Moorings!D:D=D73))"),"N00281")</f>
        <v>N00281</v>
      </c>
      <c r="C73" s="35" t="str">
        <f>IFERROR(__xludf.DUMMYFUNCTION("if(isblank(A73),"""",filter(Moorings!C:C,Moorings!B:B=left(A73,14),Moorings!D:D=D73))"),"SN0008")</f>
        <v>SN0008</v>
      </c>
      <c r="D73" s="38">
        <v>2.0</v>
      </c>
      <c r="E73" s="35" t="str">
        <f>IFERROR(__xludf.DUMMYFUNCTION("if(isblank(A73),"""",filter(Moorings!A:A,Moorings!B:B=A73,Moorings!D:D=D73))"),"ATOSU-58320-00022")</f>
        <v>ATOSU-58320-00022</v>
      </c>
      <c r="F73" s="35" t="str">
        <f>IFERROR(__xludf.DUMMYFUNCTION("if(isblank(A73),"""",filter(Moorings!C:C,Moorings!B:B=A73,Moorings!D:D=D73))"),"381")</f>
        <v>381</v>
      </c>
      <c r="G73" s="34" t="s">
        <v>78</v>
      </c>
      <c r="H73" s="34">
        <v>-124.953736666666</v>
      </c>
      <c r="I73" s="32"/>
      <c r="J73" s="33"/>
    </row>
    <row r="74" ht="15.75" customHeight="1">
      <c r="A74" s="34" t="s">
        <v>44</v>
      </c>
      <c r="B74" s="35" t="str">
        <f>IFERROR(__xludf.DUMMYFUNCTION("if(isblank(A74),"""",filter(Moorings!A:A,Moorings!B:B=left(A74,14),Moorings!D:D=D74))"),"N00281")</f>
        <v>N00281</v>
      </c>
      <c r="C74" s="35" t="str">
        <f>IFERROR(__xludf.DUMMYFUNCTION("if(isblank(A74),"""",filter(Moorings!C:C,Moorings!B:B=left(A74,14),Moorings!D:D=D74))"),"SN0008")</f>
        <v>SN0008</v>
      </c>
      <c r="D74" s="38">
        <v>2.0</v>
      </c>
      <c r="E74" s="35" t="str">
        <f>IFERROR(__xludf.DUMMYFUNCTION("if(isblank(A74),"""",filter(Moorings!A:A,Moorings!B:B=A74,Moorings!D:D=D74))"),"ATOSU-58320-00022")</f>
        <v>ATOSU-58320-00022</v>
      </c>
      <c r="F74" s="35" t="str">
        <f>IFERROR(__xludf.DUMMYFUNCTION("if(isblank(A74),"""",filter(Moorings!C:C,Moorings!B:B=A74,Moorings!D:D=D74))"),"381")</f>
        <v>381</v>
      </c>
      <c r="G74" s="34" t="s">
        <v>103</v>
      </c>
      <c r="H74" s="34" t="s">
        <v>105</v>
      </c>
      <c r="I74" s="37" t="s">
        <v>106</v>
      </c>
      <c r="J74" s="33"/>
    </row>
    <row r="75" ht="15.75" customHeight="1">
      <c r="A75" s="34"/>
      <c r="B75" s="30" t="str">
        <f>IFERROR(__xludf.DUMMYFUNCTION("if(isblank(A75),"""",filter(Moorings!A:A,Moorings!B:B=left(A75,14),Moorings!D:D=D75))"),"")</f>
        <v/>
      </c>
      <c r="C75" s="30" t="str">
        <f>IFERROR(__xludf.DUMMYFUNCTION("if(isblank(A75),"""",filter(Moorings!C:C,Moorings!B:B=left(A75,14),Moorings!D:D=D75))"),"")</f>
        <v/>
      </c>
      <c r="D75" s="38"/>
      <c r="E75" s="30" t="str">
        <f>IFERROR(__xludf.DUMMYFUNCTION("if(isblank(A75),"""",filter(Moorings!A:A,Moorings!B:B=A75,Moorings!D:D=D75))"),"")</f>
        <v/>
      </c>
      <c r="F75" s="30" t="str">
        <f>IFERROR(__xludf.DUMMYFUNCTION("if(isblank(A75),"""",filter(Moorings!C:C,Moorings!B:B=A75,Moorings!D:D=D75))"),"")</f>
        <v/>
      </c>
      <c r="G75" s="34"/>
      <c r="H75" s="34"/>
      <c r="I75" s="32"/>
      <c r="J75" s="33"/>
    </row>
    <row r="76" ht="15.75" customHeight="1">
      <c r="A76" s="43" t="s">
        <v>42</v>
      </c>
      <c r="B76" s="35" t="str">
        <f>IFERROR(__xludf.DUMMYFUNCTION("if(isblank(A76),"""",filter(Moorings!A:A,Moorings!B:B=left(A76,14),Moorings!D:D=D76))"),"ATAPL-65310-030-0005")</f>
        <v>ATAPL-65310-030-0005</v>
      </c>
      <c r="C76" s="35" t="str">
        <f>IFERROR(__xludf.DUMMYFUNCTION("if(isblank(A76),"""",filter(Moorings!C:C,Moorings!B:B=left(A76,14),Moorings!D:D=D76))"),"SN0005")</f>
        <v>SN0005</v>
      </c>
      <c r="D76" s="44">
        <v>1.0</v>
      </c>
      <c r="E76" s="35" t="str">
        <f>IFERROR(__xludf.DUMMYFUNCTION("if(isblank(A76),"""",filter(Moorings!A:A,Moorings!B:B=A76,Moorings!D:D=D76))"),"A00059")</f>
        <v>A00059</v>
      </c>
      <c r="F76" s="35" t="str">
        <f>IFERROR(__xludf.DUMMYFUNCTION("if(isblank(A76),"""",filter(Moorings!C:C,Moorings!B:B=A76,Moorings!D:D=D76))"),"8159")</f>
        <v>8159</v>
      </c>
      <c r="G76" s="43" t="s">
        <v>77</v>
      </c>
      <c r="H76" s="39">
        <v>44.36958667</v>
      </c>
      <c r="I76" s="45"/>
      <c r="J76" s="33"/>
    </row>
    <row r="77" ht="15.75" customHeight="1">
      <c r="A77" s="43" t="s">
        <v>42</v>
      </c>
      <c r="B77" s="35" t="str">
        <f>IFERROR(__xludf.DUMMYFUNCTION("if(isblank(A77),"""",filter(Moorings!A:A,Moorings!B:B=left(A77,14),Moorings!D:D=D77))"),"ATAPL-65310-030-0005")</f>
        <v>ATAPL-65310-030-0005</v>
      </c>
      <c r="C77" s="35" t="str">
        <f>IFERROR(__xludf.DUMMYFUNCTION("if(isblank(A77),"""",filter(Moorings!C:C,Moorings!B:B=left(A77,14),Moorings!D:D=D77))"),"SN0005")</f>
        <v>SN0005</v>
      </c>
      <c r="D77" s="44">
        <v>1.0</v>
      </c>
      <c r="E77" s="35" t="str">
        <f>IFERROR(__xludf.DUMMYFUNCTION("if(isblank(A77),"""",filter(Moorings!A:A,Moorings!B:B=A77,Moorings!D:D=D77))"),"A00059")</f>
        <v>A00059</v>
      </c>
      <c r="F77" s="35" t="str">
        <f>IFERROR(__xludf.DUMMYFUNCTION("if(isblank(A77),"""",filter(Moorings!C:C,Moorings!B:B=A77,Moorings!D:D=D77))"),"8159")</f>
        <v>8159</v>
      </c>
      <c r="G77" s="43" t="s">
        <v>78</v>
      </c>
      <c r="H77" s="39">
        <v>-124.9537367</v>
      </c>
      <c r="I77" s="45"/>
      <c r="J77" s="33"/>
    </row>
    <row r="78" ht="15.75" customHeight="1">
      <c r="A78" s="42"/>
      <c r="B78" s="30" t="str">
        <f>IFERROR(__xludf.DUMMYFUNCTION("if(isblank(A78),"""",filter(Moorings!A:A,Moorings!B:B=left(A78,14),Moorings!D:D=D78))"),"")</f>
        <v/>
      </c>
      <c r="C78" s="30" t="str">
        <f>IFERROR(__xludf.DUMMYFUNCTION("if(isblank(A78),"""",filter(Moorings!C:C,Moorings!B:B=left(A78,14),Moorings!D:D=D78))"),"")</f>
        <v/>
      </c>
      <c r="D78" s="29"/>
      <c r="E78" s="30" t="str">
        <f>IFERROR(__xludf.DUMMYFUNCTION("if(isblank(A78),"""",filter(Moorings!A:A,Moorings!B:B=A78,Moorings!D:D=D78))"),"")</f>
        <v/>
      </c>
      <c r="F78" s="30" t="str">
        <f>IFERROR(__xludf.DUMMYFUNCTION("if(isblank(A78),"""",filter(Moorings!C:C,Moorings!B:B=A78,Moorings!D:D=D78))"),"")</f>
        <v/>
      </c>
      <c r="G78" s="42"/>
      <c r="H78" s="34"/>
      <c r="I78" s="45"/>
      <c r="J78" s="33"/>
    </row>
    <row r="79" ht="15.75" customHeight="1">
      <c r="A79" s="42" t="s">
        <v>42</v>
      </c>
      <c r="B79" s="35" t="str">
        <f>IFERROR(__xludf.DUMMYFUNCTION("if(isblank(A79),"""",filter(Moorings!A:A,Moorings!B:B=left(A79,14),Moorings!D:D=D79))"),"N00281")</f>
        <v>N00281</v>
      </c>
      <c r="C79" s="35" t="str">
        <f>IFERROR(__xludf.DUMMYFUNCTION("if(isblank(A79),"""",filter(Moorings!C:C,Moorings!B:B=left(A79,14),Moorings!D:D=D79))"),"SN0008")</f>
        <v>SN0008</v>
      </c>
      <c r="D79" s="29">
        <v>2.0</v>
      </c>
      <c r="E79" s="35" t="str">
        <f>IFERROR(__xludf.DUMMYFUNCTION("if(isblank(A79),"""",filter(Moorings!A:A,Moorings!B:B=A79,Moorings!D:D=D79))"),"ATOSU-69829-00002")</f>
        <v>ATOSU-69829-00002</v>
      </c>
      <c r="F79" s="35" t="str">
        <f>IFERROR(__xludf.DUMMYFUNCTION("if(isblank(A79),"""",filter(Moorings!C:C,Moorings!B:B=A79,Moorings!D:D=D79))"),"5156")</f>
        <v>5156</v>
      </c>
      <c r="G79" s="42" t="s">
        <v>77</v>
      </c>
      <c r="H79" s="34">
        <v>44.3695866666666</v>
      </c>
      <c r="I79" s="45"/>
      <c r="J79" s="33"/>
    </row>
    <row r="80" ht="15.75" customHeight="1">
      <c r="A80" s="42" t="s">
        <v>42</v>
      </c>
      <c r="B80" s="35" t="str">
        <f>IFERROR(__xludf.DUMMYFUNCTION("if(isblank(A80),"""",filter(Moorings!A:A,Moorings!B:B=left(A80,14),Moorings!D:D=D80))"),"N00281")</f>
        <v>N00281</v>
      </c>
      <c r="C80" s="35" t="str">
        <f>IFERROR(__xludf.DUMMYFUNCTION("if(isblank(A80),"""",filter(Moorings!C:C,Moorings!B:B=left(A80,14),Moorings!D:D=D80))"),"SN0008")</f>
        <v>SN0008</v>
      </c>
      <c r="D80" s="29">
        <v>2.0</v>
      </c>
      <c r="E80" s="35" t="str">
        <f>IFERROR(__xludf.DUMMYFUNCTION("if(isblank(A80),"""",filter(Moorings!A:A,Moorings!B:B=A80,Moorings!D:D=D80))"),"ATOSU-69829-00002")</f>
        <v>ATOSU-69829-00002</v>
      </c>
      <c r="F80" s="35" t="str">
        <f>IFERROR(__xludf.DUMMYFUNCTION("if(isblank(A80),"""",filter(Moorings!C:C,Moorings!B:B=A80,Moorings!D:D=D80))"),"5156")</f>
        <v>5156</v>
      </c>
      <c r="G80" s="42" t="s">
        <v>78</v>
      </c>
      <c r="H80" s="34">
        <v>-124.953736666666</v>
      </c>
      <c r="I80" s="45"/>
      <c r="J80" s="33"/>
    </row>
    <row r="81" ht="15.75" customHeight="1">
      <c r="A81" s="34"/>
      <c r="B81" s="30" t="str">
        <f>IFERROR(__xludf.DUMMYFUNCTION("if(isblank(A81),"""",filter(Moorings!A:A,Moorings!B:B=left(A81,14),Moorings!D:D=D81))"),"")</f>
        <v/>
      </c>
      <c r="C81" s="30" t="str">
        <f>IFERROR(__xludf.DUMMYFUNCTION("if(isblank(A81),"""",filter(Moorings!C:C,Moorings!B:B=left(A81,14),Moorings!D:D=D81))"),"")</f>
        <v/>
      </c>
      <c r="D81" s="38"/>
      <c r="E81" s="30" t="str">
        <f>IFERROR(__xludf.DUMMYFUNCTION("if(isblank(A81),"""",filter(Moorings!A:A,Moorings!B:B=A81,Moorings!D:D=D81))"),"")</f>
        <v/>
      </c>
      <c r="F81" s="30" t="str">
        <f>IFERROR(__xludf.DUMMYFUNCTION("if(isblank(A81),"""",filter(Moorings!C:C,Moorings!B:B=A81,Moorings!D:D=D81))"),"")</f>
        <v/>
      </c>
      <c r="G81" s="34"/>
      <c r="H81" s="34"/>
      <c r="I81" s="32"/>
      <c r="J81" s="33"/>
    </row>
    <row r="82" ht="15.75" customHeight="1">
      <c r="A82" s="39" t="s">
        <v>37</v>
      </c>
      <c r="B82" s="35" t="str">
        <f>IFERROR(__xludf.DUMMYFUNCTION("if(isblank(A82),"""",filter(Moorings!A:A,Moorings!B:B=left(A82,14),Moorings!D:D=D82))"),"ATAPL-65310-030-0005")</f>
        <v>ATAPL-65310-030-0005</v>
      </c>
      <c r="C82" s="35" t="str">
        <f>IFERROR(__xludf.DUMMYFUNCTION("if(isblank(A82),"""",filter(Moorings!C:C,Moorings!B:B=left(A82,14),Moorings!D:D=D82))"),"SN0005")</f>
        <v>SN0005</v>
      </c>
      <c r="D82" s="36">
        <v>1.0</v>
      </c>
      <c r="E82" s="35" t="str">
        <f>IFERROR(__xludf.DUMMYFUNCTION("if(isblank(A82),"""",filter(Moorings!A:A,Moorings!B:B=A82,Moorings!D:D=D82))"),"A00659")</f>
        <v>A00659</v>
      </c>
      <c r="F82" s="35" t="str">
        <f>IFERROR(__xludf.DUMMYFUNCTION("if(isblank(A82),"""",filter(Moorings!C:C,Moorings!B:B=A82,Moorings!D:D=D82))"),"C0080")</f>
        <v>C0080</v>
      </c>
      <c r="G82" s="43" t="s">
        <v>107</v>
      </c>
      <c r="H82" s="43">
        <v>3073.0</v>
      </c>
      <c r="I82" s="32"/>
      <c r="J82" s="33"/>
    </row>
    <row r="83" ht="15.75" customHeight="1">
      <c r="A83" s="39" t="s">
        <v>37</v>
      </c>
      <c r="B83" s="35" t="str">
        <f>IFERROR(__xludf.DUMMYFUNCTION("if(isblank(A83),"""",filter(Moorings!A:A,Moorings!B:B=left(A83,14),Moorings!D:D=D83))"),"ATAPL-65310-030-0005")</f>
        <v>ATAPL-65310-030-0005</v>
      </c>
      <c r="C83" s="35" t="str">
        <f>IFERROR(__xludf.DUMMYFUNCTION("if(isblank(A83),"""",filter(Moorings!C:C,Moorings!B:B=left(A83,14),Moorings!D:D=D83))"),"SN0005")</f>
        <v>SN0005</v>
      </c>
      <c r="D83" s="36">
        <v>1.0</v>
      </c>
      <c r="E83" s="35" t="str">
        <f>IFERROR(__xludf.DUMMYFUNCTION("if(isblank(A83),"""",filter(Moorings!A:A,Moorings!B:B=A83,Moorings!D:D=D83))"),"A00659")</f>
        <v>A00659</v>
      </c>
      <c r="F83" s="35" t="str">
        <f>IFERROR(__xludf.DUMMYFUNCTION("if(isblank(A83),"""",filter(Moorings!C:C,Moorings!B:B=A83,Moorings!D:D=D83))"),"C0080")</f>
        <v>C0080</v>
      </c>
      <c r="G83" s="43" t="s">
        <v>108</v>
      </c>
      <c r="H83" s="43">
        <v>44327.0</v>
      </c>
      <c r="I83" s="32"/>
      <c r="J83" s="33"/>
    </row>
    <row r="84" ht="15.75" customHeight="1">
      <c r="A84" s="39" t="s">
        <v>37</v>
      </c>
      <c r="B84" s="35" t="str">
        <f>IFERROR(__xludf.DUMMYFUNCTION("if(isblank(A84),"""",filter(Moorings!A:A,Moorings!B:B=left(A84,14),Moorings!D:D=D84))"),"ATAPL-65310-030-0005")</f>
        <v>ATAPL-65310-030-0005</v>
      </c>
      <c r="C84" s="35" t="str">
        <f>IFERROR(__xludf.DUMMYFUNCTION("if(isblank(A84),"""",filter(Moorings!C:C,Moorings!B:B=left(A84,14),Moorings!D:D=D84))"),"SN0005")</f>
        <v>SN0005</v>
      </c>
      <c r="D84" s="36">
        <v>1.0</v>
      </c>
      <c r="E84" s="35" t="str">
        <f>IFERROR(__xludf.DUMMYFUNCTION("if(isblank(A84),"""",filter(Moorings!A:A,Moorings!B:B=A84,Moorings!D:D=D84))"),"A00659")</f>
        <v>A00659</v>
      </c>
      <c r="F84" s="35" t="str">
        <f>IFERROR(__xludf.DUMMYFUNCTION("if(isblank(A84),"""",filter(Moorings!C:C,Moorings!B:B=A84,Moorings!D:D=D84))"),"C0080")</f>
        <v>C0080</v>
      </c>
      <c r="G84" s="43" t="s">
        <v>109</v>
      </c>
      <c r="H84" s="43">
        <v>19706.0</v>
      </c>
      <c r="I84" s="32"/>
      <c r="J84" s="33"/>
    </row>
    <row r="85" ht="15.75" customHeight="1">
      <c r="A85" s="39" t="s">
        <v>37</v>
      </c>
      <c r="B85" s="35" t="str">
        <f>IFERROR(__xludf.DUMMYFUNCTION("if(isblank(A85),"""",filter(Moorings!A:A,Moorings!B:B=left(A85,14),Moorings!D:D=D85))"),"ATAPL-65310-030-0005")</f>
        <v>ATAPL-65310-030-0005</v>
      </c>
      <c r="C85" s="35" t="str">
        <f>IFERROR(__xludf.DUMMYFUNCTION("if(isblank(A85),"""",filter(Moorings!C:C,Moorings!B:B=left(A85,14),Moorings!D:D=D85))"),"SN0005")</f>
        <v>SN0005</v>
      </c>
      <c r="D85" s="36">
        <v>1.0</v>
      </c>
      <c r="E85" s="35" t="str">
        <f>IFERROR(__xludf.DUMMYFUNCTION("if(isblank(A85),"""",filter(Moorings!A:A,Moorings!B:B=A85,Moorings!D:D=D85))"),"A00659")</f>
        <v>A00659</v>
      </c>
      <c r="F85" s="35" t="str">
        <f>IFERROR(__xludf.DUMMYFUNCTION("if(isblank(A85),"""",filter(Moorings!C:C,Moorings!B:B=A85,Moorings!D:D=D85))"),"C0080")</f>
        <v>C0080</v>
      </c>
      <c r="G85" s="43" t="s">
        <v>110</v>
      </c>
      <c r="H85" s="43">
        <v>34.0</v>
      </c>
      <c r="I85" s="32"/>
      <c r="J85" s="33"/>
    </row>
    <row r="86" ht="15.75" customHeight="1">
      <c r="A86" s="39" t="s">
        <v>37</v>
      </c>
      <c r="B86" s="35" t="str">
        <f>IFERROR(__xludf.DUMMYFUNCTION("if(isblank(A86),"""",filter(Moorings!A:A,Moorings!B:B=left(A86,14),Moorings!D:D=D86))"),"ATAPL-65310-030-0005")</f>
        <v>ATAPL-65310-030-0005</v>
      </c>
      <c r="C86" s="35" t="str">
        <f>IFERROR(__xludf.DUMMYFUNCTION("if(isblank(A86),"""",filter(Moorings!C:C,Moorings!B:B=left(A86,14),Moorings!D:D=D86))"),"SN0005")</f>
        <v>SN0005</v>
      </c>
      <c r="D86" s="36">
        <v>1.0</v>
      </c>
      <c r="E86" s="35" t="str">
        <f>IFERROR(__xludf.DUMMYFUNCTION("if(isblank(A86),"""",filter(Moorings!A:A,Moorings!B:B=A86,Moorings!D:D=D86))"),"A00659")</f>
        <v>A00659</v>
      </c>
      <c r="F86" s="35" t="str">
        <f>IFERROR(__xludf.DUMMYFUNCTION("if(isblank(A86),"""",filter(Moorings!C:C,Moorings!B:B=A86,Moorings!D:D=D86))"),"C0080")</f>
        <v>C0080</v>
      </c>
      <c r="G86" s="43" t="s">
        <v>111</v>
      </c>
      <c r="H86" s="43">
        <v>15.79</v>
      </c>
      <c r="I86" s="32"/>
      <c r="J86" s="33"/>
    </row>
    <row r="87" ht="15.75" customHeight="1">
      <c r="A87" s="39" t="s">
        <v>37</v>
      </c>
      <c r="B87" s="35" t="str">
        <f>IFERROR(__xludf.DUMMYFUNCTION("if(isblank(A87),"""",filter(Moorings!A:A,Moorings!B:B=left(A87,14),Moorings!D:D=D87))"),"ATAPL-65310-030-0005")</f>
        <v>ATAPL-65310-030-0005</v>
      </c>
      <c r="C87" s="35" t="str">
        <f>IFERROR(__xludf.DUMMYFUNCTION("if(isblank(A87),"""",filter(Moorings!C:C,Moorings!B:B=left(A87,14),Moorings!D:D=D87))"),"SN0005")</f>
        <v>SN0005</v>
      </c>
      <c r="D87" s="36">
        <v>1.0</v>
      </c>
      <c r="E87" s="35" t="str">
        <f>IFERROR(__xludf.DUMMYFUNCTION("if(isblank(A87),"""",filter(Moorings!A:A,Moorings!B:B=A87,Moorings!D:D=D87))"),"A00659")</f>
        <v>A00659</v>
      </c>
      <c r="F87" s="35" t="str">
        <f>IFERROR(__xludf.DUMMYFUNCTION("if(isblank(A87),"""",filter(Moorings!C:C,Moorings!B:B=A87,Moorings!D:D=D87))"),"C0080")</f>
        <v>C0080</v>
      </c>
      <c r="G87" s="43" t="s">
        <v>112</v>
      </c>
      <c r="H87" s="43">
        <v>0.0838</v>
      </c>
      <c r="I87" s="32"/>
      <c r="J87" s="33"/>
    </row>
    <row r="88" ht="15.75" customHeight="1">
      <c r="A88" s="39" t="s">
        <v>37</v>
      </c>
      <c r="B88" s="35" t="str">
        <f>IFERROR(__xludf.DUMMYFUNCTION("if(isblank(A88),"""",filter(Moorings!A:A,Moorings!B:B=left(A88,14),Moorings!D:D=D88))"),"ATAPL-65310-030-0005")</f>
        <v>ATAPL-65310-030-0005</v>
      </c>
      <c r="C88" s="35" t="str">
        <f>IFERROR(__xludf.DUMMYFUNCTION("if(isblank(A88),"""",filter(Moorings!C:C,Moorings!B:B=left(A88,14),Moorings!D:D=D88))"),"SN0005")</f>
        <v>SN0005</v>
      </c>
      <c r="D88" s="36">
        <v>1.0</v>
      </c>
      <c r="E88" s="35" t="str">
        <f>IFERROR(__xludf.DUMMYFUNCTION("if(isblank(A88),"""",filter(Moorings!A:A,Moorings!B:B=A88,Moorings!D:D=D88))"),"A00659")</f>
        <v>A00659</v>
      </c>
      <c r="F88" s="35" t="str">
        <f>IFERROR(__xludf.DUMMYFUNCTION("if(isblank(A88),"""",filter(Moorings!C:C,Moorings!B:B=A88,Moorings!D:D=D88))"),"C0080")</f>
        <v>C0080</v>
      </c>
      <c r="G88" s="43" t="s">
        <v>113</v>
      </c>
      <c r="H88" s="43">
        <v>0.2611</v>
      </c>
      <c r="I88" s="32"/>
      <c r="J88" s="33"/>
    </row>
    <row r="89" ht="15.75" customHeight="1">
      <c r="A89" s="39" t="s">
        <v>37</v>
      </c>
      <c r="B89" s="35" t="str">
        <f>IFERROR(__xludf.DUMMYFUNCTION("if(isblank(A89),"""",filter(Moorings!A:A,Moorings!B:B=left(A89,14),Moorings!D:D=D89))"),"ATAPL-65310-030-0005")</f>
        <v>ATAPL-65310-030-0005</v>
      </c>
      <c r="C89" s="35" t="str">
        <f>IFERROR(__xludf.DUMMYFUNCTION("if(isblank(A89),"""",filter(Moorings!C:C,Moorings!B:B=left(A89,14),Moorings!D:D=D89))"),"SN0005")</f>
        <v>SN0005</v>
      </c>
      <c r="D89" s="36">
        <v>1.0</v>
      </c>
      <c r="E89" s="35" t="str">
        <f>IFERROR(__xludf.DUMMYFUNCTION("if(isblank(A89),"""",filter(Moorings!A:A,Moorings!B:B=A89,Moorings!D:D=D89))"),"A00659")</f>
        <v>A00659</v>
      </c>
      <c r="F89" s="35" t="str">
        <f>IFERROR(__xludf.DUMMYFUNCTION("if(isblank(A89),"""",filter(Moorings!C:C,Moorings!B:B=A89,Moorings!D:D=D89))"),"C0080")</f>
        <v>C0080</v>
      </c>
      <c r="G89" s="43" t="s">
        <v>114</v>
      </c>
      <c r="H89" s="43">
        <v>-0.827</v>
      </c>
      <c r="I89" s="32"/>
      <c r="J89" s="33"/>
    </row>
    <row r="90" ht="15.75" customHeight="1">
      <c r="A90" s="34"/>
      <c r="B90" s="30" t="str">
        <f>IFERROR(__xludf.DUMMYFUNCTION("if(isblank(A90),"""",filter(Moorings!A:A,Moorings!B:B=left(A90,14),Moorings!D:D=D90))"),"")</f>
        <v/>
      </c>
      <c r="C90" s="30" t="str">
        <f>IFERROR(__xludf.DUMMYFUNCTION("if(isblank(A90),"""",filter(Moorings!C:C,Moorings!B:B=left(A90,14),Moorings!D:D=D90))"),"")</f>
        <v/>
      </c>
      <c r="D90" s="38"/>
      <c r="E90" s="30" t="str">
        <f>IFERROR(__xludf.DUMMYFUNCTION("if(isblank(A90),"""",filter(Moorings!A:A,Moorings!B:B=A90,Moorings!D:D=D90))"),"")</f>
        <v/>
      </c>
      <c r="F90" s="30" t="str">
        <f>IFERROR(__xludf.DUMMYFUNCTION("if(isblank(A90),"""",filter(Moorings!C:C,Moorings!B:B=A90,Moorings!D:D=D90))"),"")</f>
        <v/>
      </c>
      <c r="G90" s="42"/>
      <c r="H90" s="42"/>
      <c r="I90" s="32"/>
      <c r="J90" s="33"/>
    </row>
    <row r="91" ht="15.75" customHeight="1">
      <c r="A91" s="34" t="s">
        <v>37</v>
      </c>
      <c r="B91" s="35" t="str">
        <f>IFERROR(__xludf.DUMMYFUNCTION("if(isblank(A91),"""",filter(Moorings!A:A,Moorings!B:B=left(A91,14),Moorings!D:D=D91))"),"N00281")</f>
        <v>N00281</v>
      </c>
      <c r="C91" s="35" t="str">
        <f>IFERROR(__xludf.DUMMYFUNCTION("if(isblank(A91),"""",filter(Moorings!C:C,Moorings!B:B=left(A91,14),Moorings!D:D=D91))"),"SN0008")</f>
        <v>SN0008</v>
      </c>
      <c r="D91" s="38">
        <v>2.0</v>
      </c>
      <c r="E91" s="35" t="str">
        <f>IFERROR(__xludf.DUMMYFUNCTION("if(isblank(A91),"""",filter(Moorings!A:A,Moorings!B:B=A91,Moorings!D:D=D91))"),"A01045")</f>
        <v>A01045</v>
      </c>
      <c r="F91" s="35" t="str">
        <f>IFERROR(__xludf.DUMMYFUNCTION("if(isblank(A91),"""",filter(Moorings!C:C,Moorings!B:B=A91,Moorings!D:D=D91))"),"C0090")</f>
        <v>C0090</v>
      </c>
      <c r="G91" s="42" t="s">
        <v>107</v>
      </c>
      <c r="H91" s="41">
        <v>3073.0</v>
      </c>
      <c r="I91" s="37" t="s">
        <v>115</v>
      </c>
      <c r="J91" s="33"/>
    </row>
    <row r="92" ht="15.75" customHeight="1">
      <c r="A92" s="34" t="s">
        <v>37</v>
      </c>
      <c r="B92" s="35" t="str">
        <f>IFERROR(__xludf.DUMMYFUNCTION("if(isblank(A92),"""",filter(Moorings!A:A,Moorings!B:B=left(A92,14),Moorings!D:D=D92))"),"N00281")</f>
        <v>N00281</v>
      </c>
      <c r="C92" s="35" t="str">
        <f>IFERROR(__xludf.DUMMYFUNCTION("if(isblank(A92),"""",filter(Moorings!C:C,Moorings!B:B=left(A92,14),Moorings!D:D=D92))"),"SN0008")</f>
        <v>SN0008</v>
      </c>
      <c r="D92" s="38">
        <v>2.0</v>
      </c>
      <c r="E92" s="35" t="str">
        <f>IFERROR(__xludf.DUMMYFUNCTION("if(isblank(A92),"""",filter(Moorings!A:A,Moorings!B:B=A92,Moorings!D:D=D92))"),"A01045")</f>
        <v>A01045</v>
      </c>
      <c r="F92" s="35" t="str">
        <f>IFERROR(__xludf.DUMMYFUNCTION("if(isblank(A92),"""",filter(Moorings!C:C,Moorings!B:B=A92,Moorings!D:D=D92))"),"C0090")</f>
        <v>C0090</v>
      </c>
      <c r="G92" s="42" t="s">
        <v>108</v>
      </c>
      <c r="H92" s="41">
        <v>44327.0</v>
      </c>
      <c r="I92" s="37" t="s">
        <v>115</v>
      </c>
      <c r="J92" s="33"/>
    </row>
    <row r="93" ht="15.75" customHeight="1">
      <c r="A93" s="34" t="s">
        <v>37</v>
      </c>
      <c r="B93" s="35" t="str">
        <f>IFERROR(__xludf.DUMMYFUNCTION("if(isblank(A93),"""",filter(Moorings!A:A,Moorings!B:B=left(A93,14),Moorings!D:D=D93))"),"N00281")</f>
        <v>N00281</v>
      </c>
      <c r="C93" s="35" t="str">
        <f>IFERROR(__xludf.DUMMYFUNCTION("if(isblank(A93),"""",filter(Moorings!C:C,Moorings!B:B=left(A93,14),Moorings!D:D=D93))"),"SN0008")</f>
        <v>SN0008</v>
      </c>
      <c r="D93" s="38">
        <v>2.0</v>
      </c>
      <c r="E93" s="35" t="str">
        <f>IFERROR(__xludf.DUMMYFUNCTION("if(isblank(A93),"""",filter(Moorings!A:A,Moorings!B:B=A93,Moorings!D:D=D93))"),"A01045")</f>
        <v>A01045</v>
      </c>
      <c r="F93" s="35" t="str">
        <f>IFERROR(__xludf.DUMMYFUNCTION("if(isblank(A93),"""",filter(Moorings!C:C,Moorings!B:B=A93,Moorings!D:D=D93))"),"C0090")</f>
        <v>C0090</v>
      </c>
      <c r="G93" s="42" t="s">
        <v>109</v>
      </c>
      <c r="H93" s="41">
        <v>19706.0</v>
      </c>
      <c r="I93" s="37" t="s">
        <v>115</v>
      </c>
      <c r="J93" s="33"/>
    </row>
    <row r="94" ht="15.75" customHeight="1">
      <c r="A94" s="34" t="s">
        <v>37</v>
      </c>
      <c r="B94" s="35" t="str">
        <f>IFERROR(__xludf.DUMMYFUNCTION("if(isblank(A94),"""",filter(Moorings!A:A,Moorings!B:B=left(A94,14),Moorings!D:D=D94))"),"N00281")</f>
        <v>N00281</v>
      </c>
      <c r="C94" s="35" t="str">
        <f>IFERROR(__xludf.DUMMYFUNCTION("if(isblank(A94),"""",filter(Moorings!C:C,Moorings!B:B=left(A94,14),Moorings!D:D=D94))"),"SN0008")</f>
        <v>SN0008</v>
      </c>
      <c r="D94" s="38">
        <v>2.0</v>
      </c>
      <c r="E94" s="35" t="str">
        <f>IFERROR(__xludf.DUMMYFUNCTION("if(isblank(A94),"""",filter(Moorings!A:A,Moorings!B:B=A94,Moorings!D:D=D94))"),"A01045")</f>
        <v>A01045</v>
      </c>
      <c r="F94" s="35" t="str">
        <f>IFERROR(__xludf.DUMMYFUNCTION("if(isblank(A94),"""",filter(Moorings!C:C,Moorings!B:B=A94,Moorings!D:D=D94))"),"C0090")</f>
        <v>C0090</v>
      </c>
      <c r="G94" s="42" t="s">
        <v>110</v>
      </c>
      <c r="H94" s="41">
        <v>34.0</v>
      </c>
      <c r="I94" s="37" t="s">
        <v>115</v>
      </c>
      <c r="J94" s="33"/>
    </row>
    <row r="95" ht="15.75" customHeight="1">
      <c r="A95" s="34" t="s">
        <v>37</v>
      </c>
      <c r="B95" s="35" t="str">
        <f>IFERROR(__xludf.DUMMYFUNCTION("if(isblank(A95),"""",filter(Moorings!A:A,Moorings!B:B=left(A95,14),Moorings!D:D=D95))"),"N00281")</f>
        <v>N00281</v>
      </c>
      <c r="C95" s="35" t="str">
        <f>IFERROR(__xludf.DUMMYFUNCTION("if(isblank(A95),"""",filter(Moorings!C:C,Moorings!B:B=left(A95,14),Moorings!D:D=D95))"),"SN0008")</f>
        <v>SN0008</v>
      </c>
      <c r="D95" s="38">
        <v>2.0</v>
      </c>
      <c r="E95" s="35" t="str">
        <f>IFERROR(__xludf.DUMMYFUNCTION("if(isblank(A95),"""",filter(Moorings!A:A,Moorings!B:B=A95,Moorings!D:D=D95))"),"A01045")</f>
        <v>A01045</v>
      </c>
      <c r="F95" s="35" t="str">
        <f>IFERROR(__xludf.DUMMYFUNCTION("if(isblank(A95),"""",filter(Moorings!C:C,Moorings!B:B=A95,Moorings!D:D=D95))"),"C0090")</f>
        <v>C0090</v>
      </c>
      <c r="G95" s="42" t="s">
        <v>111</v>
      </c>
      <c r="H95" s="42">
        <v>14.9</v>
      </c>
      <c r="I95" s="37" t="s">
        <v>116</v>
      </c>
      <c r="J95" s="33"/>
    </row>
    <row r="96" ht="15.75" customHeight="1">
      <c r="A96" s="34" t="s">
        <v>37</v>
      </c>
      <c r="B96" s="35" t="str">
        <f>IFERROR(__xludf.DUMMYFUNCTION("if(isblank(A96),"""",filter(Moorings!A:A,Moorings!B:B=left(A96,14),Moorings!D:D=D96))"),"N00281")</f>
        <v>N00281</v>
      </c>
      <c r="C96" s="35" t="str">
        <f>IFERROR(__xludf.DUMMYFUNCTION("if(isblank(A96),"""",filter(Moorings!C:C,Moorings!B:B=left(A96,14),Moorings!D:D=D96))"),"SN0008")</f>
        <v>SN0008</v>
      </c>
      <c r="D96" s="38">
        <v>2.0</v>
      </c>
      <c r="E96" s="35" t="str">
        <f>IFERROR(__xludf.DUMMYFUNCTION("if(isblank(A96),"""",filter(Moorings!A:A,Moorings!B:B=A96,Moorings!D:D=D96))"),"A01045")</f>
        <v>A01045</v>
      </c>
      <c r="F96" s="35" t="str">
        <f>IFERROR(__xludf.DUMMYFUNCTION("if(isblank(A96),"""",filter(Moorings!C:C,Moorings!B:B=A96,Moorings!D:D=D96))"),"C0090")</f>
        <v>C0090</v>
      </c>
      <c r="G96" s="42" t="s">
        <v>112</v>
      </c>
      <c r="H96" s="42">
        <v>-0.0167</v>
      </c>
      <c r="I96" s="37" t="s">
        <v>117</v>
      </c>
      <c r="J96" s="33"/>
    </row>
    <row r="97" ht="15.75" customHeight="1">
      <c r="A97" s="34" t="s">
        <v>37</v>
      </c>
      <c r="B97" s="35" t="str">
        <f>IFERROR(__xludf.DUMMYFUNCTION("if(isblank(A97),"""",filter(Moorings!A:A,Moorings!B:B=left(A97,14),Moorings!D:D=D97))"),"N00281")</f>
        <v>N00281</v>
      </c>
      <c r="C97" s="35" t="str">
        <f>IFERROR(__xludf.DUMMYFUNCTION("if(isblank(A97),"""",filter(Moorings!C:C,Moorings!B:B=left(A97,14),Moorings!D:D=D97))"),"SN0008")</f>
        <v>SN0008</v>
      </c>
      <c r="D97" s="38">
        <v>2.0</v>
      </c>
      <c r="E97" s="35" t="str">
        <f>IFERROR(__xludf.DUMMYFUNCTION("if(isblank(A97),"""",filter(Moorings!A:A,Moorings!B:B=A97,Moorings!D:D=D97))"),"A01045")</f>
        <v>A01045</v>
      </c>
      <c r="F97" s="35" t="str">
        <f>IFERROR(__xludf.DUMMYFUNCTION("if(isblank(A97),"""",filter(Moorings!C:C,Moorings!B:B=A97,Moorings!D:D=D97))"),"C0090")</f>
        <v>C0090</v>
      </c>
      <c r="G97" s="42" t="s">
        <v>113</v>
      </c>
      <c r="H97" s="42">
        <v>0.9127</v>
      </c>
      <c r="I97" s="37" t="s">
        <v>118</v>
      </c>
      <c r="J97" s="33"/>
    </row>
    <row r="98" ht="15.75" customHeight="1">
      <c r="A98" s="34" t="s">
        <v>37</v>
      </c>
      <c r="B98" s="35" t="str">
        <f>IFERROR(__xludf.DUMMYFUNCTION("if(isblank(A98),"""",filter(Moorings!A:A,Moorings!B:B=left(A98,14),Moorings!D:D=D98))"),"N00281")</f>
        <v>N00281</v>
      </c>
      <c r="C98" s="35" t="str">
        <f>IFERROR(__xludf.DUMMYFUNCTION("if(isblank(A98),"""",filter(Moorings!C:C,Moorings!B:B=left(A98,14),Moorings!D:D=D98))"),"SN0008")</f>
        <v>SN0008</v>
      </c>
      <c r="D98" s="38">
        <v>2.0</v>
      </c>
      <c r="E98" s="35" t="str">
        <f>IFERROR(__xludf.DUMMYFUNCTION("if(isblank(A98),"""",filter(Moorings!A:A,Moorings!B:B=A98,Moorings!D:D=D98))"),"A01045")</f>
        <v>A01045</v>
      </c>
      <c r="F98" s="35" t="str">
        <f>IFERROR(__xludf.DUMMYFUNCTION("if(isblank(A98),"""",filter(Moorings!C:C,Moorings!B:B=A98,Moorings!D:D=D98))"),"C0090")</f>
        <v>C0090</v>
      </c>
      <c r="G98" s="42" t="s">
        <v>114</v>
      </c>
      <c r="H98" s="42">
        <v>-1.8897</v>
      </c>
      <c r="I98" s="37" t="s">
        <v>119</v>
      </c>
      <c r="J98" s="33"/>
    </row>
    <row r="99" ht="15.75" customHeight="1">
      <c r="A99" s="34"/>
      <c r="B99" s="30" t="str">
        <f>IFERROR(__xludf.DUMMYFUNCTION("if(isblank(A99),"""",filter(Moorings!A:A,Moorings!B:B=left(A99,14),Moorings!D:D=D99))"),"")</f>
        <v/>
      </c>
      <c r="C99" s="30" t="str">
        <f>IFERROR(__xludf.DUMMYFUNCTION("if(isblank(A99),"""",filter(Moorings!C:C,Moorings!B:B=left(A99,14),Moorings!D:D=D99))"),"")</f>
        <v/>
      </c>
      <c r="D99" s="38"/>
      <c r="E99" s="30" t="str">
        <f>IFERROR(__xludf.DUMMYFUNCTION("if(isblank(A99),"""",filter(Moorings!A:A,Moorings!B:B=A99,Moorings!D:D=D99))"),"")</f>
        <v/>
      </c>
      <c r="F99" s="30" t="str">
        <f>IFERROR(__xludf.DUMMYFUNCTION("if(isblank(A99),"""",filter(Moorings!C:C,Moorings!B:B=A99,Moorings!D:D=D99))"),"")</f>
        <v/>
      </c>
      <c r="G99" s="42"/>
      <c r="H99" s="42"/>
      <c r="I99" s="32"/>
      <c r="J99" s="33"/>
    </row>
    <row r="100" ht="12.75" customHeight="1">
      <c r="A100" s="39" t="s">
        <v>34</v>
      </c>
      <c r="B100" s="35" t="str">
        <f>IFERROR(__xludf.DUMMYFUNCTION("if(isblank(A100),"""",filter(Moorings!A:A,Moorings!B:B=left(A100,14),Moorings!D:D=D100))"),"ATAPL-65310-030-0005")</f>
        <v>ATAPL-65310-030-0005</v>
      </c>
      <c r="C100" s="35" t="str">
        <f>IFERROR(__xludf.DUMMYFUNCTION("if(isblank(A100),"""",filter(Moorings!C:C,Moorings!B:B=left(A100,14),Moorings!D:D=D100))"),"SN0005")</f>
        <v>SN0005</v>
      </c>
      <c r="D100" s="36">
        <v>1.0</v>
      </c>
      <c r="E100" s="35" t="str">
        <f>IFERROR(__xludf.DUMMYFUNCTION("if(isblank(A100),"""",filter(Moorings!A:A,Moorings!B:B=A100,Moorings!D:D=D100))"),"A00648")</f>
        <v>A00648</v>
      </c>
      <c r="F100" s="35" t="str">
        <f>IFERROR(__xludf.DUMMYFUNCTION("if(isblank(A100),"""",filter(Moorings!C:C,Moorings!B:B=A100,Moorings!D:D=D100))"),"P0117")</f>
        <v>P0117</v>
      </c>
      <c r="G100" s="43" t="s">
        <v>107</v>
      </c>
      <c r="H100" s="43">
        <v>17533.0</v>
      </c>
      <c r="I100" s="32"/>
      <c r="J100" s="33"/>
    </row>
    <row r="101" ht="12.75" customHeight="1">
      <c r="A101" s="39" t="s">
        <v>34</v>
      </c>
      <c r="B101" s="35" t="str">
        <f>IFERROR(__xludf.DUMMYFUNCTION("if(isblank(A101),"""",filter(Moorings!A:A,Moorings!B:B=left(A101,14),Moorings!D:D=D101))"),"ATAPL-65310-030-0005")</f>
        <v>ATAPL-65310-030-0005</v>
      </c>
      <c r="C101" s="35" t="str">
        <f>IFERROR(__xludf.DUMMYFUNCTION("if(isblank(A101),"""",filter(Moorings!C:C,Moorings!B:B=left(A101,14),Moorings!D:D=D101))"),"SN0005")</f>
        <v>SN0005</v>
      </c>
      <c r="D101" s="36">
        <v>1.0</v>
      </c>
      <c r="E101" s="35" t="str">
        <f>IFERROR(__xludf.DUMMYFUNCTION("if(isblank(A101),"""",filter(Moorings!A:A,Moorings!B:B=A101,Moorings!D:D=D101))"),"A00648")</f>
        <v>A00648</v>
      </c>
      <c r="F101" s="35" t="str">
        <f>IFERROR(__xludf.DUMMYFUNCTION("if(isblank(A101),"""",filter(Moorings!C:C,Moorings!B:B=A101,Moorings!D:D=D101))"),"P0117")</f>
        <v>P0117</v>
      </c>
      <c r="G101" s="43" t="s">
        <v>109</v>
      </c>
      <c r="H101" s="43">
        <v>2229.0</v>
      </c>
      <c r="I101" s="32"/>
      <c r="J101" s="33"/>
    </row>
    <row r="102" ht="12.75" customHeight="1">
      <c r="A102" s="39" t="s">
        <v>34</v>
      </c>
      <c r="B102" s="35" t="str">
        <f>IFERROR(__xludf.DUMMYFUNCTION("if(isblank(A102),"""",filter(Moorings!A:A,Moorings!B:B=left(A102,14),Moorings!D:D=D102))"),"ATAPL-65310-030-0005")</f>
        <v>ATAPL-65310-030-0005</v>
      </c>
      <c r="C102" s="35" t="str">
        <f>IFERROR(__xludf.DUMMYFUNCTION("if(isblank(A102),"""",filter(Moorings!C:C,Moorings!B:B=left(A102,14),Moorings!D:D=D102))"),"SN0005")</f>
        <v>SN0005</v>
      </c>
      <c r="D102" s="36">
        <v>1.0</v>
      </c>
      <c r="E102" s="35" t="str">
        <f>IFERROR(__xludf.DUMMYFUNCTION("if(isblank(A102),"""",filter(Moorings!A:A,Moorings!B:B=A102,Moorings!D:D=D102))"),"A00648")</f>
        <v>A00648</v>
      </c>
      <c r="F102" s="35" t="str">
        <f>IFERROR(__xludf.DUMMYFUNCTION("if(isblank(A102),"""",filter(Moorings!C:C,Moorings!B:B=A102,Moorings!D:D=D102))"),"P0117")</f>
        <v>P0117</v>
      </c>
      <c r="G102" s="43" t="s">
        <v>120</v>
      </c>
      <c r="H102" s="43">
        <v>101.0</v>
      </c>
      <c r="I102" s="32"/>
      <c r="J102" s="33"/>
    </row>
    <row r="103" ht="12.75" customHeight="1">
      <c r="A103" s="39" t="s">
        <v>34</v>
      </c>
      <c r="B103" s="35" t="str">
        <f>IFERROR(__xludf.DUMMYFUNCTION("if(isblank(A103),"""",filter(Moorings!A:A,Moorings!B:B=left(A103,14),Moorings!D:D=D103))"),"ATAPL-65310-030-0005")</f>
        <v>ATAPL-65310-030-0005</v>
      </c>
      <c r="C103" s="35" t="str">
        <f>IFERROR(__xludf.DUMMYFUNCTION("if(isblank(A103),"""",filter(Moorings!C:C,Moorings!B:B=left(A103,14),Moorings!D:D=D103))"),"SN0005")</f>
        <v>SN0005</v>
      </c>
      <c r="D103" s="36">
        <v>1.0</v>
      </c>
      <c r="E103" s="35" t="str">
        <f>IFERROR(__xludf.DUMMYFUNCTION("if(isblank(A103),"""",filter(Moorings!A:A,Moorings!B:B=A103,Moorings!D:D=D103))"),"A00648")</f>
        <v>A00648</v>
      </c>
      <c r="F103" s="35" t="str">
        <f>IFERROR(__xludf.DUMMYFUNCTION("if(isblank(A103),"""",filter(Moorings!C:C,Moorings!B:B=A103,Moorings!D:D=D103))"),"P0117")</f>
        <v>P0117</v>
      </c>
      <c r="G103" s="43" t="s">
        <v>121</v>
      </c>
      <c r="H103" s="43">
        <v>38502.0</v>
      </c>
      <c r="I103" s="32"/>
      <c r="J103" s="33"/>
    </row>
    <row r="104" ht="12.75" customHeight="1">
      <c r="A104" s="39" t="s">
        <v>34</v>
      </c>
      <c r="B104" s="35" t="str">
        <f>IFERROR(__xludf.DUMMYFUNCTION("if(isblank(A104),"""",filter(Moorings!A:A,Moorings!B:B=left(A104,14),Moorings!D:D=D104))"),"ATAPL-65310-030-0005")</f>
        <v>ATAPL-65310-030-0005</v>
      </c>
      <c r="C104" s="35" t="str">
        <f>IFERROR(__xludf.DUMMYFUNCTION("if(isblank(A104),"""",filter(Moorings!C:C,Moorings!B:B=left(A104,14),Moorings!D:D=D104))"),"SN0005")</f>
        <v>SN0005</v>
      </c>
      <c r="D104" s="36">
        <v>1.0</v>
      </c>
      <c r="E104" s="35" t="str">
        <f>IFERROR(__xludf.DUMMYFUNCTION("if(isblank(A104),"""",filter(Moorings!A:A,Moorings!B:B=A104,Moorings!D:D=D104))"),"A00648")</f>
        <v>A00648</v>
      </c>
      <c r="F104" s="35" t="str">
        <f>IFERROR(__xludf.DUMMYFUNCTION("if(isblank(A104),"""",filter(Moorings!C:C,Moorings!B:B=A104,Moorings!D:D=D104))"),"P0117")</f>
        <v>P0117</v>
      </c>
      <c r="G104" s="43" t="s">
        <v>122</v>
      </c>
      <c r="H104" s="43">
        <v>1.0</v>
      </c>
      <c r="I104" s="32"/>
      <c r="J104" s="33"/>
    </row>
    <row r="105" ht="12.75" customHeight="1">
      <c r="A105" s="39" t="s">
        <v>34</v>
      </c>
      <c r="B105" s="35" t="str">
        <f>IFERROR(__xludf.DUMMYFUNCTION("if(isblank(A105),"""",filter(Moorings!A:A,Moorings!B:B=left(A105,14),Moorings!D:D=D105))"),"ATAPL-65310-030-0005")</f>
        <v>ATAPL-65310-030-0005</v>
      </c>
      <c r="C105" s="35" t="str">
        <f>IFERROR(__xludf.DUMMYFUNCTION("if(isblank(A105),"""",filter(Moorings!C:C,Moorings!B:B=left(A105,14),Moorings!D:D=D105))"),"SN0005")</f>
        <v>SN0005</v>
      </c>
      <c r="D105" s="36">
        <v>1.0</v>
      </c>
      <c r="E105" s="35" t="str">
        <f>IFERROR(__xludf.DUMMYFUNCTION("if(isblank(A105),"""",filter(Moorings!A:A,Moorings!B:B=A105,Moorings!D:D=D105))"),"A00648")</f>
        <v>A00648</v>
      </c>
      <c r="F105" s="35" t="str">
        <f>IFERROR(__xludf.DUMMYFUNCTION("if(isblank(A105),"""",filter(Moorings!C:C,Moorings!B:B=A105,Moorings!D:D=D105))"),"P0117")</f>
        <v>P0117</v>
      </c>
      <c r="G105" s="43" t="s">
        <v>123</v>
      </c>
      <c r="H105" s="43">
        <v>0.0</v>
      </c>
      <c r="I105" s="32"/>
      <c r="J105" s="33"/>
    </row>
    <row r="106" ht="12.75" customHeight="1">
      <c r="A106" s="39" t="s">
        <v>34</v>
      </c>
      <c r="B106" s="35" t="str">
        <f>IFERROR(__xludf.DUMMYFUNCTION("if(isblank(A106),"""",filter(Moorings!A:A,Moorings!B:B=left(A106,14),Moorings!D:D=D106))"),"ATAPL-65310-030-0005")</f>
        <v>ATAPL-65310-030-0005</v>
      </c>
      <c r="C106" s="35" t="str">
        <f>IFERROR(__xludf.DUMMYFUNCTION("if(isblank(A106),"""",filter(Moorings!C:C,Moorings!B:B=left(A106,14),Moorings!D:D=D106))"),"SN0005")</f>
        <v>SN0005</v>
      </c>
      <c r="D106" s="36">
        <v>1.0</v>
      </c>
      <c r="E106" s="35" t="str">
        <f>IFERROR(__xludf.DUMMYFUNCTION("if(isblank(A106),"""",filter(Moorings!A:A,Moorings!B:B=A106,Moorings!D:D=D106))"),"A00648")</f>
        <v>A00648</v>
      </c>
      <c r="F106" s="35" t="str">
        <f>IFERROR(__xludf.DUMMYFUNCTION("if(isblank(A106),"""",filter(Moorings!C:C,Moorings!B:B=A106,Moorings!D:D=D106))"),"P0117")</f>
        <v>P0117</v>
      </c>
      <c r="G106" s="43" t="s">
        <v>124</v>
      </c>
      <c r="H106" s="43">
        <v>35.0</v>
      </c>
      <c r="I106" s="32"/>
      <c r="J106" s="33"/>
    </row>
    <row r="107" ht="12.75" customHeight="1">
      <c r="A107" s="34"/>
      <c r="B107" s="30" t="str">
        <f>IFERROR(__xludf.DUMMYFUNCTION("if(isblank(A107),"""",filter(Moorings!A:A,Moorings!B:B=left(A107,14),Moorings!D:D=D107))"),"")</f>
        <v/>
      </c>
      <c r="C107" s="30" t="str">
        <f>IFERROR(__xludf.DUMMYFUNCTION("if(isblank(A107),"""",filter(Moorings!C:C,Moorings!B:B=left(A107,14),Moorings!D:D=D107))"),"")</f>
        <v/>
      </c>
      <c r="D107" s="38"/>
      <c r="E107" s="30" t="str">
        <f>IFERROR(__xludf.DUMMYFUNCTION("if(isblank(A107),"""",filter(Moorings!A:A,Moorings!B:B=A107,Moorings!D:D=D107))"),"")</f>
        <v/>
      </c>
      <c r="F107" s="30" t="str">
        <f>IFERROR(__xludf.DUMMYFUNCTION("if(isblank(A107),"""",filter(Moorings!C:C,Moorings!B:B=A107,Moorings!D:D=D107))"),"")</f>
        <v/>
      </c>
      <c r="G107" s="42"/>
      <c r="H107" s="42"/>
      <c r="I107" s="32"/>
      <c r="J107" s="33"/>
    </row>
    <row r="108" ht="12.75" customHeight="1">
      <c r="A108" s="34" t="s">
        <v>34</v>
      </c>
      <c r="B108" s="35" t="str">
        <f>IFERROR(__xludf.DUMMYFUNCTION("if(isblank(A108),"""",filter(Moorings!A:A,Moorings!B:B=left(A108,14),Moorings!D:D=D108))"),"N00281")</f>
        <v>N00281</v>
      </c>
      <c r="C108" s="35" t="str">
        <f>IFERROR(__xludf.DUMMYFUNCTION("if(isblank(A108),"""",filter(Moorings!C:C,Moorings!B:B=left(A108,14),Moorings!D:D=D108))"),"SN0008")</f>
        <v>SN0008</v>
      </c>
      <c r="D108" s="38">
        <v>2.0</v>
      </c>
      <c r="E108" s="35" t="str">
        <f>IFERROR(__xludf.DUMMYFUNCTION("if(isblank(A108),"""",filter(Moorings!A:A,Moorings!B:B=A108,Moorings!D:D=D108))"),"A01046")</f>
        <v>A01046</v>
      </c>
      <c r="F108" s="35" t="str">
        <f>IFERROR(__xludf.DUMMYFUNCTION("if(isblank(A108),"""",filter(Moorings!C:C,Moorings!B:B=A108,Moorings!D:D=D108))"),"P0132")</f>
        <v>P0132</v>
      </c>
      <c r="G108" s="42" t="s">
        <v>107</v>
      </c>
      <c r="H108" s="42">
        <v>17533.0</v>
      </c>
      <c r="I108" s="37" t="s">
        <v>125</v>
      </c>
      <c r="J108" s="33"/>
    </row>
    <row r="109" ht="12.75" customHeight="1">
      <c r="A109" s="34" t="s">
        <v>34</v>
      </c>
      <c r="B109" s="35" t="str">
        <f>IFERROR(__xludf.DUMMYFUNCTION("if(isblank(A109),"""",filter(Moorings!A:A,Moorings!B:B=left(A109,14),Moorings!D:D=D109))"),"N00281")</f>
        <v>N00281</v>
      </c>
      <c r="C109" s="35" t="str">
        <f>IFERROR(__xludf.DUMMYFUNCTION("if(isblank(A109),"""",filter(Moorings!C:C,Moorings!B:B=left(A109,14),Moorings!D:D=D109))"),"SN0008")</f>
        <v>SN0008</v>
      </c>
      <c r="D109" s="38">
        <v>2.0</v>
      </c>
      <c r="E109" s="35" t="str">
        <f>IFERROR(__xludf.DUMMYFUNCTION("if(isblank(A109),"""",filter(Moorings!A:A,Moorings!B:B=A109,Moorings!D:D=D109))"),"A01046")</f>
        <v>A01046</v>
      </c>
      <c r="F109" s="35" t="str">
        <f>IFERROR(__xludf.DUMMYFUNCTION("if(isblank(A109),"""",filter(Moorings!C:C,Moorings!B:B=A109,Moorings!D:D=D109))"),"P0132")</f>
        <v>P0132</v>
      </c>
      <c r="G109" s="42" t="s">
        <v>109</v>
      </c>
      <c r="H109" s="42">
        <v>2229.0</v>
      </c>
      <c r="I109" s="37" t="s">
        <v>125</v>
      </c>
      <c r="J109" s="33"/>
    </row>
    <row r="110" ht="12.75" customHeight="1">
      <c r="A110" s="34" t="s">
        <v>34</v>
      </c>
      <c r="B110" s="35" t="str">
        <f>IFERROR(__xludf.DUMMYFUNCTION("if(isblank(A110),"""",filter(Moorings!A:A,Moorings!B:B=left(A110,14),Moorings!D:D=D110))"),"N00281")</f>
        <v>N00281</v>
      </c>
      <c r="C110" s="35" t="str">
        <f>IFERROR(__xludf.DUMMYFUNCTION("if(isblank(A110),"""",filter(Moorings!C:C,Moorings!B:B=left(A110,14),Moorings!D:D=D110))"),"SN0008")</f>
        <v>SN0008</v>
      </c>
      <c r="D110" s="38">
        <v>2.0</v>
      </c>
      <c r="E110" s="35" t="str">
        <f>IFERROR(__xludf.DUMMYFUNCTION("if(isblank(A110),"""",filter(Moorings!A:A,Moorings!B:B=A110,Moorings!D:D=D110))"),"A01046")</f>
        <v>A01046</v>
      </c>
      <c r="F110" s="35" t="str">
        <f>IFERROR(__xludf.DUMMYFUNCTION("if(isblank(A110),"""",filter(Moorings!C:C,Moorings!B:B=A110,Moorings!D:D=D110))"),"P0132")</f>
        <v>P0132</v>
      </c>
      <c r="G110" s="42" t="s">
        <v>120</v>
      </c>
      <c r="H110" s="42">
        <v>101.0</v>
      </c>
      <c r="I110" s="37" t="s">
        <v>125</v>
      </c>
      <c r="J110" s="33"/>
    </row>
    <row r="111" ht="12.75" customHeight="1">
      <c r="A111" s="34" t="s">
        <v>34</v>
      </c>
      <c r="B111" s="35" t="str">
        <f>IFERROR(__xludf.DUMMYFUNCTION("if(isblank(A111),"""",filter(Moorings!A:A,Moorings!B:B=left(A111,14),Moorings!D:D=D111))"),"N00281")</f>
        <v>N00281</v>
      </c>
      <c r="C111" s="35" t="str">
        <f>IFERROR(__xludf.DUMMYFUNCTION("if(isblank(A111),"""",filter(Moorings!C:C,Moorings!B:B=left(A111,14),Moorings!D:D=D111))"),"SN0008")</f>
        <v>SN0008</v>
      </c>
      <c r="D111" s="38">
        <v>2.0</v>
      </c>
      <c r="E111" s="35" t="str">
        <f>IFERROR(__xludf.DUMMYFUNCTION("if(isblank(A111),"""",filter(Moorings!A:A,Moorings!B:B=A111,Moorings!D:D=D111))"),"A01046")</f>
        <v>A01046</v>
      </c>
      <c r="F111" s="35" t="str">
        <f>IFERROR(__xludf.DUMMYFUNCTION("if(isblank(A111),"""",filter(Moorings!C:C,Moorings!B:B=A111,Moorings!D:D=D111))"),"P0132")</f>
        <v>P0132</v>
      </c>
      <c r="G111" s="42" t="s">
        <v>121</v>
      </c>
      <c r="H111" s="42">
        <v>38502.0</v>
      </c>
      <c r="I111" s="37" t="s">
        <v>125</v>
      </c>
      <c r="J111" s="33"/>
    </row>
    <row r="112" ht="12.75" customHeight="1">
      <c r="A112" s="34" t="s">
        <v>34</v>
      </c>
      <c r="B112" s="35" t="str">
        <f>IFERROR(__xludf.DUMMYFUNCTION("if(isblank(A112),"""",filter(Moorings!A:A,Moorings!B:B=left(A112,14),Moorings!D:D=D112))"),"N00281")</f>
        <v>N00281</v>
      </c>
      <c r="C112" s="35" t="str">
        <f>IFERROR(__xludf.DUMMYFUNCTION("if(isblank(A112),"""",filter(Moorings!C:C,Moorings!B:B=left(A112,14),Moorings!D:D=D112))"),"SN0008")</f>
        <v>SN0008</v>
      </c>
      <c r="D112" s="38">
        <v>2.0</v>
      </c>
      <c r="E112" s="35" t="str">
        <f>IFERROR(__xludf.DUMMYFUNCTION("if(isblank(A112),"""",filter(Moorings!A:A,Moorings!B:B=A112,Moorings!D:D=D112))"),"A01046")</f>
        <v>A01046</v>
      </c>
      <c r="F112" s="35" t="str">
        <f>IFERROR(__xludf.DUMMYFUNCTION("if(isblank(A112),"""",filter(Moorings!C:C,Moorings!B:B=A112,Moorings!D:D=D112))"),"P0132")</f>
        <v>P0132</v>
      </c>
      <c r="G112" s="42" t="s">
        <v>122</v>
      </c>
      <c r="H112" s="41">
        <v>1.0</v>
      </c>
      <c r="I112" s="37" t="s">
        <v>115</v>
      </c>
      <c r="J112" s="33"/>
    </row>
    <row r="113" ht="12.75" customHeight="1">
      <c r="A113" s="34" t="s">
        <v>34</v>
      </c>
      <c r="B113" s="35" t="str">
        <f>IFERROR(__xludf.DUMMYFUNCTION("if(isblank(A113),"""",filter(Moorings!A:A,Moorings!B:B=left(A113,14),Moorings!D:D=D113))"),"N00281")</f>
        <v>N00281</v>
      </c>
      <c r="C113" s="35" t="str">
        <f>IFERROR(__xludf.DUMMYFUNCTION("if(isblank(A113),"""",filter(Moorings!C:C,Moorings!B:B=left(A113,14),Moorings!D:D=D113))"),"SN0008")</f>
        <v>SN0008</v>
      </c>
      <c r="D113" s="38">
        <v>2.0</v>
      </c>
      <c r="E113" s="35" t="str">
        <f>IFERROR(__xludf.DUMMYFUNCTION("if(isblank(A113),"""",filter(Moorings!A:A,Moorings!B:B=A113,Moorings!D:D=D113))"),"A01046")</f>
        <v>A01046</v>
      </c>
      <c r="F113" s="35" t="str">
        <f>IFERROR(__xludf.DUMMYFUNCTION("if(isblank(A113),"""",filter(Moorings!C:C,Moorings!B:B=A113,Moorings!D:D=D113))"),"P0132")</f>
        <v>P0132</v>
      </c>
      <c r="G113" s="42" t="s">
        <v>123</v>
      </c>
      <c r="H113" s="41">
        <v>0.0</v>
      </c>
      <c r="I113" s="37" t="s">
        <v>115</v>
      </c>
      <c r="J113" s="33"/>
    </row>
    <row r="114" ht="12.75" customHeight="1">
      <c r="A114" s="34" t="s">
        <v>34</v>
      </c>
      <c r="B114" s="35" t="str">
        <f>IFERROR(__xludf.DUMMYFUNCTION("if(isblank(A114),"""",filter(Moorings!A:A,Moorings!B:B=left(A114,14),Moorings!D:D=D114))"),"N00281")</f>
        <v>N00281</v>
      </c>
      <c r="C114" s="35" t="str">
        <f>IFERROR(__xludf.DUMMYFUNCTION("if(isblank(A114),"""",filter(Moorings!C:C,Moorings!B:B=left(A114,14),Moorings!D:D=D114))"),"SN0008")</f>
        <v>SN0008</v>
      </c>
      <c r="D114" s="38">
        <v>2.0</v>
      </c>
      <c r="E114" s="35" t="str">
        <f>IFERROR(__xludf.DUMMYFUNCTION("if(isblank(A114),"""",filter(Moorings!A:A,Moorings!B:B=A114,Moorings!D:D=D114))"),"A01046")</f>
        <v>A01046</v>
      </c>
      <c r="F114" s="35" t="str">
        <f>IFERROR(__xludf.DUMMYFUNCTION("if(isblank(A114),"""",filter(Moorings!C:C,Moorings!B:B=A114,Moorings!D:D=D114))"),"P0132")</f>
        <v>P0132</v>
      </c>
      <c r="G114" s="42" t="s">
        <v>124</v>
      </c>
      <c r="H114" s="41">
        <v>35.0</v>
      </c>
      <c r="I114" s="37" t="s">
        <v>115</v>
      </c>
      <c r="J114" s="33"/>
    </row>
    <row r="115" ht="12.75" customHeight="1">
      <c r="A115" s="34"/>
      <c r="B115" s="30" t="str">
        <f>IFERROR(__xludf.DUMMYFUNCTION("if(isblank(A115),"""",filter(Moorings!A:A,Moorings!B:B=left(A115,14),Moorings!D:D=D115))"),"")</f>
        <v/>
      </c>
      <c r="C115" s="30" t="str">
        <f>IFERROR(__xludf.DUMMYFUNCTION("if(isblank(A115),"""",filter(Moorings!C:C,Moorings!B:B=left(A115,14),Moorings!D:D=D115))"),"")</f>
        <v/>
      </c>
      <c r="D115" s="38"/>
      <c r="E115" s="30" t="str">
        <f>IFERROR(__xludf.DUMMYFUNCTION("if(isblank(A115),"""",filter(Moorings!A:A,Moorings!B:B=A115,Moorings!D:D=D115))"),"")</f>
        <v/>
      </c>
      <c r="F115" s="30" t="str">
        <f>IFERROR(__xludf.DUMMYFUNCTION("if(isblank(A115),"""",filter(Moorings!C:C,Moorings!B:B=A115,Moorings!D:D=D115))"),"")</f>
        <v/>
      </c>
      <c r="G115" s="42"/>
      <c r="H115" s="42"/>
      <c r="I115" s="32"/>
      <c r="J115" s="33"/>
    </row>
    <row r="116" ht="12.75" customHeight="1">
      <c r="A116" s="39" t="s">
        <v>40</v>
      </c>
      <c r="B116" s="35" t="str">
        <f>IFERROR(__xludf.DUMMYFUNCTION("if(isblank(A116),"""",filter(Moorings!A:A,Moorings!B:B=left(A116,14),Moorings!D:D=D116))"),"ATAPL-65310-030-0005")</f>
        <v>ATAPL-65310-030-0005</v>
      </c>
      <c r="C116" s="35" t="str">
        <f>IFERROR(__xludf.DUMMYFUNCTION("if(isblank(A116),"""",filter(Moorings!C:C,Moorings!B:B=left(A116,14),Moorings!D:D=D116))"),"SN0005")</f>
        <v>SN0005</v>
      </c>
      <c r="D116" s="36">
        <v>1.0</v>
      </c>
      <c r="E116" s="35" t="str">
        <f>IFERROR(__xludf.DUMMYFUNCTION("if(isblank(A116),"""",filter(Moorings!A:A,Moorings!B:B=A116,Moorings!D:D=D116))"),"A00576")</f>
        <v>A00576</v>
      </c>
      <c r="F116" s="35" t="str">
        <f>IFERROR(__xludf.DUMMYFUNCTION("if(isblank(A116),"""",filter(Moorings!C:C,Moorings!B:B=A116,Moorings!D:D=D116))"),"140")</f>
        <v>140</v>
      </c>
      <c r="G116" s="43" t="s">
        <v>126</v>
      </c>
      <c r="H116" s="43" t="s">
        <v>127</v>
      </c>
      <c r="I116" s="32"/>
      <c r="J116" s="33"/>
    </row>
    <row r="117" ht="12.75" customHeight="1">
      <c r="A117" s="39" t="s">
        <v>40</v>
      </c>
      <c r="B117" s="35" t="str">
        <f>IFERROR(__xludf.DUMMYFUNCTION("if(isblank(A117),"""",filter(Moorings!A:A,Moorings!B:B=left(A117,14),Moorings!D:D=D117))"),"ATAPL-65310-030-0005")</f>
        <v>ATAPL-65310-030-0005</v>
      </c>
      <c r="C117" s="35" t="str">
        <f>IFERROR(__xludf.DUMMYFUNCTION("if(isblank(A117),"""",filter(Moorings!C:C,Moorings!B:B=left(A117,14),Moorings!D:D=D117))"),"SN0005")</f>
        <v>SN0005</v>
      </c>
      <c r="D117" s="36">
        <v>1.0</v>
      </c>
      <c r="E117" s="35" t="str">
        <f>IFERROR(__xludf.DUMMYFUNCTION("if(isblank(A117),"""",filter(Moorings!A:A,Moorings!B:B=A117,Moorings!D:D=D117))"),"A00576")</f>
        <v>A00576</v>
      </c>
      <c r="F117" s="35" t="str">
        <f>IFERROR(__xludf.DUMMYFUNCTION("if(isblank(A117),"""",filter(Moorings!C:C,Moorings!B:B=A117,Moorings!D:D=D117))"),"140")</f>
        <v>140</v>
      </c>
      <c r="G117" s="43" t="s">
        <v>128</v>
      </c>
      <c r="H117" s="43" t="s">
        <v>129</v>
      </c>
      <c r="I117" s="32"/>
      <c r="J117" s="33"/>
    </row>
    <row r="118" ht="12.75" customHeight="1">
      <c r="A118" s="39" t="s">
        <v>40</v>
      </c>
      <c r="B118" s="35" t="str">
        <f>IFERROR(__xludf.DUMMYFUNCTION("if(isblank(A118),"""",filter(Moorings!A:A,Moorings!B:B=left(A118,14),Moorings!D:D=D118))"),"ATAPL-65310-030-0005")</f>
        <v>ATAPL-65310-030-0005</v>
      </c>
      <c r="C118" s="35" t="str">
        <f>IFERROR(__xludf.DUMMYFUNCTION("if(isblank(A118),"""",filter(Moorings!C:C,Moorings!B:B=left(A118,14),Moorings!D:D=D118))"),"SN0005")</f>
        <v>SN0005</v>
      </c>
      <c r="D118" s="36">
        <v>1.0</v>
      </c>
      <c r="E118" s="35" t="str">
        <f>IFERROR(__xludf.DUMMYFUNCTION("if(isblank(A118),"""",filter(Moorings!A:A,Moorings!B:B=A118,Moorings!D:D=D118))"),"A00576")</f>
        <v>A00576</v>
      </c>
      <c r="F118" s="35" t="str">
        <f>IFERROR(__xludf.DUMMYFUNCTION("if(isblank(A118),"""",filter(Moorings!C:C,Moorings!B:B=A118,Moorings!D:D=D118))"),"140")</f>
        <v>140</v>
      </c>
      <c r="G118" s="43" t="s">
        <v>130</v>
      </c>
      <c r="H118" s="43">
        <v>18.0</v>
      </c>
      <c r="I118" s="32"/>
      <c r="J118" s="33"/>
    </row>
    <row r="119" ht="12.75" customHeight="1">
      <c r="A119" s="39" t="s">
        <v>40</v>
      </c>
      <c r="B119" s="35" t="str">
        <f>IFERROR(__xludf.DUMMYFUNCTION("if(isblank(A119),"""",filter(Moorings!A:A,Moorings!B:B=left(A119,14),Moorings!D:D=D119))"),"ATAPL-65310-030-0005")</f>
        <v>ATAPL-65310-030-0005</v>
      </c>
      <c r="C119" s="35" t="str">
        <f>IFERROR(__xludf.DUMMYFUNCTION("if(isblank(A119),"""",filter(Moorings!C:C,Moorings!B:B=left(A119,14),Moorings!D:D=D119))"),"SN0005")</f>
        <v>SN0005</v>
      </c>
      <c r="D119" s="36">
        <v>1.0</v>
      </c>
      <c r="E119" s="35" t="str">
        <f>IFERROR(__xludf.DUMMYFUNCTION("if(isblank(A119),"""",filter(Moorings!A:A,Moorings!B:B=A119,Moorings!D:D=D119))"),"A00576")</f>
        <v>A00576</v>
      </c>
      <c r="F119" s="35" t="str">
        <f>IFERROR(__xludf.DUMMYFUNCTION("if(isblank(A119),"""",filter(Moorings!C:C,Moorings!B:B=A119,Moorings!D:D=D119))"),"140")</f>
        <v>140</v>
      </c>
      <c r="G119" s="43" t="s">
        <v>131</v>
      </c>
      <c r="H119" s="43" t="s">
        <v>132</v>
      </c>
      <c r="I119" s="32"/>
      <c r="J119" s="33"/>
    </row>
    <row r="120" ht="12.75" customHeight="1">
      <c r="A120" s="39" t="s">
        <v>40</v>
      </c>
      <c r="B120" s="35" t="str">
        <f>IFERROR(__xludf.DUMMYFUNCTION("if(isblank(A120),"""",filter(Moorings!A:A,Moorings!B:B=left(A120,14),Moorings!D:D=D120))"),"ATAPL-65310-030-0005")</f>
        <v>ATAPL-65310-030-0005</v>
      </c>
      <c r="C120" s="35" t="str">
        <f>IFERROR(__xludf.DUMMYFUNCTION("if(isblank(A120),"""",filter(Moorings!C:C,Moorings!B:B=left(A120,14),Moorings!D:D=D120))"),"SN0005")</f>
        <v>SN0005</v>
      </c>
      <c r="D120" s="36">
        <v>1.0</v>
      </c>
      <c r="E120" s="35" t="str">
        <f>IFERROR(__xludf.DUMMYFUNCTION("if(isblank(A120),"""",filter(Moorings!A:A,Moorings!B:B=A120,Moorings!D:D=D120))"),"A00576")</f>
        <v>A00576</v>
      </c>
      <c r="F120" s="35" t="str">
        <f>IFERROR(__xludf.DUMMYFUNCTION("if(isblank(A120),"""",filter(Moorings!C:C,Moorings!B:B=A120,Moorings!D:D=D120))"),"140")</f>
        <v>140</v>
      </c>
      <c r="G120" s="43" t="s">
        <v>133</v>
      </c>
      <c r="H120" s="43" t="s">
        <v>134</v>
      </c>
      <c r="I120" s="32"/>
      <c r="J120" s="33"/>
    </row>
    <row r="121" ht="12.75" customHeight="1">
      <c r="A121" s="39" t="s">
        <v>40</v>
      </c>
      <c r="B121" s="35" t="str">
        <f>IFERROR(__xludf.DUMMYFUNCTION("if(isblank(A121),"""",filter(Moorings!A:A,Moorings!B:B=left(A121,14),Moorings!D:D=D121))"),"ATAPL-65310-030-0005")</f>
        <v>ATAPL-65310-030-0005</v>
      </c>
      <c r="C121" s="35" t="str">
        <f>IFERROR(__xludf.DUMMYFUNCTION("if(isblank(A121),"""",filter(Moorings!C:C,Moorings!B:B=left(A121,14),Moorings!D:D=D121))"),"SN0005")</f>
        <v>SN0005</v>
      </c>
      <c r="D121" s="36">
        <v>1.0</v>
      </c>
      <c r="E121" s="35" t="str">
        <f>IFERROR(__xludf.DUMMYFUNCTION("if(isblank(A121),"""",filter(Moorings!A:A,Moorings!B:B=A121,Moorings!D:D=D121))"),"A00576")</f>
        <v>A00576</v>
      </c>
      <c r="F121" s="35" t="str">
        <f>IFERROR(__xludf.DUMMYFUNCTION("if(isblank(A121),"""",filter(Moorings!C:C,Moorings!B:B=A121,Moorings!D:D=D121))"),"140")</f>
        <v>140</v>
      </c>
      <c r="G121" s="43" t="s">
        <v>135</v>
      </c>
      <c r="H121" s="43" t="s">
        <v>136</v>
      </c>
      <c r="I121" s="32"/>
      <c r="J121" s="33"/>
    </row>
    <row r="122" ht="12.75" customHeight="1">
      <c r="A122" s="39" t="s">
        <v>40</v>
      </c>
      <c r="B122" s="35" t="str">
        <f>IFERROR(__xludf.DUMMYFUNCTION("if(isblank(A122),"""",filter(Moorings!A:A,Moorings!B:B=left(A122,14),Moorings!D:D=D122))"),"ATAPL-65310-030-0005")</f>
        <v>ATAPL-65310-030-0005</v>
      </c>
      <c r="C122" s="35" t="str">
        <f>IFERROR(__xludf.DUMMYFUNCTION("if(isblank(A122),"""",filter(Moorings!C:C,Moorings!B:B=left(A122,14),Moorings!D:D=D122))"),"SN0005")</f>
        <v>SN0005</v>
      </c>
      <c r="D122" s="36">
        <v>1.0</v>
      </c>
      <c r="E122" s="35" t="str">
        <f>IFERROR(__xludf.DUMMYFUNCTION("if(isblank(A122),"""",filter(Moorings!A:A,Moorings!B:B=A122,Moorings!D:D=D122))"),"A00576")</f>
        <v>A00576</v>
      </c>
      <c r="F122" s="35" t="str">
        <f>IFERROR(__xludf.DUMMYFUNCTION("if(isblank(A122),"""",filter(Moorings!C:C,Moorings!B:B=A122,Moorings!D:D=D122))"),"140")</f>
        <v>140</v>
      </c>
      <c r="G122" s="43" t="s">
        <v>137</v>
      </c>
      <c r="H122" s="43" t="s">
        <v>138</v>
      </c>
      <c r="I122" s="32"/>
      <c r="J122" s="33"/>
    </row>
    <row r="123" ht="12.75" customHeight="1">
      <c r="A123" s="39" t="s">
        <v>40</v>
      </c>
      <c r="B123" s="35" t="str">
        <f>IFERROR(__xludf.DUMMYFUNCTION("if(isblank(A123),"""",filter(Moorings!A:A,Moorings!B:B=left(A123,14),Moorings!D:D=D123))"),"ATAPL-65310-030-0005")</f>
        <v>ATAPL-65310-030-0005</v>
      </c>
      <c r="C123" s="35" t="str">
        <f>IFERROR(__xludf.DUMMYFUNCTION("if(isblank(A123),"""",filter(Moorings!C:C,Moorings!B:B=left(A123,14),Moorings!D:D=D123))"),"SN0005")</f>
        <v>SN0005</v>
      </c>
      <c r="D123" s="36">
        <v>1.0</v>
      </c>
      <c r="E123" s="35" t="str">
        <f>IFERROR(__xludf.DUMMYFUNCTION("if(isblank(A123),"""",filter(Moorings!A:A,Moorings!B:B=A123,Moorings!D:D=D123))"),"A00576")</f>
        <v>A00576</v>
      </c>
      <c r="F123" s="35" t="str">
        <f>IFERROR(__xludf.DUMMYFUNCTION("if(isblank(A123),"""",filter(Moorings!C:C,Moorings!B:B=A123,Moorings!D:D=D123))"),"140")</f>
        <v>140</v>
      </c>
      <c r="G123" s="43" t="s">
        <v>139</v>
      </c>
      <c r="H123" s="43" t="s">
        <v>140</v>
      </c>
      <c r="I123" s="32"/>
      <c r="J123" s="33"/>
    </row>
    <row r="124" ht="12.75" customHeight="1">
      <c r="A124" s="34"/>
      <c r="B124" s="30" t="str">
        <f>IFERROR(__xludf.DUMMYFUNCTION("if(isblank(A124),"""",filter(Moorings!A:A,Moorings!B:B=left(A124,14),Moorings!D:D=D124))"),"")</f>
        <v/>
      </c>
      <c r="C124" s="30" t="str">
        <f>IFERROR(__xludf.DUMMYFUNCTION("if(isblank(A124),"""",filter(Moorings!C:C,Moorings!B:B=left(A124,14),Moorings!D:D=D124))"),"")</f>
        <v/>
      </c>
      <c r="D124" s="38"/>
      <c r="E124" s="30" t="str">
        <f>IFERROR(__xludf.DUMMYFUNCTION("if(isblank(A124),"""",filter(Moorings!A:A,Moorings!B:B=A124,Moorings!D:D=D124))"),"")</f>
        <v/>
      </c>
      <c r="F124" s="30" t="str">
        <f>IFERROR(__xludf.DUMMYFUNCTION("if(isblank(A124),"""",filter(Moorings!C:C,Moorings!B:B=A124,Moorings!D:D=D124))"),"")</f>
        <v/>
      </c>
      <c r="G124" s="42"/>
      <c r="H124" s="42"/>
      <c r="I124" s="32"/>
      <c r="J124" s="33"/>
    </row>
    <row r="125" ht="12.75" customHeight="1">
      <c r="A125" s="34" t="s">
        <v>40</v>
      </c>
      <c r="B125" s="35" t="str">
        <f>IFERROR(__xludf.DUMMYFUNCTION("if(isblank(A125),"""",filter(Moorings!A:A,Moorings!B:B=left(A125,14),Moorings!D:D=D125))"),"N00281")</f>
        <v>N00281</v>
      </c>
      <c r="C125" s="35" t="str">
        <f>IFERROR(__xludf.DUMMYFUNCTION("if(isblank(A125),"""",filter(Moorings!C:C,Moorings!B:B=left(A125,14),Moorings!D:D=D125))"),"SN0008")</f>
        <v>SN0008</v>
      </c>
      <c r="D125" s="38">
        <v>2.0</v>
      </c>
      <c r="E125" s="35" t="str">
        <f>IFERROR(__xludf.DUMMYFUNCTION("if(isblank(A125),"""",filter(Moorings!A:A,Moorings!B:B=A125,Moorings!D:D=D125))"),"ATOSU-69943-00010")</f>
        <v>ATOSU-69943-00010</v>
      </c>
      <c r="F125" s="35" t="str">
        <f>IFERROR(__xludf.DUMMYFUNCTION("if(isblank(A125),"""",filter(Moorings!C:C,Moorings!B:B=A125,Moorings!D:D=D125))"),"191")</f>
        <v>191</v>
      </c>
      <c r="G125" s="42" t="s">
        <v>126</v>
      </c>
      <c r="H125" s="42" t="s">
        <v>141</v>
      </c>
      <c r="I125" s="32"/>
      <c r="J125" s="33"/>
    </row>
    <row r="126" ht="12.75" customHeight="1">
      <c r="A126" s="34" t="s">
        <v>40</v>
      </c>
      <c r="B126" s="35" t="str">
        <f>IFERROR(__xludf.DUMMYFUNCTION("if(isblank(A126),"""",filter(Moorings!A:A,Moorings!B:B=left(A126,14),Moorings!D:D=D126))"),"N00281")</f>
        <v>N00281</v>
      </c>
      <c r="C126" s="35" t="str">
        <f>IFERROR(__xludf.DUMMYFUNCTION("if(isblank(A126),"""",filter(Moorings!C:C,Moorings!B:B=left(A126,14),Moorings!D:D=D126))"),"SN0008")</f>
        <v>SN0008</v>
      </c>
      <c r="D126" s="38">
        <v>2.0</v>
      </c>
      <c r="E126" s="35" t="str">
        <f>IFERROR(__xludf.DUMMYFUNCTION("if(isblank(A126),"""",filter(Moorings!A:A,Moorings!B:B=A126,Moorings!D:D=D126))"),"ATOSU-69943-00010")</f>
        <v>ATOSU-69943-00010</v>
      </c>
      <c r="F126" s="35" t="str">
        <f>IFERROR(__xludf.DUMMYFUNCTION("if(isblank(A126),"""",filter(Moorings!C:C,Moorings!B:B=A126,Moorings!D:D=D126))"),"191")</f>
        <v>191</v>
      </c>
      <c r="G126" s="42" t="s">
        <v>128</v>
      </c>
      <c r="H126" s="42" t="s">
        <v>142</v>
      </c>
      <c r="I126" s="32"/>
      <c r="J126" s="33"/>
    </row>
    <row r="127" ht="12.75" customHeight="1">
      <c r="A127" s="34" t="s">
        <v>40</v>
      </c>
      <c r="B127" s="35" t="str">
        <f>IFERROR(__xludf.DUMMYFUNCTION("if(isblank(A127),"""",filter(Moorings!A:A,Moorings!B:B=left(A127,14),Moorings!D:D=D127))"),"N00281")</f>
        <v>N00281</v>
      </c>
      <c r="C127" s="35" t="str">
        <f>IFERROR(__xludf.DUMMYFUNCTION("if(isblank(A127),"""",filter(Moorings!C:C,Moorings!B:B=left(A127,14),Moorings!D:D=D127))"),"SN0008")</f>
        <v>SN0008</v>
      </c>
      <c r="D127" s="38">
        <v>2.0</v>
      </c>
      <c r="E127" s="35" t="str">
        <f>IFERROR(__xludf.DUMMYFUNCTION("if(isblank(A127),"""",filter(Moorings!A:A,Moorings!B:B=A127,Moorings!D:D=D127))"),"ATOSU-69943-00010")</f>
        <v>ATOSU-69943-00010</v>
      </c>
      <c r="F127" s="35" t="str">
        <f>IFERROR(__xludf.DUMMYFUNCTION("if(isblank(A127),"""",filter(Moorings!C:C,Moorings!B:B=A127,Moorings!D:D=D127))"),"191")</f>
        <v>191</v>
      </c>
      <c r="G127" s="42" t="s">
        <v>130</v>
      </c>
      <c r="H127" s="42">
        <v>19.4</v>
      </c>
      <c r="I127" s="32"/>
      <c r="J127" s="33"/>
    </row>
    <row r="128" ht="12.75" customHeight="1">
      <c r="A128" s="34" t="s">
        <v>40</v>
      </c>
      <c r="B128" s="35" t="str">
        <f>IFERROR(__xludf.DUMMYFUNCTION("if(isblank(A128),"""",filter(Moorings!A:A,Moorings!B:B=left(A128,14),Moorings!D:D=D128))"),"N00281")</f>
        <v>N00281</v>
      </c>
      <c r="C128" s="35" t="str">
        <f>IFERROR(__xludf.DUMMYFUNCTION("if(isblank(A128),"""",filter(Moorings!C:C,Moorings!B:B=left(A128,14),Moorings!D:D=D128))"),"SN0008")</f>
        <v>SN0008</v>
      </c>
      <c r="D128" s="38">
        <v>2.0</v>
      </c>
      <c r="E128" s="35" t="str">
        <f>IFERROR(__xludf.DUMMYFUNCTION("if(isblank(A128),"""",filter(Moorings!A:A,Moorings!B:B=A128,Moorings!D:D=D128))"),"ATOSU-69943-00010")</f>
        <v>ATOSU-69943-00010</v>
      </c>
      <c r="F128" s="35" t="str">
        <f>IFERROR(__xludf.DUMMYFUNCTION("if(isblank(A128),"""",filter(Moorings!C:C,Moorings!B:B=A128,Moorings!D:D=D128))"),"191")</f>
        <v>191</v>
      </c>
      <c r="G128" s="42" t="s">
        <v>131</v>
      </c>
      <c r="H128" s="46" t="s">
        <v>143</v>
      </c>
      <c r="I128" s="32"/>
      <c r="J128" s="33"/>
    </row>
    <row r="129" ht="12.75" customHeight="1">
      <c r="A129" s="34" t="s">
        <v>40</v>
      </c>
      <c r="B129" s="35" t="str">
        <f>IFERROR(__xludf.DUMMYFUNCTION("if(isblank(A129),"""",filter(Moorings!A:A,Moorings!B:B=left(A129,14),Moorings!D:D=D129))"),"N00281")</f>
        <v>N00281</v>
      </c>
      <c r="C129" s="35" t="str">
        <f>IFERROR(__xludf.DUMMYFUNCTION("if(isblank(A129),"""",filter(Moorings!C:C,Moorings!B:B=left(A129,14),Moorings!D:D=D129))"),"SN0008")</f>
        <v>SN0008</v>
      </c>
      <c r="D129" s="38">
        <v>2.0</v>
      </c>
      <c r="E129" s="35" t="str">
        <f>IFERROR(__xludf.DUMMYFUNCTION("if(isblank(A129),"""",filter(Moorings!A:A,Moorings!B:B=A129,Moorings!D:D=D129))"),"ATOSU-69943-00010")</f>
        <v>ATOSU-69943-00010</v>
      </c>
      <c r="F129" s="35" t="str">
        <f>IFERROR(__xludf.DUMMYFUNCTION("if(isblank(A129),"""",filter(Moorings!C:C,Moorings!B:B=A129,Moorings!D:D=D129))"),"191")</f>
        <v>191</v>
      </c>
      <c r="G129" s="42" t="s">
        <v>133</v>
      </c>
      <c r="H129" s="42" t="s">
        <v>144</v>
      </c>
      <c r="I129" s="32"/>
      <c r="J129" s="33"/>
    </row>
    <row r="130" ht="12.75" customHeight="1">
      <c r="A130" s="34" t="s">
        <v>40</v>
      </c>
      <c r="B130" s="35" t="str">
        <f>IFERROR(__xludf.DUMMYFUNCTION("if(isblank(A130),"""",filter(Moorings!A:A,Moorings!B:B=left(A130,14),Moorings!D:D=D130))"),"N00281")</f>
        <v>N00281</v>
      </c>
      <c r="C130" s="35" t="str">
        <f>IFERROR(__xludf.DUMMYFUNCTION("if(isblank(A130),"""",filter(Moorings!C:C,Moorings!B:B=left(A130,14),Moorings!D:D=D130))"),"SN0008")</f>
        <v>SN0008</v>
      </c>
      <c r="D130" s="38">
        <v>2.0</v>
      </c>
      <c r="E130" s="35" t="str">
        <f>IFERROR(__xludf.DUMMYFUNCTION("if(isblank(A130),"""",filter(Moorings!A:A,Moorings!B:B=A130,Moorings!D:D=D130))"),"ATOSU-69943-00010")</f>
        <v>ATOSU-69943-00010</v>
      </c>
      <c r="F130" s="35" t="str">
        <f>IFERROR(__xludf.DUMMYFUNCTION("if(isblank(A130),"""",filter(Moorings!C:C,Moorings!B:B=A130,Moorings!D:D=D130))"),"191")</f>
        <v>191</v>
      </c>
      <c r="G130" s="42" t="s">
        <v>135</v>
      </c>
      <c r="H130" s="42" t="s">
        <v>145</v>
      </c>
      <c r="I130" s="32"/>
      <c r="J130" s="33"/>
    </row>
    <row r="131" ht="12.75" customHeight="1">
      <c r="A131" s="34" t="s">
        <v>40</v>
      </c>
      <c r="B131" s="35" t="str">
        <f>IFERROR(__xludf.DUMMYFUNCTION("if(isblank(A131),"""",filter(Moorings!A:A,Moorings!B:B=left(A131,14),Moorings!D:D=D131))"),"N00281")</f>
        <v>N00281</v>
      </c>
      <c r="C131" s="35" t="str">
        <f>IFERROR(__xludf.DUMMYFUNCTION("if(isblank(A131),"""",filter(Moorings!C:C,Moorings!B:B=left(A131,14),Moorings!D:D=D131))"),"SN0008")</f>
        <v>SN0008</v>
      </c>
      <c r="D131" s="38">
        <v>2.0</v>
      </c>
      <c r="E131" s="35" t="str">
        <f>IFERROR(__xludf.DUMMYFUNCTION("if(isblank(A131),"""",filter(Moorings!A:A,Moorings!B:B=A131,Moorings!D:D=D131))"),"ATOSU-69943-00010")</f>
        <v>ATOSU-69943-00010</v>
      </c>
      <c r="F131" s="35" t="str">
        <f>IFERROR(__xludf.DUMMYFUNCTION("if(isblank(A131),"""",filter(Moorings!C:C,Moorings!B:B=A131,Moorings!D:D=D131))"),"191")</f>
        <v>191</v>
      </c>
      <c r="G131" s="42" t="s">
        <v>137</v>
      </c>
      <c r="H131" s="42" t="s">
        <v>146</v>
      </c>
      <c r="I131" s="32"/>
      <c r="J131" s="33"/>
    </row>
    <row r="132" ht="12.75" customHeight="1">
      <c r="A132" s="34" t="s">
        <v>40</v>
      </c>
      <c r="B132" s="35" t="str">
        <f>IFERROR(__xludf.DUMMYFUNCTION("if(isblank(A132),"""",filter(Moorings!A:A,Moorings!B:B=left(A132,14),Moorings!D:D=D132))"),"N00281")</f>
        <v>N00281</v>
      </c>
      <c r="C132" s="35" t="str">
        <f>IFERROR(__xludf.DUMMYFUNCTION("if(isblank(A132),"""",filter(Moorings!C:C,Moorings!B:B=left(A132,14),Moorings!D:D=D132))"),"SN0008")</f>
        <v>SN0008</v>
      </c>
      <c r="D132" s="38">
        <v>2.0</v>
      </c>
      <c r="E132" s="35" t="str">
        <f>IFERROR(__xludf.DUMMYFUNCTION("if(isblank(A132),"""",filter(Moorings!A:A,Moorings!B:B=A132,Moorings!D:D=D132))"),"ATOSU-69943-00010")</f>
        <v>ATOSU-69943-00010</v>
      </c>
      <c r="F132" s="35" t="str">
        <f>IFERROR(__xludf.DUMMYFUNCTION("if(isblank(A132),"""",filter(Moorings!C:C,Moorings!B:B=A132,Moorings!D:D=D132))"),"191")</f>
        <v>191</v>
      </c>
      <c r="G132" s="42" t="s">
        <v>139</v>
      </c>
      <c r="H132" s="42" t="s">
        <v>147</v>
      </c>
      <c r="I132" s="32"/>
      <c r="J132" s="33"/>
    </row>
    <row r="133" ht="12.75" customHeight="1">
      <c r="A133" s="32"/>
      <c r="B133" s="30" t="str">
        <f>IFERROR(__xludf.DUMMYFUNCTION("if(isblank(A133),"""",filter(Moorings!A:A,Moorings!B:B=left(A133,14),Moorings!D:D=D133))"),"")</f>
        <v/>
      </c>
      <c r="C133" s="30" t="str">
        <f>IFERROR(__xludf.DUMMYFUNCTION("if(isblank(A133),"""",filter(Moorings!C:C,Moorings!B:B=left(A133,14),Moorings!D:D=D133))"),"")</f>
        <v/>
      </c>
      <c r="D133" s="38"/>
      <c r="E133" s="30" t="str">
        <f>IFERROR(__xludf.DUMMYFUNCTION("if(isblank(A133),"""",filter(Moorings!A:A,Moorings!B:B=A133,Moorings!D:D=D133))"),"")</f>
        <v/>
      </c>
      <c r="F133" s="30" t="str">
        <f>IFERROR(__xludf.DUMMYFUNCTION("if(isblank(A133),"""",filter(Moorings!C:C,Moorings!B:B=A133,Moorings!D:D=D133))"),"")</f>
        <v/>
      </c>
      <c r="G133" s="32"/>
      <c r="H133" s="32"/>
      <c r="I133" s="32"/>
      <c r="J133" s="33"/>
    </row>
    <row r="134" ht="12.75" customHeight="1">
      <c r="A134" s="34"/>
      <c r="B134" s="30" t="str">
        <f>IFERROR(__xludf.DUMMYFUNCTION("if(isblank(A134),"""",filter(Moorings!A:A,Moorings!B:B=left(A134,14),Moorings!D:D=D134))"),"")</f>
        <v/>
      </c>
      <c r="C134" s="30" t="str">
        <f>IFERROR(__xludf.DUMMYFUNCTION("if(isblank(A134),"""",filter(Moorings!C:C,Moorings!B:B=left(A134,14),Moorings!D:D=D134))"),"")</f>
        <v/>
      </c>
      <c r="D134" s="38"/>
      <c r="E134" s="30" t="str">
        <f>IFERROR(__xludf.DUMMYFUNCTION("if(isblank(A134),"""",filter(Moorings!A:A,Moorings!B:B=A134,Moorings!D:D=D134))"),"")</f>
        <v/>
      </c>
      <c r="F134" s="30" t="str">
        <f>IFERROR(__xludf.DUMMYFUNCTION("if(isblank(A134),"""",filter(Moorings!C:C,Moorings!B:B=A134,Moorings!D:D=D134))"),"")</f>
        <v/>
      </c>
      <c r="G134" s="32"/>
      <c r="H134" s="47"/>
      <c r="I134" s="32"/>
      <c r="J134" s="33"/>
    </row>
    <row r="135" ht="15.75" customHeight="1">
      <c r="A135" s="45"/>
      <c r="B135" s="30" t="str">
        <f>IFERROR(__xludf.DUMMYFUNCTION("if(isblank(A135),"""",filter(Moorings!A:A,Moorings!B:B=left(A135,14),Moorings!D:D=D135))"),"")</f>
        <v/>
      </c>
      <c r="C135" s="30" t="str">
        <f>IFERROR(__xludf.DUMMYFUNCTION("if(isblank(A135),"""",filter(Moorings!C:C,Moorings!B:B=left(A135,14),Moorings!D:D=D135))"),"")</f>
        <v/>
      </c>
      <c r="D135" s="29"/>
      <c r="E135" s="30" t="str">
        <f>IFERROR(__xludf.DUMMYFUNCTION("if(isblank(A135),"""",filter(Moorings!A:A,Moorings!B:B=A135,Moorings!D:D=D135))"),"")</f>
        <v/>
      </c>
      <c r="F135" s="30" t="str">
        <f>IFERROR(__xludf.DUMMYFUNCTION("if(isblank(A135),"""",filter(Moorings!C:C,Moorings!B:B=A135,Moorings!D:D=D135))"),"")</f>
        <v/>
      </c>
      <c r="G135" s="45"/>
      <c r="H135" s="45"/>
      <c r="I135" s="45"/>
      <c r="J135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48" t="s">
        <v>148</v>
      </c>
      <c r="B1" s="49" t="s">
        <v>149</v>
      </c>
      <c r="C1" s="49" t="s">
        <v>150</v>
      </c>
      <c r="D1" s="49" t="s">
        <v>151</v>
      </c>
      <c r="E1" s="49" t="s">
        <v>152</v>
      </c>
      <c r="F1" s="49" t="s">
        <v>153</v>
      </c>
      <c r="G1" s="49" t="s">
        <v>154</v>
      </c>
    </row>
    <row r="2">
      <c r="A2" s="50" t="str">
        <f>Moorings!A2</f>
        <v>ATAPL-65291-030-0045</v>
      </c>
      <c r="B2" s="50" t="str">
        <f>if(D2="Mooring",Moorings!B2,"")</f>
        <v>CE04OSBP-LV01C</v>
      </c>
      <c r="C2" s="51" t="str">
        <f>if(D2="Sensor",Moorings!B2,"")</f>
        <v/>
      </c>
      <c r="D2" s="30" t="str">
        <f>if(ISBLANK(Moorings!B2),"",if(len(Moorings!B2)&gt;14,"Sensor","Mooring"))</f>
        <v>Mooring</v>
      </c>
      <c r="E2" s="35" t="str">
        <f>Moorings!C2</f>
        <v>SN0045</v>
      </c>
      <c r="F2" s="52" t="str">
        <f>if(D2="Mooring",Moorings!E2,"")</f>
        <v>9/6/2014</v>
      </c>
      <c r="G2" s="51"/>
    </row>
    <row r="3">
      <c r="A3" s="50" t="str">
        <f>Moorings!A3</f>
        <v>N00691</v>
      </c>
      <c r="B3" s="50" t="str">
        <f>if(D3="Mooring",Moorings!B3,"")</f>
        <v/>
      </c>
      <c r="C3" s="50" t="str">
        <f>if(D3="Sensor",Moorings!B3,"")</f>
        <v>CE04OSBP-LV01C-06-CAMDSB106</v>
      </c>
      <c r="D3" s="30" t="str">
        <f>if(ISBLANK(Moorings!B3),"",if(len(Moorings!B3)&gt;14,"Sensor","Mooring"))</f>
        <v>Sensor</v>
      </c>
      <c r="E3" s="35" t="str">
        <f>Moorings!C3</f>
        <v>105</v>
      </c>
      <c r="F3" s="52" t="str">
        <f>if(D3="Mooring",Moorings!E3,"")</f>
        <v/>
      </c>
      <c r="G3" s="51"/>
    </row>
    <row r="4">
      <c r="A4" s="50" t="str">
        <f>Moorings!A4</f>
        <v/>
      </c>
      <c r="B4" s="50" t="str">
        <f>if(D4="Mooring",Moorings!B4,"")</f>
        <v/>
      </c>
      <c r="C4" s="51" t="str">
        <f>if(D4="Sensor",Moorings!B4,"")</f>
        <v/>
      </c>
      <c r="D4" s="30" t="str">
        <f>if(ISBLANK(Moorings!B4),"",if(len(Moorings!B4)&gt;14,"Sensor","Mooring"))</f>
        <v/>
      </c>
      <c r="E4" s="35" t="str">
        <f>Moorings!C4</f>
        <v/>
      </c>
      <c r="F4" s="52" t="str">
        <f>if(D4="Mooring",Moorings!E4,"")</f>
        <v/>
      </c>
      <c r="G4" s="51"/>
    </row>
    <row r="5">
      <c r="A5" s="50" t="str">
        <f>Moorings!A5</f>
        <v>ATAPL-65310-030-0005</v>
      </c>
      <c r="B5" s="50" t="str">
        <f>if(D5="Mooring",Moorings!B5,"")</f>
        <v>CE04OSBP-LJ01C</v>
      </c>
      <c r="C5" s="51" t="str">
        <f>if(D5="Sensor",Moorings!B5,"")</f>
        <v/>
      </c>
      <c r="D5" s="30" t="str">
        <f>if(ISBLANK(Moorings!B5),"",if(len(Moorings!B5)&gt;14,"Sensor","Mooring"))</f>
        <v>Mooring</v>
      </c>
      <c r="E5" s="35" t="str">
        <f>Moorings!C5</f>
        <v>SN0005</v>
      </c>
      <c r="F5" s="52" t="str">
        <f>if(D5="Mooring",Moorings!E5,"")</f>
        <v>8/15/2014</v>
      </c>
      <c r="G5" s="51"/>
    </row>
    <row r="6">
      <c r="A6" s="50" t="str">
        <f>Moorings!A6</f>
        <v>N00692</v>
      </c>
      <c r="B6" s="50" t="str">
        <f>if(D6="Mooring",Moorings!B6,"")</f>
        <v/>
      </c>
      <c r="C6" s="50" t="str">
        <f>if(D6="Sensor",Moorings!B6,"")</f>
        <v>CE04OSBP-LJ01C-11-HYDBBA105</v>
      </c>
      <c r="D6" s="30" t="str">
        <f>if(ISBLANK(Moorings!B6),"",if(len(Moorings!B6)&gt;14,"Sensor","Mooring"))</f>
        <v>Sensor</v>
      </c>
      <c r="E6" s="35" t="str">
        <f>Moorings!C6</f>
        <v>1249</v>
      </c>
      <c r="F6" s="52" t="str">
        <f>if(D6="Mooring",Moorings!E6,"")</f>
        <v/>
      </c>
      <c r="G6" s="51"/>
    </row>
    <row r="7">
      <c r="A7" s="50" t="str">
        <f>Moorings!A7</f>
        <v>A00648</v>
      </c>
      <c r="B7" s="50" t="str">
        <f>if(D7="Mooring",Moorings!B7,"")</f>
        <v/>
      </c>
      <c r="C7" s="50" t="str">
        <f>if(D7="Sensor",Moorings!B7,"")</f>
        <v>CE04OSBP-LJ01C-10-PHSEND107</v>
      </c>
      <c r="D7" s="30" t="str">
        <f>if(ISBLANK(Moorings!B7),"",if(len(Moorings!B7)&gt;14,"Sensor","Mooring"))</f>
        <v>Sensor</v>
      </c>
      <c r="E7" s="35" t="str">
        <f>Moorings!C7</f>
        <v>P0117</v>
      </c>
      <c r="F7" s="52" t="str">
        <f>if(D7="Mooring",Moorings!E7,"")</f>
        <v/>
      </c>
      <c r="G7" s="51"/>
    </row>
    <row r="8">
      <c r="A8" s="50" t="str">
        <f>Moorings!A8</f>
        <v>A00659</v>
      </c>
      <c r="B8" s="50" t="str">
        <f>if(D8="Mooring",Moorings!B8,"")</f>
        <v/>
      </c>
      <c r="C8" s="50" t="str">
        <f>if(D8="Sensor",Moorings!B8,"")</f>
        <v>CE04OSBP-LJ01C-09-PCO2WB104</v>
      </c>
      <c r="D8" s="30" t="str">
        <f>if(ISBLANK(Moorings!B8),"",if(len(Moorings!B8)&gt;14,"Sensor","Mooring"))</f>
        <v>Sensor</v>
      </c>
      <c r="E8" s="35" t="str">
        <f>Moorings!C8</f>
        <v>C0080</v>
      </c>
      <c r="F8" s="52" t="str">
        <f>if(D8="Mooring",Moorings!E8,"")</f>
        <v/>
      </c>
      <c r="G8" s="51"/>
    </row>
    <row r="9">
      <c r="A9" s="50" t="str">
        <f>Moorings!A9</f>
        <v>A00576</v>
      </c>
      <c r="B9" s="50" t="str">
        <f>if(D9="Mooring",Moorings!B9,"")</f>
        <v/>
      </c>
      <c r="C9" s="50" t="str">
        <f>if(D9="Sensor",Moorings!B9,"")</f>
        <v>CE04OSBP-LJ01C-08-OPTAAC104</v>
      </c>
      <c r="D9" s="30" t="str">
        <f>if(ISBLANK(Moorings!B9),"",if(len(Moorings!B9)&gt;14,"Sensor","Mooring"))</f>
        <v>Sensor</v>
      </c>
      <c r="E9" s="35" t="str">
        <f>Moorings!C9</f>
        <v>140</v>
      </c>
      <c r="F9" s="52" t="str">
        <f>if(D9="Mooring",Moorings!E9,"")</f>
        <v/>
      </c>
      <c r="G9" s="51"/>
    </row>
    <row r="10">
      <c r="A10" s="50" t="str">
        <f>Moorings!A10</f>
        <v>A00059</v>
      </c>
      <c r="B10" s="50" t="str">
        <f>if(D10="Mooring",Moorings!B10,"")</f>
        <v/>
      </c>
      <c r="C10" s="50" t="str">
        <f>if(D10="Sensor",Moorings!B10,"")</f>
        <v>CE04OSBP-LJ01C-07-VEL3DC107</v>
      </c>
      <c r="D10" s="30" t="str">
        <f>if(ISBLANK(Moorings!B10),"",if(len(Moorings!B10)&gt;14,"Sensor","Mooring"))</f>
        <v>Sensor</v>
      </c>
      <c r="E10" s="35" t="str">
        <f>Moorings!C10</f>
        <v>8159</v>
      </c>
      <c r="F10" s="52" t="str">
        <f>if(D10="Mooring",Moorings!E10,"")</f>
        <v/>
      </c>
      <c r="G10" s="51"/>
    </row>
    <row r="11">
      <c r="A11" s="50" t="str">
        <f>Moorings!A11</f>
        <v>A00171</v>
      </c>
      <c r="B11" s="50" t="str">
        <f>if(D11="Mooring",Moorings!B11,"")</f>
        <v/>
      </c>
      <c r="C11" s="50" t="str">
        <f>if(D11="Sensor",Moorings!B11,"")</f>
        <v>CE04OSBP-LJ01C-06-DOSTAD108</v>
      </c>
      <c r="D11" s="30" t="str">
        <f>if(ISBLANK(Moorings!B11),"",if(len(Moorings!B11)&gt;14,"Sensor","Mooring"))</f>
        <v>Sensor</v>
      </c>
      <c r="E11" s="35" t="str">
        <f>Moorings!C11</f>
        <v>133</v>
      </c>
      <c r="F11" s="52" t="str">
        <f>if(D11="Mooring",Moorings!E11,"")</f>
        <v/>
      </c>
      <c r="G11" s="51"/>
    </row>
    <row r="12">
      <c r="A12" s="50" t="str">
        <f>Moorings!A12</f>
        <v>N00693</v>
      </c>
      <c r="B12" s="50" t="str">
        <f>if(D12="Mooring",Moorings!B12,"")</f>
        <v/>
      </c>
      <c r="C12" s="50" t="str">
        <f>if(D12="Sensor",Moorings!B12,"")</f>
        <v>CE04OSBP-LJ01C-06-CTDBPO108</v>
      </c>
      <c r="D12" s="30" t="str">
        <f>if(ISBLANK(Moorings!B12),"",if(len(Moorings!B12)&gt;14,"Sensor","Mooring"))</f>
        <v>Sensor</v>
      </c>
      <c r="E12" s="35" t="str">
        <f>Moorings!C12</f>
        <v>16P71176-7231</v>
      </c>
      <c r="F12" s="52" t="str">
        <f>if(D12="Mooring",Moorings!E12,"")</f>
        <v/>
      </c>
      <c r="G12" s="51"/>
    </row>
    <row r="13">
      <c r="A13" s="50" t="str">
        <f>Moorings!A13</f>
        <v>A00064</v>
      </c>
      <c r="B13" s="50" t="str">
        <f>if(D13="Mooring",Moorings!B13,"")</f>
        <v/>
      </c>
      <c r="C13" s="50" t="str">
        <f>if(D13="Sensor",Moorings!B13,"")</f>
        <v>CE04OSBP-LJ01C-05-ADCPSI103</v>
      </c>
      <c r="D13" s="30" t="str">
        <f>if(ISBLANK(Moorings!B13),"",if(len(Moorings!B13)&gt;14,"Sensor","Mooring"))</f>
        <v>Sensor</v>
      </c>
      <c r="E13" s="35" t="str">
        <f>Moorings!C13</f>
        <v>18153</v>
      </c>
      <c r="F13" s="52" t="str">
        <f>if(D13="Mooring",Moorings!E13,"")</f>
        <v/>
      </c>
      <c r="G13" s="51"/>
    </row>
    <row r="14">
      <c r="A14" s="50" t="str">
        <f>Moorings!A14</f>
        <v/>
      </c>
      <c r="B14" s="50" t="str">
        <f>if(D14="Mooring",Moorings!B14,"")</f>
        <v/>
      </c>
      <c r="C14" s="51" t="str">
        <f>if(D14="Sensor",Moorings!B14,"")</f>
        <v/>
      </c>
      <c r="D14" s="30" t="str">
        <f>if(ISBLANK(Moorings!B14),"",if(len(Moorings!B14)&gt;14,"Sensor","Mooring"))</f>
        <v/>
      </c>
      <c r="E14" s="35" t="str">
        <f>Moorings!C14</f>
        <v/>
      </c>
      <c r="F14" s="52" t="str">
        <f>if(D14="Mooring",Moorings!E14,"")</f>
        <v/>
      </c>
      <c r="G14" s="51"/>
    </row>
    <row r="15">
      <c r="A15" s="50" t="str">
        <f>Moorings!A15</f>
        <v>N00281</v>
      </c>
      <c r="B15" s="50" t="str">
        <f>if(D15="Mooring",Moorings!B15,"")</f>
        <v>CE04OSBP-LJ01C</v>
      </c>
      <c r="C15" s="51" t="str">
        <f>if(D15="Sensor",Moorings!B15,"")</f>
        <v/>
      </c>
      <c r="D15" s="30" t="str">
        <f>if(ISBLANK(Moorings!B15),"",if(len(Moorings!B15)&gt;14,"Sensor","Mooring"))</f>
        <v>Mooring</v>
      </c>
      <c r="E15" s="35" t="str">
        <f>Moorings!C15</f>
        <v>SN0008</v>
      </c>
      <c r="F15" s="52" t="str">
        <f>if(D15="Mooring",Moorings!E15,"")</f>
        <v>8/3/2015</v>
      </c>
      <c r="G15" s="51"/>
    </row>
    <row r="16">
      <c r="A16" s="50" t="str">
        <f>Moorings!A16</f>
        <v>N00689</v>
      </c>
      <c r="B16" s="50" t="str">
        <f>if(D16="Mooring",Moorings!B16,"")</f>
        <v/>
      </c>
      <c r="C16" s="50" t="str">
        <f>if(D16="Sensor",Moorings!B16,"")</f>
        <v>CE04OSBP-LJ01C-11-HYDBBA105</v>
      </c>
      <c r="D16" s="30" t="str">
        <f>if(ISBLANK(Moorings!B16),"",if(len(Moorings!B16)&gt;14,"Sensor","Mooring"))</f>
        <v>Sensor</v>
      </c>
      <c r="E16" s="35" t="str">
        <f>Moorings!C16</f>
        <v>1250</v>
      </c>
      <c r="F16" s="52" t="str">
        <f>if(D16="Mooring",Moorings!E16,"")</f>
        <v/>
      </c>
      <c r="G16" s="51"/>
    </row>
    <row r="17">
      <c r="A17" s="50" t="str">
        <f>Moorings!A17</f>
        <v>A01046</v>
      </c>
      <c r="B17" s="50" t="str">
        <f>if(D17="Mooring",Moorings!B17,"")</f>
        <v/>
      </c>
      <c r="C17" s="50" t="str">
        <f>if(D17="Sensor",Moorings!B17,"")</f>
        <v>CE04OSBP-LJ01C-10-PHSEND107</v>
      </c>
      <c r="D17" s="30" t="str">
        <f>if(ISBLANK(Moorings!B17),"",if(len(Moorings!B17)&gt;14,"Sensor","Mooring"))</f>
        <v>Sensor</v>
      </c>
      <c r="E17" s="35" t="str">
        <f>Moorings!C17</f>
        <v>P0132</v>
      </c>
      <c r="F17" s="52" t="str">
        <f>if(D17="Mooring",Moorings!E17,"")</f>
        <v/>
      </c>
      <c r="G17" s="51"/>
    </row>
    <row r="18">
      <c r="A18" s="50" t="str">
        <f>Moorings!A18</f>
        <v>A01045</v>
      </c>
      <c r="B18" s="50" t="str">
        <f>if(D18="Mooring",Moorings!B18,"")</f>
        <v/>
      </c>
      <c r="C18" s="50" t="str">
        <f>if(D18="Sensor",Moorings!B18,"")</f>
        <v>CE04OSBP-LJ01C-09-PCO2WB104</v>
      </c>
      <c r="D18" s="30" t="str">
        <f>if(ISBLANK(Moorings!B18),"",if(len(Moorings!B18)&gt;14,"Sensor","Mooring"))</f>
        <v>Sensor</v>
      </c>
      <c r="E18" s="35" t="str">
        <f>Moorings!C18</f>
        <v>C0090</v>
      </c>
      <c r="F18" s="52" t="str">
        <f>if(D18="Mooring",Moorings!E18,"")</f>
        <v/>
      </c>
      <c r="G18" s="51"/>
    </row>
    <row r="19">
      <c r="A19" s="50" t="str">
        <f>Moorings!A19</f>
        <v>ATOSU-69943-00010</v>
      </c>
      <c r="B19" s="50" t="str">
        <f>if(D19="Mooring",Moorings!B19,"")</f>
        <v/>
      </c>
      <c r="C19" s="50" t="str">
        <f>if(D19="Sensor",Moorings!B19,"")</f>
        <v>CE04OSBP-LJ01C-08-OPTAAC104</v>
      </c>
      <c r="D19" s="30" t="str">
        <f>if(ISBLANK(Moorings!B19),"",if(len(Moorings!B19)&gt;14,"Sensor","Mooring"))</f>
        <v>Sensor</v>
      </c>
      <c r="E19" s="35" t="str">
        <f>Moorings!C19</f>
        <v>191</v>
      </c>
      <c r="F19" s="52" t="str">
        <f>if(D19="Mooring",Moorings!E19,"")</f>
        <v/>
      </c>
      <c r="G19" s="51"/>
    </row>
    <row r="20">
      <c r="A20" s="50" t="str">
        <f>Moorings!A20</f>
        <v>ATOSU-69829-00002</v>
      </c>
      <c r="B20" s="50" t="str">
        <f>if(D20="Mooring",Moorings!B20,"")</f>
        <v/>
      </c>
      <c r="C20" s="50" t="str">
        <f>if(D20="Sensor",Moorings!B20,"")</f>
        <v>CE04OSBP-LJ01C-07-VEL3DC107</v>
      </c>
      <c r="D20" s="30" t="str">
        <f>if(ISBLANK(Moorings!B20),"",if(len(Moorings!B20)&gt;14,"Sensor","Mooring"))</f>
        <v>Sensor</v>
      </c>
      <c r="E20" s="35" t="str">
        <f>Moorings!C20</f>
        <v>5156</v>
      </c>
      <c r="F20" s="52" t="str">
        <f>if(D20="Mooring",Moorings!E20,"")</f>
        <v/>
      </c>
      <c r="G20" s="51"/>
    </row>
    <row r="21">
      <c r="A21" s="50" t="str">
        <f>Moorings!A21</f>
        <v>ATOSU-58320-00022</v>
      </c>
      <c r="B21" s="50" t="str">
        <f>if(D21="Mooring",Moorings!B21,"")</f>
        <v/>
      </c>
      <c r="C21" s="50" t="str">
        <f>if(D21="Sensor",Moorings!B21,"")</f>
        <v>CE04OSBP-LJ01C-06-DOSTAD108</v>
      </c>
      <c r="D21" s="30" t="str">
        <f>if(ISBLANK(Moorings!B21),"",if(len(Moorings!B21)&gt;14,"Sensor","Mooring"))</f>
        <v>Sensor</v>
      </c>
      <c r="E21" s="35" t="str">
        <f>Moorings!C21</f>
        <v>381</v>
      </c>
      <c r="F21" s="52" t="str">
        <f>if(D21="Mooring",Moorings!E21,"")</f>
        <v/>
      </c>
      <c r="G21" s="51"/>
    </row>
    <row r="22">
      <c r="A22" s="50" t="str">
        <f>Moorings!A22</f>
        <v>A00163</v>
      </c>
      <c r="B22" s="50" t="str">
        <f>if(D22="Mooring",Moorings!B22,"")</f>
        <v/>
      </c>
      <c r="C22" s="50" t="str">
        <f>if(D22="Sensor",Moorings!B22,"")</f>
        <v>CE04OSBP-LJ01C-06-CTDBPO108</v>
      </c>
      <c r="D22" s="30" t="str">
        <f>if(ISBLANK(Moorings!B22),"",if(len(Moorings!B22)&gt;14,"Sensor","Mooring"))</f>
        <v>Sensor</v>
      </c>
      <c r="E22" s="35" t="str">
        <f>Moorings!C22</f>
        <v>16P71879-7249</v>
      </c>
      <c r="F22" s="52" t="str">
        <f>if(D22="Mooring",Moorings!E22,"")</f>
        <v/>
      </c>
      <c r="G22" s="51"/>
    </row>
    <row r="23">
      <c r="A23" s="50" t="str">
        <f>Moorings!A23</f>
        <v>ATOSU-69825-00001</v>
      </c>
      <c r="B23" s="50" t="str">
        <f>if(D23="Mooring",Moorings!B23,"")</f>
        <v/>
      </c>
      <c r="C23" s="50" t="str">
        <f>if(D23="Sensor",Moorings!B23,"")</f>
        <v>CE04OSBP-LJ01C-05-ADCPSI103</v>
      </c>
      <c r="D23" s="30" t="str">
        <f>if(ISBLANK(Moorings!B23),"",if(len(Moorings!B23)&gt;14,"Sensor","Mooring"))</f>
        <v>Sensor</v>
      </c>
      <c r="E23" s="35" t="str">
        <f>Moorings!C23</f>
        <v>21498</v>
      </c>
      <c r="F23" s="52" t="str">
        <f>if(D23="Mooring",Moorings!E23,"")</f>
        <v/>
      </c>
      <c r="G23" s="51"/>
    </row>
    <row r="24">
      <c r="A24" s="50" t="str">
        <f>Moorings!A24</f>
        <v/>
      </c>
      <c r="B24" s="50" t="str">
        <f>if(D24="Mooring",Moorings!B24,"")</f>
        <v/>
      </c>
      <c r="C24" s="51" t="str">
        <f>if(D24="Sensor",Moorings!B24,"")</f>
        <v/>
      </c>
      <c r="D24" s="30" t="str">
        <f>if(ISBLANK(Moorings!B24),"",if(len(Moorings!B24)&gt;14,"Sensor","Mooring"))</f>
        <v/>
      </c>
      <c r="E24" s="35" t="str">
        <f>Moorings!C24</f>
        <v/>
      </c>
      <c r="F24" s="52" t="str">
        <f>if(D24="Mooring",Moorings!E24,"")</f>
        <v/>
      </c>
      <c r="G24" s="51"/>
    </row>
    <row r="25">
      <c r="A25" s="50" t="str">
        <f>Moorings!A25</f>
        <v/>
      </c>
      <c r="B25" s="50" t="str">
        <f>if(D25="Mooring",Moorings!B25,"")</f>
        <v/>
      </c>
      <c r="C25" s="51" t="str">
        <f>if(D25="Sensor",Moorings!B25,"")</f>
        <v/>
      </c>
      <c r="D25" s="30" t="str">
        <f>if(ISBLANK(Moorings!B25),"",if(len(Moorings!B25)&gt;14,"Sensor","Mooring"))</f>
        <v/>
      </c>
      <c r="E25" s="35" t="str">
        <f>Moorings!C25</f>
        <v/>
      </c>
      <c r="F25" s="52" t="str">
        <f>if(D25="Mooring",Moorings!E25,"")</f>
        <v/>
      </c>
      <c r="G25" s="51"/>
    </row>
    <row r="26">
      <c r="A26" s="50" t="str">
        <f>Moorings!A26</f>
        <v/>
      </c>
      <c r="B26" s="50" t="str">
        <f>if(D26="Mooring",Moorings!B26,"")</f>
        <v/>
      </c>
      <c r="C26" s="51" t="str">
        <f>if(D26="Sensor",Moorings!B26,"")</f>
        <v/>
      </c>
      <c r="D26" s="30" t="str">
        <f>if(ISBLANK(Moorings!B26),"",if(len(Moorings!B26)&gt;14,"Sensor","Mooring"))</f>
        <v/>
      </c>
      <c r="E26" s="35" t="str">
        <f>Moorings!C26</f>
        <v/>
      </c>
      <c r="F26" s="52" t="str">
        <f>if(D26="Mooring",Moorings!E26,"")</f>
        <v/>
      </c>
      <c r="G26" s="51"/>
    </row>
    <row r="27">
      <c r="A27" s="50" t="str">
        <f>Moorings!A27</f>
        <v/>
      </c>
      <c r="B27" s="50" t="str">
        <f>if(D27="Mooring",Moorings!B27,"")</f>
        <v/>
      </c>
      <c r="C27" s="51" t="str">
        <f>if(D27="Sensor",Moorings!B27,"")</f>
        <v/>
      </c>
      <c r="D27" s="30" t="str">
        <f>if(ISBLANK(Moorings!B27),"",if(len(Moorings!B27)&gt;14,"Sensor","Mooring"))</f>
        <v/>
      </c>
      <c r="E27" s="35" t="str">
        <f>Moorings!C27</f>
        <v/>
      </c>
      <c r="F27" s="52" t="str">
        <f>if(D27="Mooring",Moorings!E27,"")</f>
        <v/>
      </c>
      <c r="G27" s="51"/>
    </row>
    <row r="28">
      <c r="A28" s="50" t="str">
        <f>Moorings!A28</f>
        <v/>
      </c>
      <c r="B28" s="50" t="str">
        <f>if(D28="Mooring",Moorings!B28,"")</f>
        <v/>
      </c>
      <c r="C28" s="51" t="str">
        <f>if(D28="Sensor",Moorings!B28,"")</f>
        <v/>
      </c>
      <c r="D28" s="30" t="str">
        <f>if(ISBLANK(Moorings!B28),"",if(len(Moorings!B28)&gt;14,"Sensor","Mooring"))</f>
        <v/>
      </c>
      <c r="E28" s="35" t="str">
        <f>Moorings!C28</f>
        <v/>
      </c>
      <c r="F28" s="52" t="str">
        <f>if(D28="Mooring",Moorings!E28,"")</f>
        <v/>
      </c>
      <c r="G28" s="51"/>
    </row>
    <row r="29">
      <c r="A29" s="50" t="str">
        <f>Moorings!A29</f>
        <v/>
      </c>
      <c r="B29" s="50" t="str">
        <f>if(D29="Mooring",Moorings!B29,"")</f>
        <v/>
      </c>
      <c r="C29" s="51" t="str">
        <f>if(D29="Sensor",Moorings!B29,"")</f>
        <v/>
      </c>
      <c r="D29" s="30" t="str">
        <f>if(ISBLANK(Moorings!B29),"",if(len(Moorings!B29)&gt;14,"Sensor","Mooring"))</f>
        <v/>
      </c>
      <c r="E29" s="35" t="str">
        <f>Moorings!C29</f>
        <v/>
      </c>
      <c r="F29" s="52" t="str">
        <f>if(D29="Mooring",Moorings!E29,"")</f>
        <v/>
      </c>
      <c r="G29" s="51"/>
    </row>
    <row r="30">
      <c r="A30" s="50" t="str">
        <f>Moorings!A30</f>
        <v/>
      </c>
      <c r="B30" s="50" t="str">
        <f>if(D30="Mooring",Moorings!B30,"")</f>
        <v/>
      </c>
      <c r="C30" s="51" t="str">
        <f>if(D30="Sensor",Moorings!B30,"")</f>
        <v/>
      </c>
      <c r="D30" s="30" t="str">
        <f>if(ISBLANK(Moorings!B30),"",if(len(Moorings!B30)&gt;14,"Sensor","Mooring"))</f>
        <v/>
      </c>
      <c r="E30" s="35" t="str">
        <f>Moorings!C30</f>
        <v/>
      </c>
      <c r="F30" s="52" t="str">
        <f>if(D30="Mooring",Moorings!E30,"")</f>
        <v/>
      </c>
      <c r="G30" s="51"/>
    </row>
    <row r="31">
      <c r="A31" s="50" t="str">
        <f>Moorings!A31</f>
        <v/>
      </c>
      <c r="B31" s="50" t="str">
        <f>if(D31="Mooring",Moorings!B31,"")</f>
        <v/>
      </c>
      <c r="C31" s="51" t="str">
        <f>if(D31="Sensor",Moorings!B31,"")</f>
        <v/>
      </c>
      <c r="D31" s="30" t="str">
        <f>if(ISBLANK(Moorings!B31),"",if(len(Moorings!B31)&gt;14,"Sensor","Mooring"))</f>
        <v/>
      </c>
      <c r="E31" s="35" t="str">
        <f>Moorings!C31</f>
        <v/>
      </c>
      <c r="F31" s="52" t="str">
        <f>if(D31="Mooring",Moorings!E31,"")</f>
        <v/>
      </c>
      <c r="G31" s="51"/>
    </row>
    <row r="32">
      <c r="A32" s="50" t="str">
        <f>Moorings!A32</f>
        <v/>
      </c>
      <c r="B32" s="50" t="str">
        <f>if(D32="Mooring",Moorings!B32,"")</f>
        <v/>
      </c>
      <c r="C32" s="51" t="str">
        <f>if(D32="Sensor",Moorings!B32,"")</f>
        <v/>
      </c>
      <c r="D32" s="30" t="str">
        <f>if(ISBLANK(Moorings!B32),"",if(len(Moorings!B32)&gt;14,"Sensor","Mooring"))</f>
        <v/>
      </c>
      <c r="E32" s="35" t="str">
        <f>Moorings!C32</f>
        <v/>
      </c>
      <c r="F32" s="52" t="str">
        <f>if(D32="Mooring",Moorings!E32,"")</f>
        <v/>
      </c>
      <c r="G32" s="51"/>
    </row>
    <row r="33">
      <c r="A33" s="50" t="str">
        <f>Moorings!A33</f>
        <v/>
      </c>
      <c r="B33" s="50" t="str">
        <f>if(D33="Mooring",Moorings!B33,"")</f>
        <v/>
      </c>
      <c r="C33" s="51" t="str">
        <f>if(D33="Sensor",Moorings!B33,"")</f>
        <v/>
      </c>
      <c r="D33" s="30" t="str">
        <f>if(ISBLANK(Moorings!B33),"",if(len(Moorings!B33)&gt;14,"Sensor","Mooring"))</f>
        <v/>
      </c>
      <c r="E33" s="35" t="str">
        <f>Moorings!C33</f>
        <v/>
      </c>
      <c r="F33" s="52" t="str">
        <f>if(D33="Mooring",Moorings!E33,"")</f>
        <v/>
      </c>
      <c r="G33" s="51"/>
    </row>
    <row r="34">
      <c r="A34" s="50" t="str">
        <f>Moorings!A34</f>
        <v/>
      </c>
      <c r="B34" s="50" t="str">
        <f>if(D34="Mooring",Moorings!B34,"")</f>
        <v/>
      </c>
      <c r="C34" s="51" t="str">
        <f>if(D34="Sensor",Moorings!B34,"")</f>
        <v/>
      </c>
      <c r="D34" s="30" t="str">
        <f>if(ISBLANK(Moorings!B34),"",if(len(Moorings!B34)&gt;14,"Sensor","Mooring"))</f>
        <v/>
      </c>
      <c r="E34" s="35" t="str">
        <f>Moorings!C34</f>
        <v/>
      </c>
      <c r="F34" s="52" t="str">
        <f>if(D34="Mooring",Moorings!E34,"")</f>
        <v/>
      </c>
      <c r="G34" s="51"/>
    </row>
    <row r="35">
      <c r="A35" s="50" t="str">
        <f>Moorings!A35</f>
        <v/>
      </c>
      <c r="B35" s="50" t="str">
        <f>if(D35="Mooring",Moorings!B35,"")</f>
        <v/>
      </c>
      <c r="C35" s="51" t="str">
        <f>if(D35="Sensor",Moorings!B35,"")</f>
        <v/>
      </c>
      <c r="D35" s="30" t="str">
        <f>if(ISBLANK(Moorings!B35),"",if(len(Moorings!B35)&gt;14,"Sensor","Mooring"))</f>
        <v/>
      </c>
      <c r="E35" s="35" t="str">
        <f>Moorings!C35</f>
        <v/>
      </c>
      <c r="F35" s="52" t="str">
        <f>if(D35="Mooring",Moorings!E35,"")</f>
        <v/>
      </c>
      <c r="G35" s="51"/>
    </row>
    <row r="36">
      <c r="A36" s="50" t="str">
        <f>Moorings!A36</f>
        <v/>
      </c>
      <c r="B36" s="50" t="str">
        <f>if(D36="Mooring",Moorings!B36,"")</f>
        <v/>
      </c>
      <c r="C36" s="51" t="str">
        <f>if(D36="Sensor",Moorings!B36,"")</f>
        <v/>
      </c>
      <c r="D36" s="30" t="str">
        <f>if(ISBLANK(Moorings!B36),"",if(len(Moorings!B36)&gt;14,"Sensor","Mooring"))</f>
        <v/>
      </c>
      <c r="E36" s="35" t="str">
        <f>Moorings!C36</f>
        <v/>
      </c>
      <c r="F36" s="52" t="str">
        <f>if(D36="Mooring",Moorings!E36,"")</f>
        <v/>
      </c>
      <c r="G36" s="51"/>
    </row>
    <row r="37">
      <c r="A37" s="50" t="str">
        <f>Moorings!A37</f>
        <v/>
      </c>
      <c r="B37" s="50" t="str">
        <f>if(D37="Mooring",Moorings!B37,"")</f>
        <v/>
      </c>
      <c r="C37" s="51" t="str">
        <f>if(D37="Sensor",Moorings!B37,"")</f>
        <v/>
      </c>
      <c r="D37" s="30" t="str">
        <f>if(ISBLANK(Moorings!B37),"",if(len(Moorings!B37)&gt;14,"Sensor","Mooring"))</f>
        <v/>
      </c>
      <c r="E37" s="35" t="str">
        <f>Moorings!C37</f>
        <v/>
      </c>
      <c r="F37" s="52" t="str">
        <f>if(D37="Mooring",Moorings!E37,"")</f>
        <v/>
      </c>
      <c r="G37" s="51"/>
    </row>
    <row r="38">
      <c r="A38" s="50" t="str">
        <f>Moorings!A38</f>
        <v/>
      </c>
      <c r="B38" s="50" t="str">
        <f>if(D38="Mooring",Moorings!B38,"")</f>
        <v/>
      </c>
      <c r="C38" s="51" t="str">
        <f>if(D38="Sensor",Moorings!B38,"")</f>
        <v/>
      </c>
      <c r="D38" s="30" t="str">
        <f>if(ISBLANK(Moorings!B38),"",if(len(Moorings!B38)&gt;14,"Sensor","Mooring"))</f>
        <v/>
      </c>
      <c r="E38" s="35" t="str">
        <f>Moorings!C38</f>
        <v/>
      </c>
      <c r="F38" s="52" t="str">
        <f>if(D38="Mooring",Moorings!E38,"")</f>
        <v/>
      </c>
      <c r="G38" s="51"/>
    </row>
    <row r="39">
      <c r="A39" s="50" t="str">
        <f>Moorings!A39</f>
        <v/>
      </c>
      <c r="B39" s="50" t="str">
        <f>if(D39="Mooring",Moorings!B39,"")</f>
        <v/>
      </c>
      <c r="C39" s="51" t="str">
        <f>if(D39="Sensor",Moorings!B39,"")</f>
        <v/>
      </c>
      <c r="D39" s="30" t="str">
        <f>if(ISBLANK(Moorings!B39),"",if(len(Moorings!B39)&gt;14,"Sensor","Mooring"))</f>
        <v/>
      </c>
      <c r="E39" s="35" t="str">
        <f>Moorings!C39</f>
        <v/>
      </c>
      <c r="F39" s="52" t="str">
        <f>if(D39="Mooring",Moorings!E39,"")</f>
        <v/>
      </c>
      <c r="G39" s="51"/>
    </row>
    <row r="40">
      <c r="A40" s="50" t="str">
        <f>Moorings!A40</f>
        <v/>
      </c>
      <c r="B40" s="50" t="str">
        <f>if(D40="Mooring",Moorings!B40,"")</f>
        <v/>
      </c>
      <c r="C40" s="51" t="str">
        <f>if(D40="Sensor",Moorings!B40,"")</f>
        <v/>
      </c>
      <c r="D40" s="30" t="str">
        <f>if(ISBLANK(Moorings!B40),"",if(len(Moorings!B40)&gt;14,"Sensor","Mooring"))</f>
        <v/>
      </c>
      <c r="E40" s="35" t="str">
        <f>Moorings!C40</f>
        <v/>
      </c>
      <c r="F40" s="52" t="str">
        <f>if(D40="Mooring",Moorings!E40,"")</f>
        <v/>
      </c>
      <c r="G40" s="51"/>
    </row>
    <row r="41">
      <c r="A41" s="50" t="str">
        <f>Moorings!A41</f>
        <v/>
      </c>
      <c r="B41" s="50" t="str">
        <f>if(D41="Mooring",Moorings!B41,"")</f>
        <v/>
      </c>
      <c r="C41" s="51" t="str">
        <f>if(D41="Sensor",Moorings!B41,"")</f>
        <v/>
      </c>
      <c r="D41" s="30" t="str">
        <f>if(ISBLANK(Moorings!B41),"",if(len(Moorings!B41)&gt;14,"Sensor","Mooring"))</f>
        <v/>
      </c>
      <c r="E41" s="35" t="str">
        <f>Moorings!C41</f>
        <v/>
      </c>
      <c r="F41" s="52" t="str">
        <f>if(D41="Mooring",Moorings!E41,"")</f>
        <v/>
      </c>
      <c r="G41" s="51"/>
    </row>
    <row r="42">
      <c r="A42" s="50" t="str">
        <f>Moorings!A42</f>
        <v/>
      </c>
      <c r="B42" s="50" t="str">
        <f>if(D42="Mooring",Moorings!B42,"")</f>
        <v/>
      </c>
      <c r="C42" s="51" t="str">
        <f>if(D42="Sensor",Moorings!B42,"")</f>
        <v/>
      </c>
      <c r="D42" s="30" t="str">
        <f>if(ISBLANK(Moorings!B42),"",if(len(Moorings!B42)&gt;14,"Sensor","Mooring"))</f>
        <v/>
      </c>
      <c r="E42" s="35" t="str">
        <f>Moorings!C42</f>
        <v/>
      </c>
      <c r="F42" s="52" t="str">
        <f>if(D42="Mooring",Moorings!E42,"")</f>
        <v/>
      </c>
      <c r="G42" s="51"/>
    </row>
    <row r="43">
      <c r="A43" s="50" t="str">
        <f>Moorings!A43</f>
        <v/>
      </c>
      <c r="B43" s="50" t="str">
        <f>if(D43="Mooring",Moorings!B43,"")</f>
        <v/>
      </c>
      <c r="C43" s="51" t="str">
        <f>if(D43="Sensor",Moorings!B43,"")</f>
        <v/>
      </c>
      <c r="D43" s="30" t="str">
        <f>if(ISBLANK(Moorings!B43),"",if(len(Moorings!B43)&gt;14,"Sensor","Mooring"))</f>
        <v/>
      </c>
      <c r="E43" s="35" t="str">
        <f>Moorings!C43</f>
        <v/>
      </c>
      <c r="F43" s="52" t="str">
        <f>if(D43="Mooring",Moorings!E43,"")</f>
        <v/>
      </c>
      <c r="G43" s="51"/>
    </row>
    <row r="44">
      <c r="A44" s="50" t="str">
        <f>Moorings!A44</f>
        <v/>
      </c>
      <c r="B44" s="50" t="str">
        <f>if(D44="Mooring",Moorings!B44,"")</f>
        <v/>
      </c>
      <c r="C44" s="51" t="str">
        <f>if(D44="Sensor",Moorings!B44,"")</f>
        <v/>
      </c>
      <c r="D44" s="30" t="str">
        <f>if(ISBLANK(Moorings!B44),"",if(len(Moorings!B44)&gt;14,"Sensor","Mooring"))</f>
        <v/>
      </c>
      <c r="E44" s="35" t="str">
        <f>Moorings!C44</f>
        <v/>
      </c>
      <c r="F44" s="52" t="str">
        <f>if(D44="Mooring",Moorings!E44,"")</f>
        <v/>
      </c>
      <c r="G44" s="51"/>
    </row>
    <row r="45">
      <c r="A45" s="50" t="str">
        <f>Moorings!A45</f>
        <v/>
      </c>
      <c r="B45" s="50" t="str">
        <f>if(D45="Mooring",Moorings!B45,"")</f>
        <v/>
      </c>
      <c r="C45" s="51" t="str">
        <f>if(D45="Sensor",Moorings!B45,"")</f>
        <v/>
      </c>
      <c r="D45" s="30" t="str">
        <f>if(ISBLANK(Moorings!B45),"",if(len(Moorings!B45)&gt;14,"Sensor","Mooring"))</f>
        <v/>
      </c>
      <c r="E45" s="35" t="str">
        <f>Moorings!C45</f>
        <v/>
      </c>
      <c r="F45" s="52" t="str">
        <f>if(D45="Mooring",Moorings!E45,"")</f>
        <v/>
      </c>
      <c r="G45" s="51"/>
    </row>
    <row r="46">
      <c r="A46" s="50" t="str">
        <f>Moorings!A46</f>
        <v/>
      </c>
      <c r="B46" s="50" t="str">
        <f>if(D46="Mooring",Moorings!B46,"")</f>
        <v/>
      </c>
      <c r="C46" s="51" t="str">
        <f>if(D46="Sensor",Moorings!B46,"")</f>
        <v/>
      </c>
      <c r="D46" s="30" t="str">
        <f>if(ISBLANK(Moorings!B46),"",if(len(Moorings!B46)&gt;14,"Sensor","Mooring"))</f>
        <v/>
      </c>
      <c r="E46" s="35" t="str">
        <f>Moorings!C46</f>
        <v/>
      </c>
      <c r="F46" s="52" t="str">
        <f>if(D46="Mooring",Moorings!E46,"")</f>
        <v/>
      </c>
      <c r="G46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8.71"/>
    <col customWidth="1" min="3" max="5" width="11.0"/>
    <col customWidth="1" min="6" max="6" width="5.71"/>
    <col customWidth="1" min="7" max="7" width="16.0"/>
    <col customWidth="1" min="8" max="8" width="19.43"/>
    <col customWidth="1" min="9" max="9" width="11.0"/>
  </cols>
  <sheetData>
    <row r="1">
      <c r="A1" s="53" t="s">
        <v>1</v>
      </c>
      <c r="B1" s="54" t="s">
        <v>155</v>
      </c>
      <c r="C1" s="55" t="s">
        <v>156</v>
      </c>
      <c r="D1" s="55" t="s">
        <v>157</v>
      </c>
      <c r="E1" s="55" t="s">
        <v>158</v>
      </c>
      <c r="F1" s="55"/>
      <c r="G1" s="55" t="s">
        <v>159</v>
      </c>
      <c r="H1" s="54" t="s">
        <v>155</v>
      </c>
      <c r="I1" s="55" t="s">
        <v>158</v>
      </c>
    </row>
    <row r="2">
      <c r="A2" t="s">
        <v>25</v>
      </c>
      <c r="B2" s="56" t="s">
        <v>160</v>
      </c>
      <c r="C2" s="57" t="s">
        <v>161</v>
      </c>
      <c r="D2" s="57" t="s">
        <v>162</v>
      </c>
      <c r="E2" s="58"/>
      <c r="F2" s="58"/>
      <c r="G2" s="57"/>
      <c r="H2" s="59"/>
      <c r="I2" s="58"/>
    </row>
    <row r="3">
      <c r="A3" t="s">
        <v>49</v>
      </c>
      <c r="B3" s="56" t="s">
        <v>160</v>
      </c>
      <c r="C3" s="57" t="s">
        <v>161</v>
      </c>
      <c r="D3" s="57" t="s">
        <v>161</v>
      </c>
      <c r="E3" s="57"/>
      <c r="F3" s="57"/>
      <c r="G3" s="58"/>
      <c r="H3" s="60"/>
      <c r="I3" s="57"/>
    </row>
    <row r="4">
      <c r="A4" t="s">
        <v>46</v>
      </c>
      <c r="B4" s="56" t="s">
        <v>160</v>
      </c>
      <c r="C4" s="57" t="s">
        <v>161</v>
      </c>
      <c r="D4" s="57" t="s">
        <v>161</v>
      </c>
      <c r="E4" s="57" t="s">
        <v>160</v>
      </c>
      <c r="F4" s="58"/>
      <c r="G4" s="58"/>
      <c r="H4" s="60"/>
      <c r="I4" s="58"/>
    </row>
    <row r="5">
      <c r="A5" t="s">
        <v>44</v>
      </c>
      <c r="B5" s="61" t="s">
        <v>163</v>
      </c>
      <c r="C5" s="57" t="s">
        <v>161</v>
      </c>
      <c r="D5" s="57" t="s">
        <v>161</v>
      </c>
      <c r="E5" s="58"/>
      <c r="F5" s="58"/>
      <c r="G5" s="58"/>
      <c r="H5" s="59"/>
      <c r="I5" s="58"/>
    </row>
    <row r="6">
      <c r="A6" t="s">
        <v>42</v>
      </c>
      <c r="B6" s="56" t="s">
        <v>160</v>
      </c>
      <c r="C6" s="57" t="s">
        <v>161</v>
      </c>
      <c r="D6" s="57" t="s">
        <v>161</v>
      </c>
      <c r="E6" s="57"/>
      <c r="F6" s="58"/>
      <c r="G6" s="58"/>
      <c r="H6" s="60"/>
      <c r="I6" s="58"/>
    </row>
    <row r="7">
      <c r="A7" t="s">
        <v>40</v>
      </c>
      <c r="B7" s="56" t="s">
        <v>160</v>
      </c>
      <c r="C7" s="57" t="s">
        <v>161</v>
      </c>
      <c r="D7" s="57" t="s">
        <v>161</v>
      </c>
      <c r="E7" s="58"/>
      <c r="F7" s="58"/>
      <c r="G7" s="58"/>
      <c r="H7" s="60"/>
      <c r="I7" s="58"/>
    </row>
    <row r="8">
      <c r="A8" t="s">
        <v>37</v>
      </c>
      <c r="B8" s="56" t="s">
        <v>160</v>
      </c>
      <c r="C8" s="57" t="s">
        <v>161</v>
      </c>
      <c r="D8" s="57" t="s">
        <v>161</v>
      </c>
      <c r="E8" s="58"/>
      <c r="F8" s="58"/>
      <c r="G8" s="58"/>
      <c r="H8" s="59"/>
      <c r="I8" s="58"/>
    </row>
    <row r="9">
      <c r="A9" t="s">
        <v>34</v>
      </c>
      <c r="B9" s="56" t="s">
        <v>160</v>
      </c>
      <c r="C9" s="57" t="s">
        <v>161</v>
      </c>
      <c r="D9" s="57" t="s">
        <v>161</v>
      </c>
      <c r="E9" s="58"/>
      <c r="F9" s="58"/>
      <c r="G9" s="58"/>
      <c r="H9" s="60"/>
      <c r="I9" s="58"/>
    </row>
    <row r="10">
      <c r="A10" t="s">
        <v>30</v>
      </c>
      <c r="B10" s="56" t="s">
        <v>160</v>
      </c>
      <c r="C10" s="57" t="s">
        <v>161</v>
      </c>
      <c r="D10" s="57" t="s">
        <v>161</v>
      </c>
      <c r="E10" s="58"/>
      <c r="F10" s="58"/>
      <c r="G10" s="58"/>
      <c r="H10" s="60"/>
      <c r="I10" s="58"/>
    </row>
    <row r="11">
      <c r="A11" t="s">
        <v>13</v>
      </c>
      <c r="B11" s="56" t="s">
        <v>160</v>
      </c>
      <c r="C11" s="57" t="s">
        <v>164</v>
      </c>
      <c r="D11" s="57" t="s">
        <v>162</v>
      </c>
      <c r="E11" s="58"/>
      <c r="F11" s="58"/>
      <c r="G11" s="57"/>
      <c r="H11" s="59"/>
      <c r="I11" s="58"/>
    </row>
    <row r="12">
      <c r="A12" t="s">
        <v>20</v>
      </c>
      <c r="B12" s="56" t="s">
        <v>160</v>
      </c>
      <c r="C12" s="57" t="s">
        <v>164</v>
      </c>
      <c r="D12" s="57" t="s">
        <v>162</v>
      </c>
      <c r="E12" s="58"/>
      <c r="F12" s="58"/>
      <c r="G12" s="58"/>
      <c r="H12" s="62"/>
      <c r="I12" s="57" t="s">
        <v>165</v>
      </c>
    </row>
    <row r="13">
      <c r="B13" s="63"/>
      <c r="C13" s="57"/>
      <c r="D13" s="57"/>
      <c r="E13" s="58"/>
      <c r="F13" s="58"/>
      <c r="G13" s="58"/>
      <c r="H13" s="60"/>
      <c r="I13" s="57"/>
      <c r="J13" s="64" t="s">
        <v>165</v>
      </c>
    </row>
    <row r="14">
      <c r="B14" s="56"/>
      <c r="C14" s="57"/>
      <c r="D14" s="57"/>
      <c r="E14" s="58"/>
      <c r="F14" s="58"/>
      <c r="G14" s="58"/>
      <c r="H14" s="60"/>
      <c r="I14" s="57"/>
      <c r="J14" s="64" t="s">
        <v>165</v>
      </c>
    </row>
    <row r="15">
      <c r="B15" s="56"/>
      <c r="C15" s="57"/>
      <c r="D15" s="57"/>
      <c r="E15" s="58"/>
      <c r="F15" s="58"/>
      <c r="G15" s="58"/>
      <c r="H15" s="60"/>
      <c r="I15" s="57"/>
      <c r="J15" s="64" t="s">
        <v>165</v>
      </c>
    </row>
    <row r="16">
      <c r="B16" s="56"/>
      <c r="C16" s="57"/>
      <c r="D16" s="57"/>
      <c r="E16" s="58"/>
      <c r="F16" s="58"/>
      <c r="G16" s="58"/>
      <c r="H16" s="60"/>
      <c r="I16" s="57"/>
      <c r="J16" s="64" t="s">
        <v>165</v>
      </c>
    </row>
    <row r="17">
      <c r="B17" s="56"/>
      <c r="C17" s="57"/>
      <c r="D17" s="57"/>
      <c r="E17" s="58"/>
      <c r="F17" s="58"/>
      <c r="G17" s="58"/>
      <c r="H17" s="60"/>
      <c r="I17" s="58"/>
      <c r="J17" s="64" t="s">
        <v>165</v>
      </c>
    </row>
    <row r="18">
      <c r="B18" s="56"/>
      <c r="C18" s="57"/>
      <c r="D18" s="57"/>
      <c r="E18" s="58"/>
      <c r="F18" s="58"/>
      <c r="G18" s="58"/>
      <c r="H18" s="60"/>
      <c r="I18" s="58"/>
      <c r="J18" s="64" t="s">
        <v>165</v>
      </c>
    </row>
    <row r="19">
      <c r="B19" s="56"/>
      <c r="C19" s="57"/>
      <c r="D19" s="57"/>
      <c r="E19" s="58"/>
      <c r="F19" s="58"/>
      <c r="G19" s="58"/>
      <c r="H19" s="60"/>
      <c r="I19" s="58"/>
      <c r="J19" s="64" t="s">
        <v>165</v>
      </c>
    </row>
    <row r="20">
      <c r="B20" s="56"/>
      <c r="C20" s="57"/>
      <c r="D20" s="57"/>
      <c r="E20" s="58"/>
      <c r="F20" s="58"/>
      <c r="G20" s="58"/>
      <c r="H20" s="60"/>
      <c r="I20" s="58"/>
      <c r="J20" s="64" t="s">
        <v>165</v>
      </c>
    </row>
    <row r="21">
      <c r="B21" s="56"/>
      <c r="C21" s="57"/>
      <c r="D21" s="57"/>
      <c r="E21" s="58"/>
      <c r="F21" s="58"/>
      <c r="G21" s="58"/>
      <c r="H21" s="60"/>
      <c r="I21" s="58"/>
      <c r="J21" s="64" t="s">
        <v>165</v>
      </c>
    </row>
    <row r="22">
      <c r="B22" s="63"/>
      <c r="C22" s="58"/>
      <c r="D22" s="58"/>
      <c r="E22" s="58"/>
      <c r="F22" s="58"/>
      <c r="G22" s="58"/>
      <c r="H22" s="60"/>
      <c r="I22" s="58"/>
      <c r="J22" s="64" t="s">
        <v>165</v>
      </c>
    </row>
    <row r="23">
      <c r="B23" s="65" t="str">
        <f>concatenate("'",countif(B2:B22,"yes"),"/",counta(B2:B22))</f>
        <v>'10/11</v>
      </c>
      <c r="C23" s="66" t="str">
        <f t="shared" ref="C23:D23" si="1">concatenate("'",countif(C2:C22,"1/*")+countif(C2:C22,"2/*")*2,"/",countif(C2:C22,"*/1")+countif(C2:C22,"*/2")*2)</f>
        <v>'20/20</v>
      </c>
      <c r="D23" s="66" t="str">
        <f t="shared" si="1"/>
        <v>'16/16</v>
      </c>
      <c r="E23" s="58"/>
      <c r="F23" s="58"/>
      <c r="G23" s="58"/>
      <c r="H23" s="60"/>
      <c r="I23" s="58"/>
      <c r="J23" s="64" t="s">
        <v>165</v>
      </c>
    </row>
    <row r="24">
      <c r="B24" s="63"/>
      <c r="C24" s="58"/>
      <c r="D24" s="58"/>
      <c r="E24" s="58"/>
      <c r="F24" s="58"/>
      <c r="G24" s="58"/>
      <c r="H24" s="60"/>
      <c r="I24" s="58"/>
      <c r="J24" s="64" t="s">
        <v>165</v>
      </c>
    </row>
    <row r="25">
      <c r="B25" s="63"/>
      <c r="C25" s="58"/>
      <c r="D25" s="58"/>
      <c r="E25" s="58"/>
      <c r="F25" s="58"/>
      <c r="G25" s="58"/>
      <c r="H25" s="60"/>
      <c r="I25" s="57"/>
      <c r="J25" s="64" t="s">
        <v>165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9.29"/>
    <col customWidth="1" min="26" max="26" width="9.0"/>
    <col customWidth="1" min="27" max="38" width="9.29"/>
  </cols>
  <sheetData>
    <row r="1" ht="12.75" customHeight="1">
      <c r="A1" s="22">
        <v>0.007358</v>
      </c>
      <c r="B1" s="22">
        <v>0.010304</v>
      </c>
      <c r="C1" s="22">
        <v>0.01215</v>
      </c>
      <c r="D1" s="22">
        <v>0.012924</v>
      </c>
      <c r="E1" s="22">
        <v>0.013282</v>
      </c>
      <c r="F1" s="22">
        <v>0.013562</v>
      </c>
      <c r="G1" s="22">
        <v>0.013004</v>
      </c>
      <c r="H1" s="22">
        <v>0.013312</v>
      </c>
      <c r="I1" s="22">
        <v>0.013362</v>
      </c>
      <c r="J1" s="22">
        <v>0.013005</v>
      </c>
      <c r="K1" s="22">
        <v>0.011972</v>
      </c>
      <c r="L1" s="22">
        <v>0.011592</v>
      </c>
      <c r="M1" s="22">
        <v>0.009657</v>
      </c>
      <c r="N1" s="22">
        <v>0.008225</v>
      </c>
      <c r="O1" s="22">
        <v>0.007763</v>
      </c>
      <c r="P1" s="22">
        <v>0.007381</v>
      </c>
      <c r="Q1" s="22">
        <v>0.006067</v>
      </c>
      <c r="R1" s="22">
        <v>0.005932</v>
      </c>
      <c r="S1" s="22">
        <v>0.006329</v>
      </c>
      <c r="T1" s="22">
        <v>0.005224</v>
      </c>
      <c r="U1" s="22">
        <v>0.003988</v>
      </c>
      <c r="V1" s="22">
        <v>0.00296</v>
      </c>
      <c r="W1" s="22">
        <v>0.001764</v>
      </c>
      <c r="X1" s="22">
        <v>0.001213</v>
      </c>
      <c r="Y1" s="67">
        <v>0.0</v>
      </c>
      <c r="Z1" s="22">
        <v>-0.001072</v>
      </c>
      <c r="AA1" s="22">
        <v>-9.81E-4</v>
      </c>
      <c r="AB1" s="22">
        <v>-0.001542</v>
      </c>
      <c r="AC1" s="22">
        <v>-0.002563</v>
      </c>
      <c r="AD1" s="22">
        <v>-0.002752</v>
      </c>
      <c r="AE1" s="22">
        <v>-0.00294</v>
      </c>
      <c r="AF1" s="22">
        <v>-0.003611</v>
      </c>
      <c r="AG1" s="22">
        <v>-0.004417</v>
      </c>
      <c r="AH1" s="22">
        <v>-0.004627</v>
      </c>
      <c r="AI1" s="22">
        <v>-0.004406</v>
      </c>
      <c r="AJ1" s="22">
        <v>-0.005648</v>
      </c>
      <c r="AK1" s="22">
        <v>-0.006438</v>
      </c>
      <c r="AL1" s="22">
        <v>-0.007105</v>
      </c>
    </row>
    <row r="2" ht="12.75" customHeight="1">
      <c r="A2" s="22">
        <v>0.007404</v>
      </c>
      <c r="B2" s="22">
        <v>0.009717</v>
      </c>
      <c r="C2" s="22">
        <v>0.011429</v>
      </c>
      <c r="D2" s="22">
        <v>0.012568</v>
      </c>
      <c r="E2" s="22">
        <v>0.012933</v>
      </c>
      <c r="F2" s="22">
        <v>0.013324</v>
      </c>
      <c r="G2" s="22">
        <v>0.013497</v>
      </c>
      <c r="H2" s="22">
        <v>0.01326</v>
      </c>
      <c r="I2" s="22">
        <v>0.013069</v>
      </c>
      <c r="J2" s="22">
        <v>0.012622</v>
      </c>
      <c r="K2" s="22">
        <v>0.011713</v>
      </c>
      <c r="L2" s="22">
        <v>0.010128</v>
      </c>
      <c r="M2" s="22">
        <v>0.010018</v>
      </c>
      <c r="N2" s="22">
        <v>0.009312</v>
      </c>
      <c r="O2" s="22">
        <v>0.008431</v>
      </c>
      <c r="P2" s="22">
        <v>0.007501</v>
      </c>
      <c r="Q2" s="22">
        <v>0.006935</v>
      </c>
      <c r="R2" s="22">
        <v>0.007483</v>
      </c>
      <c r="S2" s="22">
        <v>0.00657</v>
      </c>
      <c r="T2" s="22">
        <v>0.005178</v>
      </c>
      <c r="U2" s="22">
        <v>0.00442</v>
      </c>
      <c r="V2" s="22">
        <v>0.00403</v>
      </c>
      <c r="W2" s="22">
        <v>0.002827</v>
      </c>
      <c r="X2" s="22">
        <v>0.00184</v>
      </c>
      <c r="Y2" s="67">
        <v>0.0</v>
      </c>
      <c r="Z2" s="22">
        <v>6.51E-4</v>
      </c>
      <c r="AA2" s="22">
        <v>-8.04E-4</v>
      </c>
      <c r="AB2" s="22">
        <v>-0.001383</v>
      </c>
      <c r="AC2" s="22">
        <v>-0.002413</v>
      </c>
      <c r="AD2" s="22">
        <v>-0.002336</v>
      </c>
      <c r="AE2" s="22">
        <v>-0.002724</v>
      </c>
      <c r="AF2" s="22">
        <v>-0.002795</v>
      </c>
      <c r="AG2" s="22">
        <v>-0.003123</v>
      </c>
      <c r="AH2" s="22">
        <v>-0.003813</v>
      </c>
      <c r="AI2" s="22">
        <v>-0.004822</v>
      </c>
      <c r="AJ2" s="22">
        <v>-0.004341</v>
      </c>
      <c r="AK2" s="22">
        <v>-0.006159</v>
      </c>
      <c r="AL2" s="22">
        <v>-0.005649</v>
      </c>
    </row>
    <row r="3" ht="12.75" customHeight="1">
      <c r="A3" s="22">
        <v>0.005682</v>
      </c>
      <c r="B3" s="22">
        <v>0.007779</v>
      </c>
      <c r="C3" s="22">
        <v>0.009858</v>
      </c>
      <c r="D3" s="22">
        <v>0.011129</v>
      </c>
      <c r="E3" s="22">
        <v>0.012156</v>
      </c>
      <c r="F3" s="22">
        <v>0.012077</v>
      </c>
      <c r="G3" s="22">
        <v>0.01229</v>
      </c>
      <c r="H3" s="22">
        <v>0.011581</v>
      </c>
      <c r="I3" s="22">
        <v>0.011603</v>
      </c>
      <c r="J3" s="22">
        <v>0.010604</v>
      </c>
      <c r="K3" s="22">
        <v>0.010518</v>
      </c>
      <c r="L3" s="22">
        <v>0.010614</v>
      </c>
      <c r="M3" s="22">
        <v>0.010062</v>
      </c>
      <c r="N3" s="22">
        <v>0.008455</v>
      </c>
      <c r="O3" s="22">
        <v>0.007737</v>
      </c>
      <c r="P3" s="22">
        <v>0.007578</v>
      </c>
      <c r="Q3" s="22">
        <v>0.006216</v>
      </c>
      <c r="R3" s="22">
        <v>0.006044</v>
      </c>
      <c r="S3" s="22">
        <v>0.006577</v>
      </c>
      <c r="T3" s="22">
        <v>0.005639</v>
      </c>
      <c r="U3" s="22">
        <v>0.004392</v>
      </c>
      <c r="V3" s="22">
        <v>0.003695</v>
      </c>
      <c r="W3" s="22">
        <v>0.002294</v>
      </c>
      <c r="X3" s="22">
        <v>0.001353</v>
      </c>
      <c r="Y3" s="67">
        <v>0.0</v>
      </c>
      <c r="Z3" s="22">
        <v>-5.04E-4</v>
      </c>
      <c r="AA3" s="22">
        <v>-8.04E-4</v>
      </c>
      <c r="AB3" s="22">
        <v>-0.001396</v>
      </c>
      <c r="AC3" s="22">
        <v>-0.002103</v>
      </c>
      <c r="AD3" s="22">
        <v>-0.00262</v>
      </c>
      <c r="AE3" s="22">
        <v>-0.003672</v>
      </c>
      <c r="AF3" s="22">
        <v>-0.003359</v>
      </c>
      <c r="AG3" s="22">
        <v>-0.003911</v>
      </c>
      <c r="AH3" s="22">
        <v>-0.00462</v>
      </c>
      <c r="AI3" s="22">
        <v>-0.005503</v>
      </c>
      <c r="AJ3" s="22">
        <v>-0.005504</v>
      </c>
      <c r="AK3" s="22">
        <v>-0.006574</v>
      </c>
      <c r="AL3" s="22">
        <v>-0.006518</v>
      </c>
    </row>
    <row r="4" ht="12.75" customHeight="1">
      <c r="A4" s="22">
        <v>0.008078</v>
      </c>
      <c r="B4" s="22">
        <v>0.009406</v>
      </c>
      <c r="C4" s="22">
        <v>0.01033</v>
      </c>
      <c r="D4" s="22">
        <v>0.011204</v>
      </c>
      <c r="E4" s="22">
        <v>0.011549</v>
      </c>
      <c r="F4" s="22">
        <v>0.011766</v>
      </c>
      <c r="G4" s="22">
        <v>0.011668</v>
      </c>
      <c r="H4" s="22">
        <v>0.011917</v>
      </c>
      <c r="I4" s="22">
        <v>0.012025</v>
      </c>
      <c r="J4" s="22">
        <v>0.011961</v>
      </c>
      <c r="K4" s="22">
        <v>0.011287</v>
      </c>
      <c r="L4" s="22">
        <v>0.009717</v>
      </c>
      <c r="M4" s="22">
        <v>0.00901</v>
      </c>
      <c r="N4" s="22">
        <v>0.008</v>
      </c>
      <c r="O4" s="22">
        <v>0.007538</v>
      </c>
      <c r="P4" s="22">
        <v>0.006965</v>
      </c>
      <c r="Q4" s="22">
        <v>0.00648</v>
      </c>
      <c r="R4" s="22">
        <v>0.006377</v>
      </c>
      <c r="S4" s="22">
        <v>0.005941</v>
      </c>
      <c r="T4" s="22">
        <v>0.005169</v>
      </c>
      <c r="U4" s="22">
        <v>0.004594</v>
      </c>
      <c r="V4" s="22">
        <v>0.003457</v>
      </c>
      <c r="W4" s="22">
        <v>0.002576</v>
      </c>
      <c r="X4" s="22">
        <v>0.001173</v>
      </c>
      <c r="Y4" s="67">
        <v>0.0</v>
      </c>
      <c r="Z4" s="22">
        <v>-4.7E-4</v>
      </c>
      <c r="AA4" s="22">
        <v>-0.001089</v>
      </c>
      <c r="AB4" s="22">
        <v>-0.001784</v>
      </c>
      <c r="AC4" s="22">
        <v>-0.002634</v>
      </c>
      <c r="AD4" s="22">
        <v>-0.003182</v>
      </c>
      <c r="AE4" s="22">
        <v>-0.003586</v>
      </c>
      <c r="AF4" s="22">
        <v>-0.004101</v>
      </c>
      <c r="AG4" s="22">
        <v>-0.004858</v>
      </c>
      <c r="AH4" s="22">
        <v>-0.005568</v>
      </c>
      <c r="AI4" s="22">
        <v>-0.00538</v>
      </c>
      <c r="AJ4" s="22">
        <v>-0.006287</v>
      </c>
      <c r="AK4" s="22">
        <v>-0.006803</v>
      </c>
      <c r="AL4" s="22">
        <v>-0.007171</v>
      </c>
    </row>
    <row r="5" ht="12.75" customHeight="1">
      <c r="A5" s="22">
        <v>0.008968</v>
      </c>
      <c r="B5" s="22">
        <v>0.010179</v>
      </c>
      <c r="C5" s="22">
        <v>0.011391</v>
      </c>
      <c r="D5" s="22">
        <v>0.012008</v>
      </c>
      <c r="E5" s="22">
        <v>0.012405</v>
      </c>
      <c r="F5" s="22">
        <v>0.012575</v>
      </c>
      <c r="G5" s="22">
        <v>0.012667</v>
      </c>
      <c r="H5" s="22">
        <v>0.012662</v>
      </c>
      <c r="I5" s="22">
        <v>0.011904</v>
      </c>
      <c r="J5" s="22">
        <v>0.011548</v>
      </c>
      <c r="K5" s="22">
        <v>0.010879</v>
      </c>
      <c r="L5" s="22">
        <v>0.010163</v>
      </c>
      <c r="M5" s="22">
        <v>0.00973</v>
      </c>
      <c r="N5" s="22">
        <v>0.008728</v>
      </c>
      <c r="O5" s="22">
        <v>0.008016</v>
      </c>
      <c r="P5" s="22">
        <v>0.00749</v>
      </c>
      <c r="Q5" s="22">
        <v>0.006571</v>
      </c>
      <c r="R5" s="22">
        <v>0.006922</v>
      </c>
      <c r="S5" s="22">
        <v>0.006478</v>
      </c>
      <c r="T5" s="22">
        <v>0.005946</v>
      </c>
      <c r="U5" s="22">
        <v>0.004574</v>
      </c>
      <c r="V5" s="22">
        <v>0.003865</v>
      </c>
      <c r="W5" s="22">
        <v>0.002295</v>
      </c>
      <c r="X5" s="22">
        <v>0.001872</v>
      </c>
      <c r="Y5" s="67">
        <v>0.0</v>
      </c>
      <c r="Z5" s="22">
        <v>-2.35E-4</v>
      </c>
      <c r="AA5" s="22">
        <v>-0.001216</v>
      </c>
      <c r="AB5" s="22">
        <v>-0.001451</v>
      </c>
      <c r="AC5" s="22">
        <v>-0.002344</v>
      </c>
      <c r="AD5" s="22">
        <v>-0.003147</v>
      </c>
      <c r="AE5" s="22">
        <v>-0.003713</v>
      </c>
      <c r="AF5" s="22">
        <v>-0.003939</v>
      </c>
      <c r="AG5" s="22">
        <v>-0.00459</v>
      </c>
      <c r="AH5" s="22">
        <v>-0.004863</v>
      </c>
      <c r="AI5" s="22">
        <v>-0.005665</v>
      </c>
      <c r="AJ5" s="22">
        <v>-0.005573</v>
      </c>
      <c r="AK5" s="22">
        <v>-0.006864</v>
      </c>
      <c r="AL5" s="22">
        <v>-0.006183</v>
      </c>
    </row>
    <row r="6" ht="12.75" customHeight="1">
      <c r="A6" s="22">
        <v>0.009722</v>
      </c>
      <c r="B6" s="22">
        <v>0.011149</v>
      </c>
      <c r="C6" s="22">
        <v>0.012267</v>
      </c>
      <c r="D6" s="22">
        <v>0.012939</v>
      </c>
      <c r="E6" s="22">
        <v>0.012933</v>
      </c>
      <c r="F6" s="22">
        <v>0.013147</v>
      </c>
      <c r="G6" s="22">
        <v>0.013141</v>
      </c>
      <c r="H6" s="22">
        <v>0.012722</v>
      </c>
      <c r="I6" s="22">
        <v>0.012521</v>
      </c>
      <c r="J6" s="22">
        <v>0.011976</v>
      </c>
      <c r="K6" s="22">
        <v>0.011869</v>
      </c>
      <c r="L6" s="22">
        <v>0.011052</v>
      </c>
      <c r="M6" s="22">
        <v>0.010191</v>
      </c>
      <c r="N6" s="22">
        <v>0.008751</v>
      </c>
      <c r="O6" s="22">
        <v>0.007964</v>
      </c>
      <c r="P6" s="22">
        <v>0.007542</v>
      </c>
      <c r="Q6" s="22">
        <v>0.006669</v>
      </c>
      <c r="R6" s="22">
        <v>0.006873</v>
      </c>
      <c r="S6" s="22">
        <v>0.006818</v>
      </c>
      <c r="T6" s="22">
        <v>0.005919</v>
      </c>
      <c r="U6" s="22">
        <v>0.004891</v>
      </c>
      <c r="V6" s="22">
        <v>0.003562</v>
      </c>
      <c r="W6" s="22">
        <v>0.002643</v>
      </c>
      <c r="X6" s="22">
        <v>0.001294</v>
      </c>
      <c r="Y6" s="67">
        <v>0.0</v>
      </c>
      <c r="Z6" s="22">
        <v>-3.74E-4</v>
      </c>
      <c r="AA6" s="22">
        <v>-8.68E-4</v>
      </c>
      <c r="AB6" s="22">
        <v>-0.001628</v>
      </c>
      <c r="AC6" s="22">
        <v>-0.002474</v>
      </c>
      <c r="AD6" s="22">
        <v>-0.002741</v>
      </c>
      <c r="AE6" s="22">
        <v>-0.003895</v>
      </c>
      <c r="AF6" s="22">
        <v>-0.004508</v>
      </c>
      <c r="AG6" s="22">
        <v>-0.004924</v>
      </c>
      <c r="AH6" s="22">
        <v>-0.005515</v>
      </c>
      <c r="AI6" s="22">
        <v>-0.00575</v>
      </c>
      <c r="AJ6" s="22">
        <v>-0.00621</v>
      </c>
      <c r="AK6" s="22">
        <v>-0.006618</v>
      </c>
      <c r="AL6" s="22">
        <v>-0.006548</v>
      </c>
    </row>
    <row r="7" ht="12.75" customHeight="1">
      <c r="A7" s="22">
        <v>0.011767</v>
      </c>
      <c r="B7" s="22">
        <v>0.012812</v>
      </c>
      <c r="C7" s="22">
        <v>0.013574</v>
      </c>
      <c r="D7" s="22">
        <v>0.013896</v>
      </c>
      <c r="E7" s="22">
        <v>0.014105</v>
      </c>
      <c r="F7" s="22">
        <v>0.013717</v>
      </c>
      <c r="G7" s="22">
        <v>0.01368</v>
      </c>
      <c r="H7" s="22">
        <v>0.013573</v>
      </c>
      <c r="I7" s="22">
        <v>0.0131</v>
      </c>
      <c r="J7" s="22">
        <v>0.012906</v>
      </c>
      <c r="K7" s="22">
        <v>0.011653</v>
      </c>
      <c r="L7" s="22">
        <v>0.010793</v>
      </c>
      <c r="M7" s="22">
        <v>0.009767</v>
      </c>
      <c r="N7" s="22">
        <v>0.008945</v>
      </c>
      <c r="O7" s="22">
        <v>0.008216</v>
      </c>
      <c r="P7" s="22">
        <v>0.00772</v>
      </c>
      <c r="Q7" s="22">
        <v>0.007251</v>
      </c>
      <c r="R7" s="22">
        <v>0.006777</v>
      </c>
      <c r="S7" s="22">
        <v>0.005981</v>
      </c>
      <c r="T7" s="22">
        <v>0.005707</v>
      </c>
      <c r="U7" s="22">
        <v>0.004856</v>
      </c>
      <c r="V7" s="22">
        <v>0.00344</v>
      </c>
      <c r="W7" s="22">
        <v>0.002385</v>
      </c>
      <c r="X7" s="22">
        <v>0.001322</v>
      </c>
      <c r="Y7" s="67">
        <v>0.0</v>
      </c>
      <c r="Z7" s="22">
        <v>-7.48E-4</v>
      </c>
      <c r="AA7" s="22">
        <v>-0.001454</v>
      </c>
      <c r="AB7" s="22">
        <v>-0.002162</v>
      </c>
      <c r="AC7" s="22">
        <v>-0.002911</v>
      </c>
      <c r="AD7" s="22">
        <v>-0.003536</v>
      </c>
      <c r="AE7" s="22">
        <v>-0.003743</v>
      </c>
      <c r="AF7" s="22">
        <v>-0.004148</v>
      </c>
      <c r="AG7" s="22">
        <v>-0.004876</v>
      </c>
      <c r="AH7" s="22">
        <v>-0.005557</v>
      </c>
      <c r="AI7" s="22">
        <v>-0.005622</v>
      </c>
      <c r="AJ7" s="22">
        <v>-0.006007</v>
      </c>
      <c r="AK7" s="22">
        <v>-0.00635</v>
      </c>
      <c r="AL7" s="22">
        <v>-0.006396</v>
      </c>
    </row>
    <row r="8" ht="12.75" customHeight="1">
      <c r="A8" s="22">
        <v>0.012941</v>
      </c>
      <c r="B8" s="22">
        <v>0.013902</v>
      </c>
      <c r="C8" s="22">
        <v>0.014469</v>
      </c>
      <c r="D8" s="22">
        <v>0.01502</v>
      </c>
      <c r="E8" s="22">
        <v>0.014803</v>
      </c>
      <c r="F8" s="22">
        <v>0.014779</v>
      </c>
      <c r="G8" s="22">
        <v>0.014514</v>
      </c>
      <c r="H8" s="22">
        <v>0.013854</v>
      </c>
      <c r="I8" s="22">
        <v>0.013253</v>
      </c>
      <c r="J8" s="22">
        <v>0.012125</v>
      </c>
      <c r="K8" s="22">
        <v>0.011775</v>
      </c>
      <c r="L8" s="22">
        <v>0.011204</v>
      </c>
      <c r="M8" s="22">
        <v>0.010142</v>
      </c>
      <c r="N8" s="22">
        <v>0.00914</v>
      </c>
      <c r="O8" s="22">
        <v>0.008304</v>
      </c>
      <c r="P8" s="22">
        <v>0.007519</v>
      </c>
      <c r="Q8" s="22">
        <v>0.00669</v>
      </c>
      <c r="R8" s="22">
        <v>0.006633</v>
      </c>
      <c r="S8" s="22">
        <v>0.006457</v>
      </c>
      <c r="T8" s="22">
        <v>0.005529</v>
      </c>
      <c r="U8" s="22">
        <v>0.004543</v>
      </c>
      <c r="V8" s="22">
        <v>0.00367</v>
      </c>
      <c r="W8" s="22">
        <v>0.001907</v>
      </c>
      <c r="X8" s="22">
        <v>0.001072</v>
      </c>
      <c r="Y8" s="67">
        <v>0.0</v>
      </c>
      <c r="Z8" s="22">
        <v>-9.17E-4</v>
      </c>
      <c r="AA8" s="22">
        <v>-0.001558</v>
      </c>
      <c r="AB8" s="22">
        <v>-0.002122</v>
      </c>
      <c r="AC8" s="22">
        <v>-0.002563</v>
      </c>
      <c r="AD8" s="22">
        <v>-0.003346</v>
      </c>
      <c r="AE8" s="22">
        <v>-0.003904</v>
      </c>
      <c r="AF8" s="22">
        <v>-0.004263</v>
      </c>
      <c r="AG8" s="22">
        <v>-0.004531</v>
      </c>
      <c r="AH8" s="22">
        <v>-0.004829</v>
      </c>
      <c r="AI8" s="22">
        <v>-0.005242</v>
      </c>
      <c r="AJ8" s="22">
        <v>-0.005491</v>
      </c>
      <c r="AK8" s="22">
        <v>-0.00597</v>
      </c>
      <c r="AL8" s="22">
        <v>-0.005769</v>
      </c>
    </row>
    <row r="9" ht="12.75" customHeight="1">
      <c r="A9" s="22">
        <v>0.016166</v>
      </c>
      <c r="B9" s="22">
        <v>0.017063</v>
      </c>
      <c r="C9" s="22">
        <v>0.017236</v>
      </c>
      <c r="D9" s="22">
        <v>0.016963</v>
      </c>
      <c r="E9" s="22">
        <v>0.016529</v>
      </c>
      <c r="F9" s="22">
        <v>0.015938</v>
      </c>
      <c r="G9" s="22">
        <v>0.015452</v>
      </c>
      <c r="H9" s="22">
        <v>0.01521</v>
      </c>
      <c r="I9" s="22">
        <v>0.014713</v>
      </c>
      <c r="J9" s="22">
        <v>0.014311</v>
      </c>
      <c r="K9" s="22">
        <v>0.013377</v>
      </c>
      <c r="L9" s="22">
        <v>0.01236</v>
      </c>
      <c r="M9" s="22">
        <v>0.011014</v>
      </c>
      <c r="N9" s="22">
        <v>0.009734</v>
      </c>
      <c r="O9" s="22">
        <v>0.008954</v>
      </c>
      <c r="P9" s="22">
        <v>0.008273</v>
      </c>
      <c r="Q9" s="22">
        <v>0.007185</v>
      </c>
      <c r="R9" s="22">
        <v>0.007114</v>
      </c>
      <c r="S9" s="22">
        <v>0.006911</v>
      </c>
      <c r="T9" s="22">
        <v>0.006292</v>
      </c>
      <c r="U9" s="22">
        <v>0.004771</v>
      </c>
      <c r="V9" s="22">
        <v>0.003406</v>
      </c>
      <c r="W9" s="22">
        <v>0.00253</v>
      </c>
      <c r="X9" s="22">
        <v>0.00152</v>
      </c>
      <c r="Y9" s="67">
        <v>0.0</v>
      </c>
      <c r="Z9" s="22">
        <v>-6.36E-4</v>
      </c>
      <c r="AA9" s="22">
        <v>-0.001324</v>
      </c>
      <c r="AB9" s="22">
        <v>-0.00195</v>
      </c>
      <c r="AC9" s="22">
        <v>-0.00252</v>
      </c>
      <c r="AD9" s="22">
        <v>-0.003307</v>
      </c>
      <c r="AE9" s="22">
        <v>-0.003602</v>
      </c>
      <c r="AF9" s="22">
        <v>-0.004206</v>
      </c>
      <c r="AG9" s="22">
        <v>-0.004538</v>
      </c>
      <c r="AH9" s="22">
        <v>-0.00498</v>
      </c>
      <c r="AI9" s="22">
        <v>-0.004961</v>
      </c>
      <c r="AJ9" s="22">
        <v>-0.005029</v>
      </c>
      <c r="AK9" s="22">
        <v>-0.005308</v>
      </c>
      <c r="AL9" s="22">
        <v>-0.005333</v>
      </c>
    </row>
    <row r="10" ht="12.75" customHeight="1">
      <c r="A10" s="22">
        <v>0.018024</v>
      </c>
      <c r="B10" s="22">
        <v>0.018119</v>
      </c>
      <c r="C10" s="22">
        <v>0.018016</v>
      </c>
      <c r="D10" s="22">
        <v>0.017574</v>
      </c>
      <c r="E10" s="22">
        <v>0.01728</v>
      </c>
      <c r="F10" s="22">
        <v>0.016933</v>
      </c>
      <c r="G10" s="22">
        <v>0.016418</v>
      </c>
      <c r="H10" s="22">
        <v>0.015754</v>
      </c>
      <c r="I10" s="22">
        <v>0.01513</v>
      </c>
      <c r="J10" s="22">
        <v>0.014332</v>
      </c>
      <c r="K10" s="22">
        <v>0.012952</v>
      </c>
      <c r="L10" s="22">
        <v>0.01185</v>
      </c>
      <c r="M10" s="22">
        <v>0.010885</v>
      </c>
      <c r="N10" s="22">
        <v>0.010194</v>
      </c>
      <c r="O10" s="22">
        <v>0.009011</v>
      </c>
      <c r="P10" s="22">
        <v>0.008355</v>
      </c>
      <c r="Q10" s="22">
        <v>0.007664</v>
      </c>
      <c r="R10" s="22">
        <v>0.007237</v>
      </c>
      <c r="S10" s="22">
        <v>0.006478</v>
      </c>
      <c r="T10" s="22">
        <v>0.00582</v>
      </c>
      <c r="U10" s="22">
        <v>0.005052</v>
      </c>
      <c r="V10" s="22">
        <v>0.003824</v>
      </c>
      <c r="W10" s="22">
        <v>0.002741</v>
      </c>
      <c r="X10" s="22">
        <v>0.001415</v>
      </c>
      <c r="Y10" s="67">
        <v>0.0</v>
      </c>
      <c r="Z10" s="22">
        <v>-7.49E-4</v>
      </c>
      <c r="AA10" s="22">
        <v>-0.001388</v>
      </c>
      <c r="AB10" s="22">
        <v>-0.001798</v>
      </c>
      <c r="AC10" s="22">
        <v>-0.002492</v>
      </c>
      <c r="AD10" s="22">
        <v>-0.002711</v>
      </c>
      <c r="AE10" s="22">
        <v>-0.003164</v>
      </c>
      <c r="AF10" s="22">
        <v>-0.003481</v>
      </c>
      <c r="AG10" s="22">
        <v>-0.003632</v>
      </c>
      <c r="AH10" s="22">
        <v>-0.003734</v>
      </c>
      <c r="AI10" s="22">
        <v>-0.003925</v>
      </c>
      <c r="AJ10" s="22">
        <v>-0.004203</v>
      </c>
      <c r="AK10" s="22">
        <v>-0.004662</v>
      </c>
      <c r="AL10" s="22">
        <v>-0.004286</v>
      </c>
    </row>
    <row r="11" ht="12.75" customHeight="1">
      <c r="A11" s="22">
        <v>0.018479</v>
      </c>
      <c r="B11" s="22">
        <v>0.018793</v>
      </c>
      <c r="C11" s="22">
        <v>0.018865</v>
      </c>
      <c r="D11" s="22">
        <v>0.018585</v>
      </c>
      <c r="E11" s="22">
        <v>0.017948</v>
      </c>
      <c r="F11" s="22">
        <v>0.017339</v>
      </c>
      <c r="G11" s="22">
        <v>0.016844</v>
      </c>
      <c r="H11" s="22">
        <v>0.015969</v>
      </c>
      <c r="I11" s="22">
        <v>0.015242</v>
      </c>
      <c r="J11" s="22">
        <v>0.014202</v>
      </c>
      <c r="K11" s="22">
        <v>0.013684</v>
      </c>
      <c r="L11" s="22">
        <v>0.012634</v>
      </c>
      <c r="M11" s="22">
        <v>0.011613</v>
      </c>
      <c r="N11" s="22">
        <v>0.010227</v>
      </c>
      <c r="O11" s="22">
        <v>0.009219</v>
      </c>
      <c r="P11" s="22">
        <v>0.008301</v>
      </c>
      <c r="Q11" s="22">
        <v>0.007416</v>
      </c>
      <c r="R11" s="22">
        <v>0.007019</v>
      </c>
      <c r="S11" s="22">
        <v>0.007143</v>
      </c>
      <c r="T11" s="22">
        <v>0.006301</v>
      </c>
      <c r="U11" s="22">
        <v>0.004761</v>
      </c>
      <c r="V11" s="22">
        <v>0.003754</v>
      </c>
      <c r="W11" s="22">
        <v>0.002349</v>
      </c>
      <c r="X11" s="22">
        <v>0.00102</v>
      </c>
      <c r="Y11" s="67">
        <v>0.0</v>
      </c>
      <c r="Z11" s="22">
        <v>-6.76E-4</v>
      </c>
      <c r="AA11" s="22">
        <v>-0.001556</v>
      </c>
      <c r="AB11" s="22">
        <v>-0.001951</v>
      </c>
      <c r="AC11" s="22">
        <v>-0.002281</v>
      </c>
      <c r="AD11" s="22">
        <v>-0.002679</v>
      </c>
      <c r="AE11" s="22">
        <v>-0.003223</v>
      </c>
      <c r="AF11" s="22">
        <v>-0.003063</v>
      </c>
      <c r="AG11" s="22">
        <v>-0.003273</v>
      </c>
      <c r="AH11" s="22">
        <v>-0.003716</v>
      </c>
      <c r="AI11" s="22">
        <v>-0.003977</v>
      </c>
      <c r="AJ11" s="22">
        <v>-0.003884</v>
      </c>
      <c r="AK11" s="22">
        <v>-0.004164</v>
      </c>
      <c r="AL11" s="22">
        <v>-0.003761</v>
      </c>
    </row>
    <row r="12" ht="12.75" customHeight="1">
      <c r="A12" s="22">
        <v>0.02141</v>
      </c>
      <c r="B12" s="22">
        <v>0.021218</v>
      </c>
      <c r="C12" s="22">
        <v>0.020877</v>
      </c>
      <c r="D12" s="22">
        <v>0.019911</v>
      </c>
      <c r="E12" s="22">
        <v>0.019143</v>
      </c>
      <c r="F12" s="22">
        <v>0.018234</v>
      </c>
      <c r="G12" s="22">
        <v>0.017343</v>
      </c>
      <c r="H12" s="22">
        <v>0.017133</v>
      </c>
      <c r="I12" s="22">
        <v>0.01626</v>
      </c>
      <c r="J12" s="22">
        <v>0.015651</v>
      </c>
      <c r="K12" s="22">
        <v>0.014461</v>
      </c>
      <c r="L12" s="22">
        <v>0.013108</v>
      </c>
      <c r="M12" s="22">
        <v>0.011501</v>
      </c>
      <c r="N12" s="22">
        <v>0.010352</v>
      </c>
      <c r="O12" s="22">
        <v>0.009395</v>
      </c>
      <c r="P12" s="22">
        <v>0.008935</v>
      </c>
      <c r="Q12" s="22">
        <v>0.008054</v>
      </c>
      <c r="R12" s="22">
        <v>0.00734</v>
      </c>
      <c r="S12" s="22">
        <v>0.006897</v>
      </c>
      <c r="T12" s="22">
        <v>0.006142</v>
      </c>
      <c r="U12" s="22">
        <v>0.00502</v>
      </c>
      <c r="V12" s="22">
        <v>0.003542</v>
      </c>
      <c r="W12" s="22">
        <v>0.002623</v>
      </c>
      <c r="X12" s="22">
        <v>0.001322</v>
      </c>
      <c r="Y12" s="67">
        <v>0.0</v>
      </c>
      <c r="Z12" s="22">
        <v>-7.61E-4</v>
      </c>
      <c r="AA12" s="22">
        <v>-0.001261</v>
      </c>
      <c r="AB12" s="22">
        <v>-0.001862</v>
      </c>
      <c r="AC12" s="22">
        <v>-0.002289</v>
      </c>
      <c r="AD12" s="22">
        <v>-0.002523</v>
      </c>
      <c r="AE12" s="22">
        <v>-0.002878</v>
      </c>
      <c r="AF12" s="22">
        <v>-0.00316</v>
      </c>
      <c r="AG12" s="22">
        <v>-0.003198</v>
      </c>
      <c r="AH12" s="22">
        <v>-0.003189</v>
      </c>
      <c r="AI12" s="22">
        <v>-0.003316</v>
      </c>
      <c r="AJ12" s="22">
        <v>-0.003326</v>
      </c>
      <c r="AK12" s="22">
        <v>-0.003467</v>
      </c>
      <c r="AL12" s="22">
        <v>-0.003349</v>
      </c>
    </row>
    <row r="13" ht="12.75" customHeight="1">
      <c r="A13" s="22">
        <v>0.021825</v>
      </c>
      <c r="B13" s="22">
        <v>0.021514</v>
      </c>
      <c r="C13" s="22">
        <v>0.020856</v>
      </c>
      <c r="D13" s="22">
        <v>0.020274</v>
      </c>
      <c r="E13" s="22">
        <v>0.019461</v>
      </c>
      <c r="F13" s="22">
        <v>0.018906</v>
      </c>
      <c r="G13" s="22">
        <v>0.018223</v>
      </c>
      <c r="H13" s="22">
        <v>0.017154</v>
      </c>
      <c r="I13" s="22">
        <v>0.016117</v>
      </c>
      <c r="J13" s="22">
        <v>0.015262</v>
      </c>
      <c r="K13" s="22">
        <v>0.014026</v>
      </c>
      <c r="L13" s="22">
        <v>0.012757</v>
      </c>
      <c r="M13" s="22">
        <v>0.01187</v>
      </c>
      <c r="N13" s="22">
        <v>0.010828</v>
      </c>
      <c r="O13" s="22">
        <v>0.009661</v>
      </c>
      <c r="P13" s="22">
        <v>0.008621</v>
      </c>
      <c r="Q13" s="22">
        <v>0.007863</v>
      </c>
      <c r="R13" s="22">
        <v>0.007441</v>
      </c>
      <c r="S13" s="22">
        <v>0.006821</v>
      </c>
      <c r="T13" s="22">
        <v>0.006169</v>
      </c>
      <c r="U13" s="22">
        <v>0.00506</v>
      </c>
      <c r="V13" s="22">
        <v>0.003765</v>
      </c>
      <c r="W13" s="22">
        <v>0.002328</v>
      </c>
      <c r="X13" s="22">
        <v>0.001157</v>
      </c>
      <c r="Y13" s="67">
        <v>0.0</v>
      </c>
      <c r="Z13" s="22">
        <v>-8.65E-4</v>
      </c>
      <c r="AA13" s="22">
        <v>-0.001667</v>
      </c>
      <c r="AB13" s="22">
        <v>-0.002071</v>
      </c>
      <c r="AC13" s="22">
        <v>-0.002173</v>
      </c>
      <c r="AD13" s="22">
        <v>-0.002233</v>
      </c>
      <c r="AE13" s="22">
        <v>-0.002368</v>
      </c>
      <c r="AF13" s="22">
        <v>-0.002439</v>
      </c>
      <c r="AG13" s="22">
        <v>-0.002553</v>
      </c>
      <c r="AH13" s="22">
        <v>-0.002711</v>
      </c>
      <c r="AI13" s="22">
        <v>-0.002768</v>
      </c>
      <c r="AJ13" s="22">
        <v>-0.002921</v>
      </c>
      <c r="AK13" s="22">
        <v>-0.003182</v>
      </c>
      <c r="AL13" s="22">
        <v>-0.002809</v>
      </c>
    </row>
    <row r="14" ht="12.75" customHeight="1">
      <c r="A14" s="22">
        <v>0.022555</v>
      </c>
      <c r="B14" s="22">
        <v>0.022473</v>
      </c>
      <c r="C14" s="22">
        <v>0.02218</v>
      </c>
      <c r="D14" s="22">
        <v>0.021533</v>
      </c>
      <c r="E14" s="22">
        <v>0.020546</v>
      </c>
      <c r="F14" s="22">
        <v>0.019609</v>
      </c>
      <c r="G14" s="22">
        <v>0.018963</v>
      </c>
      <c r="H14" s="22">
        <v>0.018014</v>
      </c>
      <c r="I14" s="22">
        <v>0.017268</v>
      </c>
      <c r="J14" s="22">
        <v>0.016155</v>
      </c>
      <c r="K14" s="22">
        <v>0.015312</v>
      </c>
      <c r="L14" s="22">
        <v>0.01409</v>
      </c>
      <c r="M14" s="22">
        <v>0.012769</v>
      </c>
      <c r="N14" s="22">
        <v>0.011105</v>
      </c>
      <c r="O14" s="22">
        <v>0.010086</v>
      </c>
      <c r="P14" s="22">
        <v>0.009111</v>
      </c>
      <c r="Q14" s="22">
        <v>0.008261</v>
      </c>
      <c r="R14" s="22">
        <v>0.007584</v>
      </c>
      <c r="S14" s="22">
        <v>0.007567</v>
      </c>
      <c r="T14" s="22">
        <v>0.006721</v>
      </c>
      <c r="U14" s="22">
        <v>0.00507</v>
      </c>
      <c r="V14" s="22">
        <v>0.00387</v>
      </c>
      <c r="W14" s="22">
        <v>0.00256</v>
      </c>
      <c r="X14" s="22">
        <v>0.001289</v>
      </c>
      <c r="Y14" s="67">
        <v>0.0</v>
      </c>
      <c r="Z14" s="22">
        <v>-6.06E-4</v>
      </c>
      <c r="AA14" s="22">
        <v>-0.00121</v>
      </c>
      <c r="AB14" s="22">
        <v>-0.001686</v>
      </c>
      <c r="AC14" s="22">
        <v>-0.001873</v>
      </c>
      <c r="AD14" s="22">
        <v>-0.002062</v>
      </c>
      <c r="AE14" s="22">
        <v>-0.002239</v>
      </c>
      <c r="AF14" s="22">
        <v>-0.00241</v>
      </c>
      <c r="AG14" s="22">
        <v>-0.002453</v>
      </c>
      <c r="AH14" s="22">
        <v>-0.002587</v>
      </c>
      <c r="AI14" s="22">
        <v>-0.002583</v>
      </c>
      <c r="AJ14" s="22">
        <v>-0.002532</v>
      </c>
      <c r="AK14" s="22">
        <v>-0.002742</v>
      </c>
      <c r="AL14" s="22">
        <v>-0.002255</v>
      </c>
    </row>
    <row r="15" ht="12.75" customHeight="1">
      <c r="A15" s="22">
        <v>0.024722</v>
      </c>
      <c r="B15" s="22">
        <v>0.024043</v>
      </c>
      <c r="C15" s="22">
        <v>0.0233</v>
      </c>
      <c r="D15" s="22">
        <v>0.022122</v>
      </c>
      <c r="E15" s="22">
        <v>0.021189</v>
      </c>
      <c r="F15" s="22">
        <v>0.020289</v>
      </c>
      <c r="G15" s="22">
        <v>0.019226</v>
      </c>
      <c r="H15" s="22">
        <v>0.018458</v>
      </c>
      <c r="I15" s="22">
        <v>0.017606</v>
      </c>
      <c r="J15" s="22">
        <v>0.016762</v>
      </c>
      <c r="K15" s="22">
        <v>0.015268</v>
      </c>
      <c r="L15" s="22">
        <v>0.013813</v>
      </c>
      <c r="M15" s="22">
        <v>0.012189</v>
      </c>
      <c r="N15" s="22">
        <v>0.011223</v>
      </c>
      <c r="O15" s="22">
        <v>0.010059</v>
      </c>
      <c r="P15" s="22">
        <v>0.009156</v>
      </c>
      <c r="Q15" s="22">
        <v>0.008268</v>
      </c>
      <c r="R15" s="22">
        <v>0.007593</v>
      </c>
      <c r="S15" s="22">
        <v>0.007078</v>
      </c>
      <c r="T15" s="22">
        <v>0.006168</v>
      </c>
      <c r="U15" s="22">
        <v>0.00505</v>
      </c>
      <c r="V15" s="22">
        <v>0.003705</v>
      </c>
      <c r="W15" s="22">
        <v>0.00247</v>
      </c>
      <c r="X15" s="22">
        <v>0.001143</v>
      </c>
      <c r="Y15" s="67">
        <v>0.0</v>
      </c>
      <c r="Z15" s="22">
        <v>-0.001047</v>
      </c>
      <c r="AA15" s="22">
        <v>-0.001615</v>
      </c>
      <c r="AB15" s="22">
        <v>-0.001964</v>
      </c>
      <c r="AC15" s="22">
        <v>-0.002206</v>
      </c>
      <c r="AD15" s="22">
        <v>-0.002269</v>
      </c>
      <c r="AE15" s="22">
        <v>-0.002342</v>
      </c>
      <c r="AF15" s="22">
        <v>-0.002481</v>
      </c>
      <c r="AG15" s="22">
        <v>-0.002555</v>
      </c>
      <c r="AH15" s="22">
        <v>-0.002669</v>
      </c>
      <c r="AI15" s="22">
        <v>-0.002628</v>
      </c>
      <c r="AJ15" s="22">
        <v>-0.002819</v>
      </c>
      <c r="AK15" s="22">
        <v>-0.002805</v>
      </c>
      <c r="AL15" s="22">
        <v>-0.002547</v>
      </c>
    </row>
    <row r="16" ht="12.75" customHeight="1">
      <c r="A16" s="22">
        <v>0.024641</v>
      </c>
      <c r="B16" s="22">
        <v>0.024136</v>
      </c>
      <c r="C16" s="22">
        <v>0.023344</v>
      </c>
      <c r="D16" s="22">
        <v>0.022619</v>
      </c>
      <c r="E16" s="22">
        <v>0.021691</v>
      </c>
      <c r="F16" s="22">
        <v>0.02086</v>
      </c>
      <c r="G16" s="22">
        <v>0.020027</v>
      </c>
      <c r="H16" s="22">
        <v>0.018892</v>
      </c>
      <c r="I16" s="22">
        <v>0.01779</v>
      </c>
      <c r="J16" s="22">
        <v>0.016698</v>
      </c>
      <c r="K16" s="22">
        <v>0.015453</v>
      </c>
      <c r="L16" s="22">
        <v>0.014128</v>
      </c>
      <c r="M16" s="22">
        <v>0.013102</v>
      </c>
      <c r="N16" s="22">
        <v>0.011758</v>
      </c>
      <c r="O16" s="22">
        <v>0.010461</v>
      </c>
      <c r="P16" s="22">
        <v>0.009245</v>
      </c>
      <c r="Q16" s="22">
        <v>0.008418</v>
      </c>
      <c r="R16" s="22">
        <v>0.007926</v>
      </c>
      <c r="S16" s="22">
        <v>0.007288</v>
      </c>
      <c r="T16" s="22">
        <v>0.006687</v>
      </c>
      <c r="U16" s="22">
        <v>0.005177</v>
      </c>
      <c r="V16" s="22">
        <v>0.003974</v>
      </c>
      <c r="W16" s="22">
        <v>0.002647</v>
      </c>
      <c r="X16" s="22">
        <v>0.001166</v>
      </c>
      <c r="Y16" s="67">
        <v>0.0</v>
      </c>
      <c r="Z16" s="22">
        <v>-7.53E-4</v>
      </c>
      <c r="AA16" s="22">
        <v>-0.001658</v>
      </c>
      <c r="AB16" s="22">
        <v>-0.001951</v>
      </c>
      <c r="AC16" s="22">
        <v>-0.001907</v>
      </c>
      <c r="AD16" s="22">
        <v>-0.001957</v>
      </c>
      <c r="AE16" s="22">
        <v>-0.00212</v>
      </c>
      <c r="AF16" s="22">
        <v>-0.002163</v>
      </c>
      <c r="AG16" s="22">
        <v>-0.002372</v>
      </c>
      <c r="AH16" s="22">
        <v>-0.002555</v>
      </c>
      <c r="AI16" s="22">
        <v>-0.002776</v>
      </c>
      <c r="AJ16" s="22">
        <v>-0.002609</v>
      </c>
      <c r="AK16" s="22">
        <v>-0.002853</v>
      </c>
      <c r="AL16" s="22">
        <v>-0.002434</v>
      </c>
    </row>
    <row r="17" ht="12.75" customHeight="1">
      <c r="A17" s="22">
        <v>0.02562</v>
      </c>
      <c r="B17" s="22">
        <v>0.025119</v>
      </c>
      <c r="C17" s="22">
        <v>0.024336</v>
      </c>
      <c r="D17" s="22">
        <v>0.023298</v>
      </c>
      <c r="E17" s="22">
        <v>0.022112</v>
      </c>
      <c r="F17" s="22">
        <v>0.020963</v>
      </c>
      <c r="G17" s="22">
        <v>0.020053</v>
      </c>
      <c r="H17" s="22">
        <v>0.01911</v>
      </c>
      <c r="I17" s="22">
        <v>0.018409</v>
      </c>
      <c r="J17" s="22">
        <v>0.017245</v>
      </c>
      <c r="K17" s="22">
        <v>0.016266</v>
      </c>
      <c r="L17" s="22">
        <v>0.014991</v>
      </c>
      <c r="M17" s="22">
        <v>0.013385</v>
      </c>
      <c r="N17" s="22">
        <v>0.011787</v>
      </c>
      <c r="O17" s="22">
        <v>0.010488</v>
      </c>
      <c r="P17" s="22">
        <v>0.009591</v>
      </c>
      <c r="Q17" s="22">
        <v>0.008746</v>
      </c>
      <c r="R17" s="22">
        <v>0.007875</v>
      </c>
      <c r="S17" s="22">
        <v>0.007701</v>
      </c>
      <c r="T17" s="22">
        <v>0.006706</v>
      </c>
      <c r="U17" s="22">
        <v>0.005332</v>
      </c>
      <c r="V17" s="22">
        <v>0.003845</v>
      </c>
      <c r="W17" s="22">
        <v>0.002535</v>
      </c>
      <c r="X17" s="22">
        <v>0.00131</v>
      </c>
      <c r="Y17" s="67">
        <v>0.0</v>
      </c>
      <c r="Z17" s="22">
        <v>-0.001031</v>
      </c>
      <c r="AA17" s="22">
        <v>-0.001463</v>
      </c>
      <c r="AB17" s="22">
        <v>-0.002043</v>
      </c>
      <c r="AC17" s="22">
        <v>-0.002233</v>
      </c>
      <c r="AD17" s="22">
        <v>-0.002364</v>
      </c>
      <c r="AE17" s="22">
        <v>-0.002675</v>
      </c>
      <c r="AF17" s="22">
        <v>-0.002887</v>
      </c>
      <c r="AG17" s="22">
        <v>-0.002956</v>
      </c>
      <c r="AH17" s="22">
        <v>-0.003152</v>
      </c>
      <c r="AI17" s="22">
        <v>-0.003203</v>
      </c>
      <c r="AJ17" s="22">
        <v>-0.003131</v>
      </c>
      <c r="AK17" s="22">
        <v>-0.003242</v>
      </c>
      <c r="AL17" s="22">
        <v>-0.002833</v>
      </c>
    </row>
    <row r="18" ht="12.75" customHeight="1">
      <c r="A18" s="22">
        <v>0.026819</v>
      </c>
      <c r="B18" s="22">
        <v>0.025837</v>
      </c>
      <c r="C18" s="22">
        <v>0.02488</v>
      </c>
      <c r="D18" s="22">
        <v>0.023588</v>
      </c>
      <c r="E18" s="22">
        <v>0.022709</v>
      </c>
      <c r="F18" s="22">
        <v>0.021841</v>
      </c>
      <c r="G18" s="22">
        <v>0.020808</v>
      </c>
      <c r="H18" s="22">
        <v>0.019909</v>
      </c>
      <c r="I18" s="22">
        <v>0.018802</v>
      </c>
      <c r="J18" s="22">
        <v>0.017924</v>
      </c>
      <c r="K18" s="22">
        <v>0.016157</v>
      </c>
      <c r="L18" s="22">
        <v>0.014708</v>
      </c>
      <c r="M18" s="22">
        <v>0.013207</v>
      </c>
      <c r="N18" s="22">
        <v>0.012167</v>
      </c>
      <c r="O18" s="22">
        <v>0.010838</v>
      </c>
      <c r="P18" s="22">
        <v>0.009852</v>
      </c>
      <c r="Q18" s="22">
        <v>0.008841</v>
      </c>
      <c r="R18" s="22">
        <v>0.008268</v>
      </c>
      <c r="S18" s="22">
        <v>0.0073</v>
      </c>
      <c r="T18" s="22">
        <v>0.006567</v>
      </c>
      <c r="U18" s="22">
        <v>0.005355</v>
      </c>
      <c r="V18" s="22">
        <v>0.003928</v>
      </c>
      <c r="W18" s="22">
        <v>0.002633</v>
      </c>
      <c r="X18" s="22">
        <v>0.001317</v>
      </c>
      <c r="Y18" s="67">
        <v>0.0</v>
      </c>
      <c r="Z18" s="22">
        <v>-9.56E-4</v>
      </c>
      <c r="AA18" s="22">
        <v>-0.001917</v>
      </c>
      <c r="AB18" s="22">
        <v>-0.002204</v>
      </c>
      <c r="AC18" s="22">
        <v>-0.00225</v>
      </c>
      <c r="AD18" s="22">
        <v>-0.00245</v>
      </c>
      <c r="AE18" s="22">
        <v>-0.002653</v>
      </c>
      <c r="AF18" s="22">
        <v>-0.002807</v>
      </c>
      <c r="AG18" s="22">
        <v>-0.003011</v>
      </c>
      <c r="AH18" s="22">
        <v>-0.003274</v>
      </c>
      <c r="AI18" s="22">
        <v>-0.003269</v>
      </c>
      <c r="AJ18" s="22">
        <v>-0.003561</v>
      </c>
      <c r="AK18" s="22">
        <v>-0.003479</v>
      </c>
      <c r="AL18" s="22">
        <v>-0.003187</v>
      </c>
    </row>
    <row r="19" ht="12.75" customHeight="1">
      <c r="A19" s="22">
        <v>0.026023</v>
      </c>
      <c r="B19" s="22">
        <v>0.025461</v>
      </c>
      <c r="C19" s="22">
        <v>0.024661</v>
      </c>
      <c r="D19" s="22">
        <v>0.023908</v>
      </c>
      <c r="E19" s="22">
        <v>0.022738</v>
      </c>
      <c r="F19" s="22">
        <v>0.021867</v>
      </c>
      <c r="G19" s="22">
        <v>0.021062</v>
      </c>
      <c r="H19" s="22">
        <v>0.019843</v>
      </c>
      <c r="I19" s="22">
        <v>0.018856</v>
      </c>
      <c r="J19" s="22">
        <v>0.017661</v>
      </c>
      <c r="K19" s="22">
        <v>0.016641</v>
      </c>
      <c r="L19" s="22">
        <v>0.015326</v>
      </c>
      <c r="M19" s="22">
        <v>0.014032</v>
      </c>
      <c r="N19" s="22">
        <v>0.012454</v>
      </c>
      <c r="O19" s="22">
        <v>0.011219</v>
      </c>
      <c r="P19" s="22">
        <v>0.00983</v>
      </c>
      <c r="Q19" s="22">
        <v>0.008996</v>
      </c>
      <c r="R19" s="22">
        <v>0.008392</v>
      </c>
      <c r="S19" s="22">
        <v>0.007929</v>
      </c>
      <c r="T19" s="22">
        <v>0.007101</v>
      </c>
      <c r="U19" s="22">
        <v>0.005506</v>
      </c>
      <c r="V19" s="22">
        <v>0.004259</v>
      </c>
      <c r="W19" s="22">
        <v>0.002866</v>
      </c>
      <c r="X19" s="22">
        <v>0.001229</v>
      </c>
      <c r="Y19" s="67">
        <v>0.0</v>
      </c>
      <c r="Z19" s="22">
        <v>-8.84E-4</v>
      </c>
      <c r="AA19" s="22">
        <v>-0.001617</v>
      </c>
      <c r="AB19" s="22">
        <v>-0.00201</v>
      </c>
      <c r="AC19" s="22">
        <v>-0.002329</v>
      </c>
      <c r="AD19" s="22">
        <v>-0.002489</v>
      </c>
      <c r="AE19" s="22">
        <v>-0.002749</v>
      </c>
      <c r="AF19" s="22">
        <v>-0.003011</v>
      </c>
      <c r="AG19" s="22">
        <v>-0.003279</v>
      </c>
      <c r="AH19" s="22">
        <v>-0.003564</v>
      </c>
      <c r="AI19" s="22">
        <v>-0.003851</v>
      </c>
      <c r="AJ19" s="22">
        <v>-0.003886</v>
      </c>
      <c r="AK19" s="22">
        <v>-0.003938</v>
      </c>
      <c r="AL19" s="22">
        <v>-0.003429</v>
      </c>
    </row>
    <row r="20" ht="12.75" customHeight="1">
      <c r="A20" s="22">
        <v>0.027292</v>
      </c>
      <c r="B20" s="22">
        <v>0.026528</v>
      </c>
      <c r="C20" s="22">
        <v>0.025655</v>
      </c>
      <c r="D20" s="22">
        <v>0.024333</v>
      </c>
      <c r="E20" s="22">
        <v>0.023168</v>
      </c>
      <c r="F20" s="22">
        <v>0.02198</v>
      </c>
      <c r="G20" s="22">
        <v>0.021003</v>
      </c>
      <c r="H20" s="22">
        <v>0.020209</v>
      </c>
      <c r="I20" s="22">
        <v>0.019408</v>
      </c>
      <c r="J20" s="22">
        <v>0.018411</v>
      </c>
      <c r="K20" s="22">
        <v>0.017082</v>
      </c>
      <c r="L20" s="22">
        <v>0.015572</v>
      </c>
      <c r="M20" s="22">
        <v>0.013987</v>
      </c>
      <c r="N20" s="22">
        <v>0.012449</v>
      </c>
      <c r="O20" s="22">
        <v>0.011164</v>
      </c>
      <c r="P20" s="22">
        <v>0.010222</v>
      </c>
      <c r="Q20" s="22">
        <v>0.009235</v>
      </c>
      <c r="R20" s="22">
        <v>0.008308</v>
      </c>
      <c r="S20" s="22">
        <v>0.00794</v>
      </c>
      <c r="T20" s="22">
        <v>0.0068</v>
      </c>
      <c r="U20" s="22">
        <v>0.005544</v>
      </c>
      <c r="V20" s="22">
        <v>0.004065</v>
      </c>
      <c r="W20" s="22">
        <v>0.002706</v>
      </c>
      <c r="X20" s="22">
        <v>0.001359</v>
      </c>
      <c r="Y20" s="67">
        <v>0.0</v>
      </c>
      <c r="Z20" s="22">
        <v>-0.00108</v>
      </c>
      <c r="AA20" s="22">
        <v>-0.001761</v>
      </c>
      <c r="AB20" s="22">
        <v>-0.002353</v>
      </c>
      <c r="AC20" s="22">
        <v>-0.002673</v>
      </c>
      <c r="AD20" s="22">
        <v>-0.002919</v>
      </c>
      <c r="AE20" s="22">
        <v>-0.003404</v>
      </c>
      <c r="AF20" s="22">
        <v>-0.003663</v>
      </c>
      <c r="AG20" s="22">
        <v>-0.004019</v>
      </c>
      <c r="AH20" s="22">
        <v>-0.004328</v>
      </c>
      <c r="AI20" s="22">
        <v>-0.004464</v>
      </c>
      <c r="AJ20" s="22">
        <v>-0.004521</v>
      </c>
      <c r="AK20" s="22">
        <v>-0.004521</v>
      </c>
      <c r="AL20" s="22">
        <v>-0.004244</v>
      </c>
    </row>
    <row r="21" ht="12.75" customHeight="1">
      <c r="A21" s="22">
        <v>0.026422</v>
      </c>
      <c r="B21" s="22">
        <v>0.02566</v>
      </c>
      <c r="C21" s="22">
        <v>0.024865</v>
      </c>
      <c r="D21" s="22">
        <v>0.023856</v>
      </c>
      <c r="E21" s="22">
        <v>0.022905</v>
      </c>
      <c r="F21" s="22">
        <v>0.022162</v>
      </c>
      <c r="G21" s="22">
        <v>0.021112</v>
      </c>
      <c r="H21" s="22">
        <v>0.020158</v>
      </c>
      <c r="I21" s="22">
        <v>0.019103</v>
      </c>
      <c r="J21" s="22">
        <v>0.018038</v>
      </c>
      <c r="K21" s="22">
        <v>0.016616</v>
      </c>
      <c r="L21" s="22">
        <v>0.015157</v>
      </c>
      <c r="M21" s="22">
        <v>0.013833</v>
      </c>
      <c r="N21" s="22">
        <v>0.012818</v>
      </c>
      <c r="O21" s="22">
        <v>0.011367</v>
      </c>
      <c r="P21" s="22">
        <v>0.010269</v>
      </c>
      <c r="Q21" s="22">
        <v>0.009247</v>
      </c>
      <c r="R21" s="22">
        <v>0.008611</v>
      </c>
      <c r="S21" s="22">
        <v>0.007635</v>
      </c>
      <c r="T21" s="22">
        <v>0.006893</v>
      </c>
      <c r="U21" s="22">
        <v>0.005573</v>
      </c>
      <c r="V21" s="22">
        <v>0.004169</v>
      </c>
      <c r="W21" s="22">
        <v>0.002811</v>
      </c>
      <c r="X21" s="22">
        <v>0.001294</v>
      </c>
      <c r="Y21" s="67">
        <v>0.0</v>
      </c>
      <c r="Z21" s="22">
        <v>-0.001085</v>
      </c>
      <c r="AA21" s="22">
        <v>-0.00196</v>
      </c>
      <c r="AB21" s="22">
        <v>-0.002389</v>
      </c>
      <c r="AC21" s="22">
        <v>-0.002674</v>
      </c>
      <c r="AD21" s="22">
        <v>-0.003056</v>
      </c>
      <c r="AE21" s="22">
        <v>-0.003305</v>
      </c>
      <c r="AF21" s="22">
        <v>-0.003848</v>
      </c>
      <c r="AG21" s="22">
        <v>-0.004275</v>
      </c>
      <c r="AH21" s="22">
        <v>-0.004729</v>
      </c>
      <c r="AI21" s="22">
        <v>-0.004827</v>
      </c>
      <c r="AJ21" s="22">
        <v>-0.005034</v>
      </c>
      <c r="AK21" s="22">
        <v>-0.005098</v>
      </c>
      <c r="AL21" s="22">
        <v>-0.004616</v>
      </c>
    </row>
    <row r="22" ht="12.75" customHeight="1">
      <c r="A22" s="22">
        <v>0.02573</v>
      </c>
      <c r="B22" s="22">
        <v>0.025517</v>
      </c>
      <c r="C22" s="22">
        <v>0.02485</v>
      </c>
      <c r="D22" s="22">
        <v>0.024049</v>
      </c>
      <c r="E22" s="22">
        <v>0.022994</v>
      </c>
      <c r="F22" s="22">
        <v>0.021932</v>
      </c>
      <c r="G22" s="22">
        <v>0.021172</v>
      </c>
      <c r="H22" s="22">
        <v>0.020077</v>
      </c>
      <c r="I22" s="22">
        <v>0.019133</v>
      </c>
      <c r="J22" s="22">
        <v>0.018127</v>
      </c>
      <c r="K22" s="22">
        <v>0.017156</v>
      </c>
      <c r="L22" s="22">
        <v>0.015799</v>
      </c>
      <c r="M22" s="22">
        <v>0.014367</v>
      </c>
      <c r="N22" s="22">
        <v>0.012854</v>
      </c>
      <c r="O22" s="22">
        <v>0.011493</v>
      </c>
      <c r="P22" s="22">
        <v>0.010117</v>
      </c>
      <c r="Q22" s="22">
        <v>0.009357</v>
      </c>
      <c r="R22" s="22">
        <v>0.008606</v>
      </c>
      <c r="S22" s="22">
        <v>0.008256</v>
      </c>
      <c r="T22" s="22">
        <v>0.007229</v>
      </c>
      <c r="U22" s="22">
        <v>0.005734</v>
      </c>
      <c r="V22" s="22">
        <v>0.004377</v>
      </c>
      <c r="W22" s="22">
        <v>0.002987</v>
      </c>
      <c r="X22" s="22">
        <v>0.001416</v>
      </c>
      <c r="Y22" s="67">
        <v>0.0</v>
      </c>
      <c r="Z22" s="22">
        <v>-8.06E-4</v>
      </c>
      <c r="AA22" s="22">
        <v>-0.001762</v>
      </c>
      <c r="AB22" s="22">
        <v>-0.002332</v>
      </c>
      <c r="AC22" s="22">
        <v>-0.002785</v>
      </c>
      <c r="AD22" s="22">
        <v>-0.003233</v>
      </c>
      <c r="AE22" s="22">
        <v>-0.0039</v>
      </c>
      <c r="AF22" s="22">
        <v>-0.004317</v>
      </c>
      <c r="AG22" s="22">
        <v>-0.004816</v>
      </c>
      <c r="AH22" s="22">
        <v>-0.005245</v>
      </c>
      <c r="AI22" s="22">
        <v>-0.005586</v>
      </c>
      <c r="AJ22" s="22">
        <v>-0.00563</v>
      </c>
      <c r="AK22" s="22">
        <v>-0.005695</v>
      </c>
      <c r="AL22" s="22">
        <v>-0.005245</v>
      </c>
    </row>
    <row r="23" ht="12.75" customHeight="1">
      <c r="A23" s="22">
        <v>0.026251</v>
      </c>
      <c r="B23" s="22">
        <v>0.025699</v>
      </c>
      <c r="C23" s="22">
        <v>0.025064</v>
      </c>
      <c r="D23" s="22">
        <v>0.023942</v>
      </c>
      <c r="E23" s="22">
        <v>0.022859</v>
      </c>
      <c r="F23" s="22">
        <v>0.021897</v>
      </c>
      <c r="G23" s="22">
        <v>0.020989</v>
      </c>
      <c r="H23" s="22">
        <v>0.02022</v>
      </c>
      <c r="I23" s="22">
        <v>0.019468</v>
      </c>
      <c r="J23" s="22">
        <v>0.01837</v>
      </c>
      <c r="K23" s="22">
        <v>0.016913</v>
      </c>
      <c r="L23" s="22">
        <v>0.015492</v>
      </c>
      <c r="M23" s="22">
        <v>0.013981</v>
      </c>
      <c r="N23" s="22">
        <v>0.012647</v>
      </c>
      <c r="O23" s="22">
        <v>0.011424</v>
      </c>
      <c r="P23" s="22">
        <v>0.010442</v>
      </c>
      <c r="Q23" s="22">
        <v>0.009386</v>
      </c>
      <c r="R23" s="22">
        <v>0.008461</v>
      </c>
      <c r="S23" s="22">
        <v>0.007872</v>
      </c>
      <c r="T23" s="22">
        <v>0.006874</v>
      </c>
      <c r="U23" s="22">
        <v>0.00557</v>
      </c>
      <c r="V23" s="22">
        <v>0.004083</v>
      </c>
      <c r="W23" s="22">
        <v>0.00274</v>
      </c>
      <c r="X23" s="22">
        <v>0.001304</v>
      </c>
      <c r="Y23" s="67">
        <v>0.0</v>
      </c>
      <c r="Z23" s="22">
        <v>-0.001247</v>
      </c>
      <c r="AA23" s="22">
        <v>-0.002034</v>
      </c>
      <c r="AB23" s="22">
        <v>-0.002672</v>
      </c>
      <c r="AC23" s="22">
        <v>-0.003206</v>
      </c>
      <c r="AD23" s="22">
        <v>-0.003691</v>
      </c>
      <c r="AE23" s="22">
        <v>-0.004381</v>
      </c>
      <c r="AF23" s="22">
        <v>-0.004906</v>
      </c>
      <c r="AG23" s="22">
        <v>-0.005493</v>
      </c>
      <c r="AH23" s="22">
        <v>-0.005904</v>
      </c>
      <c r="AI23" s="22">
        <v>-0.006202</v>
      </c>
      <c r="AJ23" s="22">
        <v>-0.006432</v>
      </c>
      <c r="AK23" s="22">
        <v>-0.006385</v>
      </c>
      <c r="AL23" s="22">
        <v>-0.00608</v>
      </c>
    </row>
    <row r="24" ht="12.75" customHeight="1">
      <c r="A24" s="22">
        <v>0.025346</v>
      </c>
      <c r="B24" s="22">
        <v>0.02501</v>
      </c>
      <c r="C24" s="22">
        <v>0.024465</v>
      </c>
      <c r="D24" s="22">
        <v>0.023648</v>
      </c>
      <c r="E24" s="22">
        <v>0.022811</v>
      </c>
      <c r="F24" s="22">
        <v>0.022004</v>
      </c>
      <c r="G24" s="22">
        <v>0.021004</v>
      </c>
      <c r="H24" s="22">
        <v>0.02001</v>
      </c>
      <c r="I24" s="22">
        <v>0.01897</v>
      </c>
      <c r="J24" s="22">
        <v>0.017999</v>
      </c>
      <c r="K24" s="22">
        <v>0.016706</v>
      </c>
      <c r="L24" s="22">
        <v>0.015429</v>
      </c>
      <c r="M24" s="22">
        <v>0.014171</v>
      </c>
      <c r="N24" s="22">
        <v>0.013017</v>
      </c>
      <c r="O24" s="22">
        <v>0.011573</v>
      </c>
      <c r="P24" s="22">
        <v>0.010335</v>
      </c>
      <c r="Q24" s="22">
        <v>0.009301</v>
      </c>
      <c r="R24" s="22">
        <v>0.008728</v>
      </c>
      <c r="S24" s="22">
        <v>0.007873</v>
      </c>
      <c r="T24" s="22">
        <v>0.007144</v>
      </c>
      <c r="U24" s="22">
        <v>0.005717</v>
      </c>
      <c r="V24" s="22">
        <v>0.004393</v>
      </c>
      <c r="W24" s="22">
        <v>0.002892</v>
      </c>
      <c r="X24" s="22">
        <v>0.001368</v>
      </c>
      <c r="Y24" s="67">
        <v>0.0</v>
      </c>
      <c r="Z24" s="22">
        <v>-0.00102</v>
      </c>
      <c r="AA24" s="22">
        <v>-0.002022</v>
      </c>
      <c r="AB24" s="22">
        <v>-0.002566</v>
      </c>
      <c r="AC24" s="22">
        <v>-0.00306</v>
      </c>
      <c r="AD24" s="22">
        <v>-0.003765</v>
      </c>
      <c r="AE24" s="22">
        <v>-0.004312</v>
      </c>
      <c r="AF24" s="22">
        <v>-0.00505</v>
      </c>
      <c r="AG24" s="22">
        <v>-0.00572</v>
      </c>
      <c r="AH24" s="22">
        <v>-0.006282</v>
      </c>
      <c r="AI24" s="22">
        <v>-0.006587</v>
      </c>
      <c r="AJ24" s="22">
        <v>-0.006848</v>
      </c>
      <c r="AK24" s="22">
        <v>-0.006843</v>
      </c>
      <c r="AL24" s="22">
        <v>-0.006403</v>
      </c>
    </row>
    <row r="25" ht="12.75" customHeight="1">
      <c r="A25" s="22">
        <v>0.025639</v>
      </c>
      <c r="B25" s="22">
        <v>0.025421</v>
      </c>
      <c r="C25" s="22">
        <v>0.024852</v>
      </c>
      <c r="D25" s="22">
        <v>0.02395</v>
      </c>
      <c r="E25" s="22">
        <v>0.022759</v>
      </c>
      <c r="F25" s="22">
        <v>0.021718</v>
      </c>
      <c r="G25" s="22">
        <v>0.020967</v>
      </c>
      <c r="H25" s="22">
        <v>0.020017</v>
      </c>
      <c r="I25" s="22">
        <v>0.01914</v>
      </c>
      <c r="J25" s="22">
        <v>0.018172</v>
      </c>
      <c r="K25" s="22">
        <v>0.017169</v>
      </c>
      <c r="L25" s="22">
        <v>0.01581</v>
      </c>
      <c r="M25" s="22">
        <v>0.014392</v>
      </c>
      <c r="N25" s="22">
        <v>0.01276</v>
      </c>
      <c r="O25" s="22">
        <v>0.011617</v>
      </c>
      <c r="P25" s="22">
        <v>0.010342</v>
      </c>
      <c r="Q25" s="22">
        <v>0.009466</v>
      </c>
      <c r="R25" s="22">
        <v>0.008661</v>
      </c>
      <c r="S25" s="22">
        <v>0.008365</v>
      </c>
      <c r="T25" s="22">
        <v>0.007258</v>
      </c>
      <c r="U25" s="22">
        <v>0.005759</v>
      </c>
      <c r="V25" s="22">
        <v>0.004398</v>
      </c>
      <c r="W25" s="22">
        <v>0.003035</v>
      </c>
      <c r="X25" s="22">
        <v>0.001434</v>
      </c>
      <c r="Y25" s="67">
        <v>0.0</v>
      </c>
      <c r="Z25" s="22">
        <v>-0.001009</v>
      </c>
      <c r="AA25" s="22">
        <v>-0.001908</v>
      </c>
      <c r="AB25" s="22">
        <v>-0.002619</v>
      </c>
      <c r="AC25" s="22">
        <v>-0.003319</v>
      </c>
      <c r="AD25" s="22">
        <v>-0.004062</v>
      </c>
      <c r="AE25" s="22">
        <v>-0.004965</v>
      </c>
      <c r="AF25" s="22">
        <v>-0.005598</v>
      </c>
      <c r="AG25" s="22">
        <v>-0.006179</v>
      </c>
      <c r="AH25" s="22">
        <v>-0.006771</v>
      </c>
      <c r="AI25" s="22">
        <v>-0.007187</v>
      </c>
      <c r="AJ25" s="22">
        <v>-0.00727</v>
      </c>
      <c r="AK25" s="22">
        <v>-0.007301</v>
      </c>
      <c r="AL25" s="22">
        <v>-0.006871</v>
      </c>
    </row>
    <row r="26" ht="12.75" customHeight="1">
      <c r="A26" s="22">
        <v>0.025785</v>
      </c>
      <c r="B26" s="22">
        <v>0.025219</v>
      </c>
      <c r="C26" s="22">
        <v>0.024592</v>
      </c>
      <c r="D26" s="22">
        <v>0.023462</v>
      </c>
      <c r="E26" s="22">
        <v>0.022511</v>
      </c>
      <c r="F26" s="22">
        <v>0.02159</v>
      </c>
      <c r="G26" s="22">
        <v>0.020649</v>
      </c>
      <c r="H26" s="22">
        <v>0.019806</v>
      </c>
      <c r="I26" s="22">
        <v>0.019004</v>
      </c>
      <c r="J26" s="22">
        <v>0.018073</v>
      </c>
      <c r="K26" s="22">
        <v>0.016554</v>
      </c>
      <c r="L26" s="22">
        <v>0.015264</v>
      </c>
      <c r="M26" s="22">
        <v>0.013884</v>
      </c>
      <c r="N26" s="22">
        <v>0.012676</v>
      </c>
      <c r="O26" s="22">
        <v>0.011396</v>
      </c>
      <c r="P26" s="22">
        <v>0.010415</v>
      </c>
      <c r="Q26" s="22">
        <v>0.009464</v>
      </c>
      <c r="R26" s="22">
        <v>0.00862</v>
      </c>
      <c r="S26" s="22">
        <v>0.007797</v>
      </c>
      <c r="T26" s="22">
        <v>0.006924</v>
      </c>
      <c r="U26" s="22">
        <v>0.005716</v>
      </c>
      <c r="V26" s="22">
        <v>0.004232</v>
      </c>
      <c r="W26" s="22">
        <v>0.002824</v>
      </c>
      <c r="X26" s="22">
        <v>0.001399</v>
      </c>
      <c r="Y26" s="67">
        <v>0.0</v>
      </c>
      <c r="Z26" s="22">
        <v>-0.001205</v>
      </c>
      <c r="AA26" s="22">
        <v>-0.002156</v>
      </c>
      <c r="AB26" s="22">
        <v>-0.002847</v>
      </c>
      <c r="AC26" s="22">
        <v>-0.003487</v>
      </c>
      <c r="AD26" s="22">
        <v>-0.004216</v>
      </c>
      <c r="AE26" s="22">
        <v>-0.004973</v>
      </c>
      <c r="AF26" s="22">
        <v>-0.005734</v>
      </c>
      <c r="AG26" s="22">
        <v>-0.006579</v>
      </c>
      <c r="AH26" s="22">
        <v>-0.007168</v>
      </c>
      <c r="AI26" s="22">
        <v>-0.007462</v>
      </c>
      <c r="AJ26" s="22">
        <v>-0.007888</v>
      </c>
      <c r="AK26" s="22">
        <v>-0.007792</v>
      </c>
      <c r="AL26" s="22">
        <v>-0.007454</v>
      </c>
    </row>
    <row r="27" ht="12.75" customHeight="1">
      <c r="A27" s="22">
        <v>0.024926</v>
      </c>
      <c r="B27" s="22">
        <v>0.024624</v>
      </c>
      <c r="C27" s="22">
        <v>0.024021</v>
      </c>
      <c r="D27" s="22">
        <v>0.023212</v>
      </c>
      <c r="E27" s="22">
        <v>0.02222</v>
      </c>
      <c r="F27" s="22">
        <v>0.021332</v>
      </c>
      <c r="G27" s="22">
        <v>0.020411</v>
      </c>
      <c r="H27" s="22">
        <v>0.019433</v>
      </c>
      <c r="I27" s="22">
        <v>0.018407</v>
      </c>
      <c r="J27" s="22">
        <v>0.017481</v>
      </c>
      <c r="K27" s="22">
        <v>0.016413</v>
      </c>
      <c r="L27" s="22">
        <v>0.015134</v>
      </c>
      <c r="M27" s="22">
        <v>0.013902</v>
      </c>
      <c r="N27" s="22">
        <v>0.012675</v>
      </c>
      <c r="O27" s="22">
        <v>0.0114</v>
      </c>
      <c r="P27" s="22">
        <v>0.010038</v>
      </c>
      <c r="Q27" s="22">
        <v>0.009127</v>
      </c>
      <c r="R27" s="22">
        <v>0.008542</v>
      </c>
      <c r="S27" s="22">
        <v>0.007918</v>
      </c>
      <c r="T27" s="22">
        <v>0.007098</v>
      </c>
      <c r="U27" s="22">
        <v>0.005739</v>
      </c>
      <c r="V27" s="22">
        <v>0.004357</v>
      </c>
      <c r="W27" s="22">
        <v>0.002959</v>
      </c>
      <c r="X27" s="22">
        <v>0.001321</v>
      </c>
      <c r="Y27" s="67">
        <v>0.0</v>
      </c>
      <c r="Z27" s="22">
        <v>-0.001036</v>
      </c>
      <c r="AA27" s="22">
        <v>-0.002005</v>
      </c>
      <c r="AB27" s="22">
        <v>-0.002733</v>
      </c>
      <c r="AC27" s="22">
        <v>-0.003379</v>
      </c>
      <c r="AD27" s="22">
        <v>-0.004256</v>
      </c>
      <c r="AE27" s="22">
        <v>-0.005045</v>
      </c>
      <c r="AF27" s="22">
        <v>-0.005944</v>
      </c>
      <c r="AG27" s="22">
        <v>-0.006637</v>
      </c>
      <c r="AH27" s="22">
        <v>-0.007367</v>
      </c>
      <c r="AI27" s="22">
        <v>-0.007805</v>
      </c>
      <c r="AJ27" s="22">
        <v>-0.007974</v>
      </c>
      <c r="AK27" s="22">
        <v>-0.008114</v>
      </c>
      <c r="AL27" s="22">
        <v>-0.007621</v>
      </c>
    </row>
    <row r="28" ht="12.75" customHeight="1">
      <c r="A28" s="22">
        <v>0.025516</v>
      </c>
      <c r="B28" s="22">
        <v>0.025031</v>
      </c>
      <c r="C28" s="22">
        <v>0.024296</v>
      </c>
      <c r="D28" s="22">
        <v>0.023254</v>
      </c>
      <c r="E28" s="22">
        <v>0.022073</v>
      </c>
      <c r="F28" s="22">
        <v>0.02099</v>
      </c>
      <c r="G28" s="22">
        <v>0.020235</v>
      </c>
      <c r="H28" s="22">
        <v>0.019391</v>
      </c>
      <c r="I28" s="22">
        <v>0.018618</v>
      </c>
      <c r="J28" s="22">
        <v>0.01766</v>
      </c>
      <c r="K28" s="22">
        <v>0.01659</v>
      </c>
      <c r="L28" s="22">
        <v>0.015221</v>
      </c>
      <c r="M28" s="22">
        <v>0.013827</v>
      </c>
      <c r="N28" s="22">
        <v>0.012354</v>
      </c>
      <c r="O28" s="22">
        <v>0.011173</v>
      </c>
      <c r="P28" s="22">
        <v>0.010142</v>
      </c>
      <c r="Q28" s="22">
        <v>0.009309</v>
      </c>
      <c r="R28" s="22">
        <v>0.008389</v>
      </c>
      <c r="S28" s="22">
        <v>0.007978</v>
      </c>
      <c r="T28" s="22">
        <v>0.006925</v>
      </c>
      <c r="U28" s="22">
        <v>0.005585</v>
      </c>
      <c r="V28" s="22">
        <v>0.004233</v>
      </c>
      <c r="W28" s="22">
        <v>0.002881</v>
      </c>
      <c r="X28" s="22">
        <v>0.001471</v>
      </c>
      <c r="Y28" s="67">
        <v>0.0</v>
      </c>
      <c r="Z28" s="22">
        <v>-0.001088</v>
      </c>
      <c r="AA28" s="22">
        <v>-0.002002</v>
      </c>
      <c r="AB28" s="22">
        <v>-0.002789</v>
      </c>
      <c r="AC28" s="22">
        <v>-0.003556</v>
      </c>
      <c r="AD28" s="22">
        <v>-0.004372</v>
      </c>
      <c r="AE28" s="22">
        <v>-0.00542</v>
      </c>
      <c r="AF28" s="22">
        <v>-0.006234</v>
      </c>
      <c r="AG28" s="22">
        <v>-0.006941</v>
      </c>
      <c r="AH28" s="22">
        <v>-0.007627</v>
      </c>
      <c r="AI28" s="22">
        <v>-0.008152</v>
      </c>
      <c r="AJ28" s="22">
        <v>-0.008326</v>
      </c>
      <c r="AK28" s="22">
        <v>-0.008367</v>
      </c>
      <c r="AL28" s="22">
        <v>-0.008005</v>
      </c>
    </row>
    <row r="29" ht="12.75" customHeight="1">
      <c r="A29" s="22">
        <v>0.025902</v>
      </c>
      <c r="B29" s="22">
        <v>0.025144</v>
      </c>
      <c r="C29" s="22">
        <v>0.024396</v>
      </c>
      <c r="D29" s="22">
        <v>0.023239</v>
      </c>
      <c r="E29" s="22">
        <v>0.022244</v>
      </c>
      <c r="F29" s="22">
        <v>0.021359</v>
      </c>
      <c r="G29" s="22">
        <v>0.020357</v>
      </c>
      <c r="H29" s="22">
        <v>0.019396</v>
      </c>
      <c r="I29" s="22">
        <v>0.018527</v>
      </c>
      <c r="J29" s="22">
        <v>0.017522</v>
      </c>
      <c r="K29" s="22">
        <v>0.01613</v>
      </c>
      <c r="L29" s="22">
        <v>0.014887</v>
      </c>
      <c r="M29" s="22">
        <v>0.013563</v>
      </c>
      <c r="N29" s="22">
        <v>0.012511</v>
      </c>
      <c r="O29" s="22">
        <v>0.011182</v>
      </c>
      <c r="P29" s="22">
        <v>0.010121</v>
      </c>
      <c r="Q29" s="22">
        <v>0.009073</v>
      </c>
      <c r="R29" s="22">
        <v>0.00846</v>
      </c>
      <c r="S29" s="22">
        <v>0.007589</v>
      </c>
      <c r="T29" s="22">
        <v>0.006775</v>
      </c>
      <c r="U29" s="22">
        <v>0.005544</v>
      </c>
      <c r="V29" s="22">
        <v>0.004168</v>
      </c>
      <c r="W29" s="22">
        <v>0.00275</v>
      </c>
      <c r="X29" s="22">
        <v>0.001369</v>
      </c>
      <c r="Y29" s="67">
        <v>0.0</v>
      </c>
      <c r="Z29" s="22">
        <v>-0.001194</v>
      </c>
      <c r="AA29" s="22">
        <v>-0.002158</v>
      </c>
      <c r="AB29" s="22">
        <v>-0.002878</v>
      </c>
      <c r="AC29" s="22">
        <v>-0.003586</v>
      </c>
      <c r="AD29" s="22">
        <v>-0.004454</v>
      </c>
      <c r="AE29" s="22">
        <v>-0.005285</v>
      </c>
      <c r="AF29" s="22">
        <v>-0.006225</v>
      </c>
      <c r="AG29" s="22">
        <v>-0.007197</v>
      </c>
      <c r="AH29" s="22">
        <v>-0.007834</v>
      </c>
      <c r="AI29" s="22">
        <v>-0.008245</v>
      </c>
      <c r="AJ29" s="22">
        <v>-0.008692</v>
      </c>
      <c r="AK29" s="22">
        <v>-0.008685</v>
      </c>
      <c r="AL29" s="22">
        <v>-0.008295</v>
      </c>
    </row>
    <row r="30" ht="12.75" customHeight="1">
      <c r="A30" s="22">
        <v>0.025803</v>
      </c>
      <c r="B30" s="22">
        <v>0.025314</v>
      </c>
      <c r="C30" s="22">
        <v>0.024422</v>
      </c>
      <c r="D30" s="22">
        <v>0.023405</v>
      </c>
      <c r="E30" s="22">
        <v>0.022204</v>
      </c>
      <c r="F30" s="22">
        <v>0.021186</v>
      </c>
      <c r="G30" s="22">
        <v>0.020267</v>
      </c>
      <c r="H30" s="22">
        <v>0.019261</v>
      </c>
      <c r="I30" s="22">
        <v>0.018297</v>
      </c>
      <c r="J30" s="22">
        <v>0.017355</v>
      </c>
      <c r="K30" s="22">
        <v>0.016327</v>
      </c>
      <c r="L30" s="22">
        <v>0.015029</v>
      </c>
      <c r="M30" s="22">
        <v>0.013752</v>
      </c>
      <c r="N30" s="22">
        <v>0.01243</v>
      </c>
      <c r="O30" s="22">
        <v>0.011112</v>
      </c>
      <c r="P30" s="22">
        <v>0.009894</v>
      </c>
      <c r="Q30" s="22">
        <v>0.009041</v>
      </c>
      <c r="R30" s="22">
        <v>0.008327</v>
      </c>
      <c r="S30" s="22">
        <v>0.007843</v>
      </c>
      <c r="T30" s="22">
        <v>0.006965</v>
      </c>
      <c r="U30" s="22">
        <v>0.005569</v>
      </c>
      <c r="V30" s="22">
        <v>0.00427</v>
      </c>
      <c r="W30" s="22">
        <v>0.002929</v>
      </c>
      <c r="X30" s="22">
        <v>0.001369</v>
      </c>
      <c r="Y30" s="67">
        <v>0.0</v>
      </c>
      <c r="Z30" s="22">
        <v>-9.53E-4</v>
      </c>
      <c r="AA30" s="22">
        <v>-0.001947</v>
      </c>
      <c r="AB30" s="22">
        <v>-0.002776</v>
      </c>
      <c r="AC30" s="22">
        <v>-0.003509</v>
      </c>
      <c r="AD30" s="22">
        <v>-0.004437</v>
      </c>
      <c r="AE30" s="22">
        <v>-0.005437</v>
      </c>
      <c r="AF30" s="22">
        <v>-0.006434</v>
      </c>
      <c r="AG30" s="22">
        <v>-0.007254</v>
      </c>
      <c r="AH30" s="22">
        <v>-0.008017</v>
      </c>
      <c r="AI30" s="22">
        <v>-0.008562</v>
      </c>
      <c r="AJ30" s="22">
        <v>-0.008732</v>
      </c>
      <c r="AK30" s="22">
        <v>-0.008862</v>
      </c>
      <c r="AL30" s="22">
        <v>-0.008453</v>
      </c>
    </row>
    <row r="31" ht="12.75" customHeight="1">
      <c r="A31" s="22">
        <v>0.026799</v>
      </c>
      <c r="B31" s="22">
        <v>0.025969</v>
      </c>
      <c r="C31" s="22">
        <v>0.025057</v>
      </c>
      <c r="D31" s="22">
        <v>0.023707</v>
      </c>
      <c r="E31" s="22">
        <v>0.022484</v>
      </c>
      <c r="F31" s="22">
        <v>0.021297</v>
      </c>
      <c r="G31" s="22">
        <v>0.020429</v>
      </c>
      <c r="H31" s="22">
        <v>0.019519</v>
      </c>
      <c r="I31" s="22">
        <v>0.018746</v>
      </c>
      <c r="J31" s="22">
        <v>0.017707</v>
      </c>
      <c r="K31" s="22">
        <v>0.016388</v>
      </c>
      <c r="L31" s="22">
        <v>0.015045</v>
      </c>
      <c r="M31" s="22">
        <v>0.013605</v>
      </c>
      <c r="N31" s="22">
        <v>0.012217</v>
      </c>
      <c r="O31" s="22">
        <v>0.01105</v>
      </c>
      <c r="P31" s="22">
        <v>0.010005</v>
      </c>
      <c r="Q31" s="22">
        <v>0.009134</v>
      </c>
      <c r="R31" s="22">
        <v>0.008281</v>
      </c>
      <c r="S31" s="22">
        <v>0.007725</v>
      </c>
      <c r="T31" s="22">
        <v>0.006626</v>
      </c>
      <c r="U31" s="22">
        <v>0.005421</v>
      </c>
      <c r="V31" s="22">
        <v>0.004131</v>
      </c>
      <c r="W31" s="22">
        <v>0.002739</v>
      </c>
      <c r="X31" s="22">
        <v>0.001459</v>
      </c>
      <c r="Y31" s="67">
        <v>0.0</v>
      </c>
      <c r="Z31" s="22">
        <v>-0.001152</v>
      </c>
      <c r="AA31" s="22">
        <v>-0.00206</v>
      </c>
      <c r="AB31" s="22">
        <v>-0.002842</v>
      </c>
      <c r="AC31" s="22">
        <v>-0.00369</v>
      </c>
      <c r="AD31" s="22">
        <v>-0.004521</v>
      </c>
      <c r="AE31" s="22">
        <v>-0.005683</v>
      </c>
      <c r="AF31" s="22">
        <v>-0.006548</v>
      </c>
      <c r="AG31" s="22">
        <v>-0.00737</v>
      </c>
      <c r="AH31" s="22">
        <v>-0.008135</v>
      </c>
      <c r="AI31" s="22">
        <v>-0.008695</v>
      </c>
      <c r="AJ31" s="22">
        <v>-0.009043</v>
      </c>
      <c r="AK31" s="22">
        <v>-0.009028</v>
      </c>
      <c r="AL31" s="22">
        <v>-0.008698</v>
      </c>
    </row>
    <row r="32" ht="12.75" customHeight="1">
      <c r="A32" s="22">
        <v>0.02638</v>
      </c>
      <c r="B32" s="22">
        <v>0.025544</v>
      </c>
      <c r="C32" s="22">
        <v>0.02461</v>
      </c>
      <c r="D32" s="22">
        <v>0.02344</v>
      </c>
      <c r="E32" s="22">
        <v>0.022375</v>
      </c>
      <c r="F32" s="22">
        <v>0.021443</v>
      </c>
      <c r="G32" s="22">
        <v>0.0203</v>
      </c>
      <c r="H32" s="22">
        <v>0.019311</v>
      </c>
      <c r="I32" s="22">
        <v>0.018315</v>
      </c>
      <c r="J32" s="22">
        <v>0.017284</v>
      </c>
      <c r="K32" s="22">
        <v>0.015996</v>
      </c>
      <c r="L32" s="22">
        <v>0.014746</v>
      </c>
      <c r="M32" s="22">
        <v>0.013464</v>
      </c>
      <c r="N32" s="22">
        <v>0.012399</v>
      </c>
      <c r="O32" s="22">
        <v>0.011026</v>
      </c>
      <c r="P32" s="22">
        <v>0.009854</v>
      </c>
      <c r="Q32" s="22">
        <v>0.008825</v>
      </c>
      <c r="R32" s="22">
        <v>0.00825</v>
      </c>
      <c r="S32" s="22">
        <v>0.007402</v>
      </c>
      <c r="T32" s="22">
        <v>0.006659</v>
      </c>
      <c r="U32" s="22">
        <v>0.005379</v>
      </c>
      <c r="V32" s="22">
        <v>0.004085</v>
      </c>
      <c r="W32" s="22">
        <v>0.002787</v>
      </c>
      <c r="X32" s="22">
        <v>0.00131</v>
      </c>
      <c r="Y32" s="67">
        <v>0.0</v>
      </c>
      <c r="Z32" s="22">
        <v>-0.00107</v>
      </c>
      <c r="AA32" s="22">
        <v>-0.001981</v>
      </c>
      <c r="AB32" s="22">
        <v>-0.002728</v>
      </c>
      <c r="AC32" s="22">
        <v>-0.003396</v>
      </c>
      <c r="AD32" s="22">
        <v>-0.00439</v>
      </c>
      <c r="AE32" s="22">
        <v>-0.005212</v>
      </c>
      <c r="AF32" s="22">
        <v>-0.006258</v>
      </c>
      <c r="AG32" s="22">
        <v>-0.007291</v>
      </c>
      <c r="AH32" s="22">
        <v>-0.008065</v>
      </c>
      <c r="AI32" s="22">
        <v>-0.008531</v>
      </c>
      <c r="AJ32" s="22">
        <v>-0.009003</v>
      </c>
      <c r="AK32" s="22">
        <v>-0.008979</v>
      </c>
      <c r="AL32" s="22">
        <v>-0.008651</v>
      </c>
    </row>
    <row r="33" ht="12.75" customHeight="1">
      <c r="A33" s="22">
        <v>0.026606</v>
      </c>
      <c r="B33" s="22">
        <v>0.025913</v>
      </c>
      <c r="C33" s="22">
        <v>0.02487</v>
      </c>
      <c r="D33" s="22">
        <v>0.023692</v>
      </c>
      <c r="E33" s="22">
        <v>0.022381</v>
      </c>
      <c r="F33" s="22">
        <v>0.021247</v>
      </c>
      <c r="G33" s="22">
        <v>0.020286</v>
      </c>
      <c r="H33" s="22">
        <v>0.019275</v>
      </c>
      <c r="I33" s="22">
        <v>0.018293</v>
      </c>
      <c r="J33" s="22">
        <v>0.017348</v>
      </c>
      <c r="K33" s="22">
        <v>0.016276</v>
      </c>
      <c r="L33" s="22">
        <v>0.01489</v>
      </c>
      <c r="M33" s="22">
        <v>0.013549</v>
      </c>
      <c r="N33" s="22">
        <v>0.012102</v>
      </c>
      <c r="O33" s="22">
        <v>0.010886</v>
      </c>
      <c r="P33" s="22">
        <v>0.009649</v>
      </c>
      <c r="Q33" s="22">
        <v>0.008776</v>
      </c>
      <c r="R33" s="22">
        <v>0.008025</v>
      </c>
      <c r="S33" s="22">
        <v>0.007559</v>
      </c>
      <c r="T33" s="22">
        <v>0.006537</v>
      </c>
      <c r="U33" s="22">
        <v>0.005244</v>
      </c>
      <c r="V33" s="22">
        <v>0.004009</v>
      </c>
      <c r="W33" s="22">
        <v>0.002772</v>
      </c>
      <c r="X33" s="22">
        <v>0.001345</v>
      </c>
      <c r="Y33" s="67">
        <v>0.0</v>
      </c>
      <c r="Z33" s="22">
        <v>-9.11E-4</v>
      </c>
      <c r="AA33" s="22">
        <v>-0.001831</v>
      </c>
      <c r="AB33" s="22">
        <v>-0.002607</v>
      </c>
      <c r="AC33" s="22">
        <v>-0.003412</v>
      </c>
      <c r="AD33" s="22">
        <v>-0.004374</v>
      </c>
      <c r="AE33" s="22">
        <v>-0.005493</v>
      </c>
      <c r="AF33" s="22">
        <v>-0.006399</v>
      </c>
      <c r="AG33" s="22">
        <v>-0.007203</v>
      </c>
      <c r="AH33" s="22">
        <v>-0.008004</v>
      </c>
      <c r="AI33" s="22">
        <v>-0.008652</v>
      </c>
      <c r="AJ33" s="22">
        <v>-0.008849</v>
      </c>
      <c r="AK33" s="22">
        <v>-0.009006</v>
      </c>
      <c r="AL33" s="22">
        <v>-0.008539</v>
      </c>
    </row>
    <row r="34" ht="12.75" customHeight="1">
      <c r="A34" s="22">
        <v>0.027043</v>
      </c>
      <c r="B34" s="22">
        <v>0.026072</v>
      </c>
      <c r="C34" s="22">
        <v>0.025057</v>
      </c>
      <c r="D34" s="22">
        <v>0.023616</v>
      </c>
      <c r="E34" s="22">
        <v>0.022359</v>
      </c>
      <c r="F34" s="22">
        <v>0.02124</v>
      </c>
      <c r="G34" s="22">
        <v>0.020303</v>
      </c>
      <c r="H34" s="22">
        <v>0.019291</v>
      </c>
      <c r="I34" s="22">
        <v>0.018408</v>
      </c>
      <c r="J34" s="22">
        <v>0.017299</v>
      </c>
      <c r="K34" s="22">
        <v>0.015902</v>
      </c>
      <c r="L34" s="22">
        <v>0.014569</v>
      </c>
      <c r="M34" s="22">
        <v>0.013161</v>
      </c>
      <c r="N34" s="22">
        <v>0.011869</v>
      </c>
      <c r="O34" s="22">
        <v>0.010616</v>
      </c>
      <c r="P34" s="22">
        <v>0.009597</v>
      </c>
      <c r="Q34" s="22">
        <v>0.008641</v>
      </c>
      <c r="R34" s="22">
        <v>0.007802</v>
      </c>
      <c r="S34" s="22">
        <v>0.007101</v>
      </c>
      <c r="T34" s="22">
        <v>0.006182</v>
      </c>
      <c r="U34" s="22">
        <v>0.004997</v>
      </c>
      <c r="V34" s="22">
        <v>0.003814</v>
      </c>
      <c r="W34" s="22">
        <v>0.002517</v>
      </c>
      <c r="X34" s="22">
        <v>0.001329</v>
      </c>
      <c r="Y34" s="67">
        <v>0.0</v>
      </c>
      <c r="Z34" s="22">
        <v>-0.0011</v>
      </c>
      <c r="AA34" s="22">
        <v>-0.00197</v>
      </c>
      <c r="AB34" s="22">
        <v>-0.002699</v>
      </c>
      <c r="AC34" s="22">
        <v>-0.00351</v>
      </c>
      <c r="AD34" s="22">
        <v>-0.004301</v>
      </c>
      <c r="AE34" s="22">
        <v>-0.005264</v>
      </c>
      <c r="AF34" s="22">
        <v>-0.006188</v>
      </c>
      <c r="AG34" s="22">
        <v>-0.007083</v>
      </c>
      <c r="AH34" s="22">
        <v>-0.007879</v>
      </c>
      <c r="AI34" s="22">
        <v>-0.008429</v>
      </c>
      <c r="AJ34" s="22">
        <v>-0.008886</v>
      </c>
      <c r="AK34" s="22">
        <v>-0.008853</v>
      </c>
      <c r="AL34" s="22">
        <v>-0.008557</v>
      </c>
    </row>
    <row r="35" ht="12.75" customHeight="1">
      <c r="A35" s="22">
        <v>0.026569</v>
      </c>
      <c r="B35" s="22">
        <v>0.025688</v>
      </c>
      <c r="C35" s="22">
        <v>0.024632</v>
      </c>
      <c r="D35" s="22">
        <v>0.023376</v>
      </c>
      <c r="E35" s="22">
        <v>0.022163</v>
      </c>
      <c r="F35" s="22">
        <v>0.021126</v>
      </c>
      <c r="G35" s="22">
        <v>0.019952</v>
      </c>
      <c r="H35" s="22">
        <v>0.018855</v>
      </c>
      <c r="I35" s="22">
        <v>0.017829</v>
      </c>
      <c r="J35" s="22">
        <v>0.016813</v>
      </c>
      <c r="K35" s="22">
        <v>0.015566</v>
      </c>
      <c r="L35" s="22">
        <v>0.014291</v>
      </c>
      <c r="M35" s="22">
        <v>0.012973</v>
      </c>
      <c r="N35" s="22">
        <v>0.01182</v>
      </c>
      <c r="O35" s="22">
        <v>0.010439</v>
      </c>
      <c r="P35" s="22">
        <v>0.00918</v>
      </c>
      <c r="Q35" s="22">
        <v>0.008187</v>
      </c>
      <c r="R35" s="22">
        <v>0.007633</v>
      </c>
      <c r="S35" s="22">
        <v>0.006879</v>
      </c>
      <c r="T35" s="22">
        <v>0.006106</v>
      </c>
      <c r="U35" s="22">
        <v>0.004923</v>
      </c>
      <c r="V35" s="22">
        <v>0.00371</v>
      </c>
      <c r="W35" s="22">
        <v>0.002515</v>
      </c>
      <c r="X35" s="22">
        <v>0.001188</v>
      </c>
      <c r="Y35" s="67">
        <v>0.0</v>
      </c>
      <c r="Z35" s="22">
        <v>-9.53E-4</v>
      </c>
      <c r="AA35" s="22">
        <v>-0.001774</v>
      </c>
      <c r="AB35" s="22">
        <v>-0.002427</v>
      </c>
      <c r="AC35" s="22">
        <v>-0.003066</v>
      </c>
      <c r="AD35" s="22">
        <v>-0.004005</v>
      </c>
      <c r="AE35" s="22">
        <v>-0.004893</v>
      </c>
      <c r="AF35" s="22">
        <v>-0.005879</v>
      </c>
      <c r="AG35" s="22">
        <v>-0.006776</v>
      </c>
      <c r="AH35" s="22">
        <v>-0.007542</v>
      </c>
      <c r="AI35" s="22">
        <v>-0.00804</v>
      </c>
      <c r="AJ35" s="22">
        <v>-0.008442</v>
      </c>
      <c r="AK35" s="22">
        <v>-0.008508</v>
      </c>
      <c r="AL35" s="22">
        <v>-0.0081</v>
      </c>
    </row>
    <row r="36" ht="12.75" customHeight="1">
      <c r="A36" s="22">
        <v>0.027039</v>
      </c>
      <c r="B36" s="22">
        <v>0.026132</v>
      </c>
      <c r="C36" s="22">
        <v>0.024976</v>
      </c>
      <c r="D36" s="22">
        <v>0.023606</v>
      </c>
      <c r="E36" s="22">
        <v>0.022189</v>
      </c>
      <c r="F36" s="22">
        <v>0.02094</v>
      </c>
      <c r="G36" s="22">
        <v>0.019959</v>
      </c>
      <c r="H36" s="22">
        <v>0.018959</v>
      </c>
      <c r="I36" s="22">
        <v>0.017965</v>
      </c>
      <c r="J36" s="22">
        <v>0.016944</v>
      </c>
      <c r="K36" s="22">
        <v>0.015781</v>
      </c>
      <c r="L36" s="22">
        <v>0.014344</v>
      </c>
      <c r="M36" s="22">
        <v>0.012904</v>
      </c>
      <c r="N36" s="22">
        <v>0.011492</v>
      </c>
      <c r="O36" s="22">
        <v>0.01025</v>
      </c>
      <c r="P36" s="22">
        <v>0.009076</v>
      </c>
      <c r="Q36" s="22">
        <v>0.008237</v>
      </c>
      <c r="R36" s="22">
        <v>0.007352</v>
      </c>
      <c r="S36" s="22">
        <v>0.006924</v>
      </c>
      <c r="T36" s="22">
        <v>0.005894</v>
      </c>
      <c r="U36" s="22">
        <v>0.004709</v>
      </c>
      <c r="V36" s="22">
        <v>0.003594</v>
      </c>
      <c r="W36" s="22">
        <v>0.002476</v>
      </c>
      <c r="X36" s="22">
        <v>0.001179</v>
      </c>
      <c r="Y36" s="67">
        <v>0.0</v>
      </c>
      <c r="Z36" s="22">
        <v>-8.78E-4</v>
      </c>
      <c r="AA36" s="22">
        <v>-0.001736</v>
      </c>
      <c r="AB36" s="22">
        <v>-0.002426</v>
      </c>
      <c r="AC36" s="22">
        <v>-0.003159</v>
      </c>
      <c r="AD36" s="22">
        <v>-0.003945</v>
      </c>
      <c r="AE36" s="22">
        <v>-0.004956</v>
      </c>
      <c r="AF36" s="22">
        <v>-0.005783</v>
      </c>
      <c r="AG36" s="22">
        <v>-0.006574</v>
      </c>
      <c r="AH36" s="22">
        <v>-0.007328</v>
      </c>
      <c r="AI36" s="22">
        <v>-0.007951</v>
      </c>
      <c r="AJ36" s="22">
        <v>-0.008168</v>
      </c>
      <c r="AK36" s="22">
        <v>-0.008287</v>
      </c>
      <c r="AL36" s="22">
        <v>-0.007945</v>
      </c>
    </row>
    <row r="37" ht="12.75" customHeight="1">
      <c r="A37" s="22">
        <v>0.027381</v>
      </c>
      <c r="B37" s="22">
        <v>0.026242</v>
      </c>
      <c r="C37" s="22">
        <v>0.025122</v>
      </c>
      <c r="D37" s="22">
        <v>0.023623</v>
      </c>
      <c r="E37" s="22">
        <v>0.022313</v>
      </c>
      <c r="F37" s="22">
        <v>0.02117</v>
      </c>
      <c r="G37" s="22">
        <v>0.020065</v>
      </c>
      <c r="H37" s="22">
        <v>0.018986</v>
      </c>
      <c r="I37" s="22">
        <v>0.018014</v>
      </c>
      <c r="J37" s="22">
        <v>0.016854</v>
      </c>
      <c r="K37" s="22">
        <v>0.015455</v>
      </c>
      <c r="L37" s="22">
        <v>0.014179</v>
      </c>
      <c r="M37" s="22">
        <v>0.012764</v>
      </c>
      <c r="N37" s="22">
        <v>0.011561</v>
      </c>
      <c r="O37" s="22">
        <v>0.010189</v>
      </c>
      <c r="P37" s="22">
        <v>0.009119</v>
      </c>
      <c r="Q37" s="22">
        <v>0.008098</v>
      </c>
      <c r="R37" s="22">
        <v>0.00734</v>
      </c>
      <c r="S37" s="22">
        <v>0.006539</v>
      </c>
      <c r="T37" s="22">
        <v>0.005726</v>
      </c>
      <c r="U37" s="22">
        <v>0.004604</v>
      </c>
      <c r="V37" s="22">
        <v>0.003467</v>
      </c>
      <c r="W37" s="22">
        <v>0.002324</v>
      </c>
      <c r="X37" s="22">
        <v>0.00121</v>
      </c>
      <c r="Y37" s="67">
        <v>0.0</v>
      </c>
      <c r="Z37" s="22">
        <v>-9.52E-4</v>
      </c>
      <c r="AA37" s="22">
        <v>-0.001678</v>
      </c>
      <c r="AB37" s="22">
        <v>-0.002327</v>
      </c>
      <c r="AC37" s="22">
        <v>-0.002952</v>
      </c>
      <c r="AD37" s="22">
        <v>-0.003681</v>
      </c>
      <c r="AE37" s="22">
        <v>-0.004526</v>
      </c>
      <c r="AF37" s="22">
        <v>-0.005333</v>
      </c>
      <c r="AG37" s="22">
        <v>-0.006184</v>
      </c>
      <c r="AH37" s="22">
        <v>-0.006962</v>
      </c>
      <c r="AI37" s="22">
        <v>-0.007459</v>
      </c>
      <c r="AJ37" s="22">
        <v>-0.007906</v>
      </c>
      <c r="AK37" s="22">
        <v>-0.007888</v>
      </c>
      <c r="AL37" s="22">
        <v>-0.007561</v>
      </c>
    </row>
    <row r="38" ht="12.75" customHeight="1">
      <c r="A38" s="22">
        <v>0.027157</v>
      </c>
      <c r="B38" s="22">
        <v>0.026246</v>
      </c>
      <c r="C38" s="22">
        <v>0.025066</v>
      </c>
      <c r="D38" s="22">
        <v>0.023735</v>
      </c>
      <c r="E38" s="22">
        <v>0.022432</v>
      </c>
      <c r="F38" s="22">
        <v>0.021251</v>
      </c>
      <c r="G38" s="22">
        <v>0.020052</v>
      </c>
      <c r="H38" s="22">
        <v>0.01894</v>
      </c>
      <c r="I38" s="22">
        <v>0.017857</v>
      </c>
      <c r="J38" s="22">
        <v>0.016801</v>
      </c>
      <c r="K38" s="22">
        <v>0.015583</v>
      </c>
      <c r="L38" s="22">
        <v>0.014196</v>
      </c>
      <c r="M38" s="22">
        <v>0.012813</v>
      </c>
      <c r="N38" s="22">
        <v>0.011526</v>
      </c>
      <c r="O38" s="22">
        <v>0.010157</v>
      </c>
      <c r="P38" s="22">
        <v>0.008815</v>
      </c>
      <c r="Q38" s="22">
        <v>0.007828</v>
      </c>
      <c r="R38" s="22">
        <v>0.007203</v>
      </c>
      <c r="S38" s="22">
        <v>0.006513</v>
      </c>
      <c r="T38" s="22">
        <v>0.005714</v>
      </c>
      <c r="U38" s="22">
        <v>0.004537</v>
      </c>
      <c r="V38" s="22">
        <v>0.003442</v>
      </c>
      <c r="W38" s="22">
        <v>0.00234</v>
      </c>
      <c r="X38" s="22">
        <v>0.001058</v>
      </c>
      <c r="Y38" s="67">
        <v>0.0</v>
      </c>
      <c r="Z38" s="22">
        <v>-7.98E-4</v>
      </c>
      <c r="AA38" s="22">
        <v>-0.001537</v>
      </c>
      <c r="AB38" s="22">
        <v>-0.002116</v>
      </c>
      <c r="AC38" s="22">
        <v>-0.002711</v>
      </c>
      <c r="AD38" s="22">
        <v>-0.003508</v>
      </c>
      <c r="AE38" s="22">
        <v>-0.004254</v>
      </c>
      <c r="AF38" s="22">
        <v>-0.005145</v>
      </c>
      <c r="AG38" s="22">
        <v>-0.005934</v>
      </c>
      <c r="AH38" s="22">
        <v>-0.006652</v>
      </c>
      <c r="AI38" s="22">
        <v>-0.007189</v>
      </c>
      <c r="AJ38" s="22">
        <v>-0.007445</v>
      </c>
      <c r="AK38" s="22">
        <v>-0.007545</v>
      </c>
      <c r="AL38" s="22">
        <v>-0.007182</v>
      </c>
    </row>
    <row r="39" ht="12.75" customHeight="1">
      <c r="A39" s="22">
        <v>0.02771</v>
      </c>
      <c r="B39" s="22">
        <v>0.026647</v>
      </c>
      <c r="C39" s="22">
        <v>0.025392</v>
      </c>
      <c r="D39" s="22">
        <v>0.023869</v>
      </c>
      <c r="E39" s="22">
        <v>0.022405</v>
      </c>
      <c r="F39" s="22">
        <v>0.021147</v>
      </c>
      <c r="G39" s="22">
        <v>0.020129</v>
      </c>
      <c r="H39" s="22">
        <v>0.019068</v>
      </c>
      <c r="I39" s="22">
        <v>0.018066</v>
      </c>
      <c r="J39" s="22">
        <v>0.016959</v>
      </c>
      <c r="K39" s="22">
        <v>0.015665</v>
      </c>
      <c r="L39" s="22">
        <v>0.014231</v>
      </c>
      <c r="M39" s="22">
        <v>0.012788</v>
      </c>
      <c r="N39" s="22">
        <v>0.011387</v>
      </c>
      <c r="O39" s="22">
        <v>0.0101</v>
      </c>
      <c r="P39" s="22">
        <v>0.00899</v>
      </c>
      <c r="Q39" s="22">
        <v>0.008054</v>
      </c>
      <c r="R39" s="22">
        <v>0.007161</v>
      </c>
      <c r="S39" s="22">
        <v>0.006552</v>
      </c>
      <c r="T39" s="22">
        <v>0.005577</v>
      </c>
      <c r="U39" s="22">
        <v>0.004467</v>
      </c>
      <c r="V39" s="22">
        <v>0.003355</v>
      </c>
      <c r="W39" s="22">
        <v>0.002288</v>
      </c>
      <c r="X39" s="22">
        <v>0.001143</v>
      </c>
      <c r="Y39" s="67">
        <v>0.0</v>
      </c>
      <c r="Z39" s="22">
        <v>-7.97E-4</v>
      </c>
      <c r="AA39" s="22">
        <v>-0.001502</v>
      </c>
      <c r="AB39" s="22">
        <v>-0.0021</v>
      </c>
      <c r="AC39" s="22">
        <v>-0.002727</v>
      </c>
      <c r="AD39" s="22">
        <v>-0.003386</v>
      </c>
      <c r="AE39" s="22">
        <v>-0.004219</v>
      </c>
      <c r="AF39" s="22">
        <v>-0.004901</v>
      </c>
      <c r="AG39" s="22">
        <v>-0.005621</v>
      </c>
      <c r="AH39" s="22">
        <v>-0.006344</v>
      </c>
      <c r="AI39" s="22">
        <v>-0.006906</v>
      </c>
      <c r="AJ39" s="22">
        <v>-0.00718</v>
      </c>
      <c r="AK39" s="22">
        <v>-0.00724</v>
      </c>
      <c r="AL39" s="22">
        <v>-0.006893</v>
      </c>
    </row>
    <row r="40" ht="12.75" customHeight="1">
      <c r="A40" s="22">
        <v>0.027871</v>
      </c>
      <c r="B40" s="22">
        <v>0.026696</v>
      </c>
      <c r="C40" s="22">
        <v>0.025513</v>
      </c>
      <c r="D40" s="22">
        <v>0.02403</v>
      </c>
      <c r="E40" s="22">
        <v>0.022716</v>
      </c>
      <c r="F40" s="22">
        <v>0.021543</v>
      </c>
      <c r="G40" s="22">
        <v>0.020359</v>
      </c>
      <c r="H40" s="22">
        <v>0.019187</v>
      </c>
      <c r="I40" s="22">
        <v>0.018099</v>
      </c>
      <c r="J40" s="22">
        <v>0.01694</v>
      </c>
      <c r="K40" s="22">
        <v>0.015583</v>
      </c>
      <c r="L40" s="22">
        <v>0.014246</v>
      </c>
      <c r="M40" s="22">
        <v>0.012821</v>
      </c>
      <c r="N40" s="22">
        <v>0.01154</v>
      </c>
      <c r="O40" s="22">
        <v>0.010165</v>
      </c>
      <c r="P40" s="22">
        <v>0.008946</v>
      </c>
      <c r="Q40" s="22">
        <v>0.007899</v>
      </c>
      <c r="R40" s="22">
        <v>0.007157</v>
      </c>
      <c r="S40" s="22">
        <v>0.00637</v>
      </c>
      <c r="T40" s="22">
        <v>0.005574</v>
      </c>
      <c r="U40" s="22">
        <v>0.004443</v>
      </c>
      <c r="V40" s="22">
        <v>0.003347</v>
      </c>
      <c r="W40" s="22">
        <v>0.002218</v>
      </c>
      <c r="X40" s="22">
        <v>0.001068</v>
      </c>
      <c r="Y40" s="67">
        <v>0.0</v>
      </c>
      <c r="Z40" s="22">
        <v>-8.55E-4</v>
      </c>
      <c r="AA40" s="22">
        <v>-0.001523</v>
      </c>
      <c r="AB40" s="22">
        <v>-0.002094</v>
      </c>
      <c r="AC40" s="22">
        <v>-0.00267</v>
      </c>
      <c r="AD40" s="22">
        <v>-0.003287</v>
      </c>
      <c r="AE40" s="22">
        <v>-0.003964</v>
      </c>
      <c r="AF40" s="22">
        <v>-0.0047</v>
      </c>
      <c r="AG40" s="22">
        <v>-0.005506</v>
      </c>
      <c r="AH40" s="22">
        <v>-0.006192</v>
      </c>
      <c r="AI40" s="22">
        <v>-0.00665</v>
      </c>
      <c r="AJ40" s="22">
        <v>-0.007054</v>
      </c>
      <c r="AK40" s="22">
        <v>-0.007012</v>
      </c>
      <c r="AL40" s="22">
        <v>-0.006664</v>
      </c>
    </row>
    <row r="41" ht="12.75" customHeight="1">
      <c r="A41" s="22">
        <v>0.027992</v>
      </c>
      <c r="B41" s="22">
        <v>0.026945</v>
      </c>
      <c r="C41" s="22">
        <v>0.0257</v>
      </c>
      <c r="D41" s="22">
        <v>0.024272</v>
      </c>
      <c r="E41" s="22">
        <v>0.022901</v>
      </c>
      <c r="F41" s="22">
        <v>0.021681</v>
      </c>
      <c r="G41" s="22">
        <v>0.020533</v>
      </c>
      <c r="H41" s="22">
        <v>0.019449</v>
      </c>
      <c r="I41" s="22">
        <v>0.018328</v>
      </c>
      <c r="J41" s="22">
        <v>0.017278</v>
      </c>
      <c r="K41" s="22">
        <v>0.016009</v>
      </c>
      <c r="L41" s="22">
        <v>0.014549</v>
      </c>
      <c r="M41" s="22">
        <v>0.013097</v>
      </c>
      <c r="N41" s="22">
        <v>0.011715</v>
      </c>
      <c r="O41" s="22">
        <v>0.01032</v>
      </c>
      <c r="P41" s="22">
        <v>0.009021</v>
      </c>
      <c r="Q41" s="22">
        <v>0.008023</v>
      </c>
      <c r="R41" s="22">
        <v>0.007287</v>
      </c>
      <c r="S41" s="22">
        <v>0.006641</v>
      </c>
      <c r="T41" s="22">
        <v>0.005713</v>
      </c>
      <c r="U41" s="22">
        <v>0.004571</v>
      </c>
      <c r="V41" s="22">
        <v>0.003435</v>
      </c>
      <c r="W41" s="22">
        <v>0.002316</v>
      </c>
      <c r="X41" s="22">
        <v>0.001078</v>
      </c>
      <c r="Y41" s="67">
        <v>0.0</v>
      </c>
      <c r="Z41" s="22">
        <v>-7.83E-4</v>
      </c>
      <c r="AA41" s="22">
        <v>-0.001505</v>
      </c>
      <c r="AB41" s="22">
        <v>-0.002064</v>
      </c>
      <c r="AC41" s="22">
        <v>-0.002594</v>
      </c>
      <c r="AD41" s="22">
        <v>-0.003271</v>
      </c>
      <c r="AE41" s="22">
        <v>-0.003964</v>
      </c>
      <c r="AF41" s="22">
        <v>-0.004703</v>
      </c>
      <c r="AG41" s="22">
        <v>-0.005376</v>
      </c>
      <c r="AH41" s="22">
        <v>-0.006016</v>
      </c>
      <c r="AI41" s="22">
        <v>-0.006524</v>
      </c>
      <c r="AJ41" s="22">
        <v>-0.006716</v>
      </c>
      <c r="AK41" s="22">
        <v>-0.006795</v>
      </c>
      <c r="AL41" s="22">
        <v>-0.006411</v>
      </c>
    </row>
    <row r="42" ht="12.75" customHeight="1">
      <c r="A42" s="22">
        <v>0.028279</v>
      </c>
      <c r="B42" s="22">
        <v>0.027133</v>
      </c>
      <c r="C42" s="22">
        <v>0.025898</v>
      </c>
      <c r="D42" s="22">
        <v>0.024391</v>
      </c>
      <c r="E42" s="22">
        <v>0.022991</v>
      </c>
      <c r="F42" s="22">
        <v>0.021781</v>
      </c>
      <c r="G42" s="22">
        <v>0.020748</v>
      </c>
      <c r="H42" s="22">
        <v>0.019638</v>
      </c>
      <c r="I42" s="22">
        <v>0.018614</v>
      </c>
      <c r="J42" s="22">
        <v>0.017464</v>
      </c>
      <c r="K42" s="22">
        <v>0.016094</v>
      </c>
      <c r="L42" s="22">
        <v>0.014638</v>
      </c>
      <c r="M42" s="22">
        <v>0.013204</v>
      </c>
      <c r="N42" s="22">
        <v>0.011841</v>
      </c>
      <c r="O42" s="22">
        <v>0.010485</v>
      </c>
      <c r="P42" s="22">
        <v>0.009326</v>
      </c>
      <c r="Q42" s="22">
        <v>0.008324</v>
      </c>
      <c r="R42" s="22">
        <v>0.007411</v>
      </c>
      <c r="S42" s="22">
        <v>0.006699</v>
      </c>
      <c r="T42" s="22">
        <v>0.005769</v>
      </c>
      <c r="U42" s="22">
        <v>0.004608</v>
      </c>
      <c r="V42" s="22">
        <v>0.003491</v>
      </c>
      <c r="W42" s="22">
        <v>0.002323</v>
      </c>
      <c r="X42" s="22">
        <v>0.001181</v>
      </c>
      <c r="Y42" s="67">
        <v>0.0</v>
      </c>
      <c r="Z42" s="22">
        <v>-8.29E-4</v>
      </c>
      <c r="AA42" s="22">
        <v>-0.001563</v>
      </c>
      <c r="AB42" s="22">
        <v>-0.002141</v>
      </c>
      <c r="AC42" s="22">
        <v>-0.002723</v>
      </c>
      <c r="AD42" s="22">
        <v>-0.003271</v>
      </c>
      <c r="AE42" s="22">
        <v>-0.003933</v>
      </c>
      <c r="AF42" s="22">
        <v>-0.004542</v>
      </c>
      <c r="AG42" s="22">
        <v>-0.005195</v>
      </c>
      <c r="AH42" s="22">
        <v>-0.005841</v>
      </c>
      <c r="AI42" s="22">
        <v>-0.006301</v>
      </c>
      <c r="AJ42" s="22">
        <v>-0.006616</v>
      </c>
      <c r="AK42" s="22">
        <v>-0.0066</v>
      </c>
      <c r="AL42" s="22">
        <v>-0.006247</v>
      </c>
    </row>
    <row r="43" ht="12.75" customHeight="1">
      <c r="A43" s="22">
        <v>0.028188</v>
      </c>
      <c r="B43" s="22">
        <v>0.027115</v>
      </c>
      <c r="C43" s="22">
        <v>0.026001</v>
      </c>
      <c r="D43" s="22">
        <v>0.024605</v>
      </c>
      <c r="E43" s="22">
        <v>0.023334</v>
      </c>
      <c r="F43" s="22">
        <v>0.022187</v>
      </c>
      <c r="G43" s="22">
        <v>0.02103</v>
      </c>
      <c r="H43" s="22">
        <v>0.019931</v>
      </c>
      <c r="I43" s="22">
        <v>0.018833</v>
      </c>
      <c r="J43" s="22">
        <v>0.017688</v>
      </c>
      <c r="K43" s="22">
        <v>0.016356</v>
      </c>
      <c r="L43" s="22">
        <v>0.014992</v>
      </c>
      <c r="M43" s="22">
        <v>0.013504</v>
      </c>
      <c r="N43" s="22">
        <v>0.012192</v>
      </c>
      <c r="O43" s="22">
        <v>0.01077</v>
      </c>
      <c r="P43" s="22">
        <v>0.009465</v>
      </c>
      <c r="Q43" s="22">
        <v>0.008388</v>
      </c>
      <c r="R43" s="22">
        <v>0.007642</v>
      </c>
      <c r="S43" s="22">
        <v>0.006873</v>
      </c>
      <c r="T43" s="22">
        <v>0.006008</v>
      </c>
      <c r="U43" s="22">
        <v>0.004792</v>
      </c>
      <c r="V43" s="22">
        <v>0.003608</v>
      </c>
      <c r="W43" s="22">
        <v>0.002414</v>
      </c>
      <c r="X43" s="22">
        <v>0.00115</v>
      </c>
      <c r="Y43" s="67">
        <v>0.0</v>
      </c>
      <c r="Z43" s="22">
        <v>-8.83E-4</v>
      </c>
      <c r="AA43" s="22">
        <v>-0.001608</v>
      </c>
      <c r="AB43" s="22">
        <v>-0.002227</v>
      </c>
      <c r="AC43" s="22">
        <v>-0.002771</v>
      </c>
      <c r="AD43" s="22">
        <v>-0.003324</v>
      </c>
      <c r="AE43" s="22">
        <v>-0.003917</v>
      </c>
      <c r="AF43" s="22">
        <v>-0.004598</v>
      </c>
      <c r="AG43" s="22">
        <v>-0.005261</v>
      </c>
      <c r="AH43" s="22">
        <v>-0.005844</v>
      </c>
      <c r="AI43" s="22">
        <v>-0.006261</v>
      </c>
      <c r="AJ43" s="22">
        <v>-0.006579</v>
      </c>
      <c r="AK43" s="22">
        <v>-0.006532</v>
      </c>
      <c r="AL43" s="22">
        <v>-0.006138</v>
      </c>
    </row>
    <row r="44" ht="12.75" customHeight="1">
      <c r="A44" s="22">
        <v>0.02909</v>
      </c>
      <c r="B44" s="22">
        <v>0.02796</v>
      </c>
      <c r="C44" s="22">
        <v>0.026654</v>
      </c>
      <c r="D44" s="22">
        <v>0.02508</v>
      </c>
      <c r="E44" s="22">
        <v>0.023641</v>
      </c>
      <c r="F44" s="22">
        <v>0.022349</v>
      </c>
      <c r="G44" s="22">
        <v>0.021155</v>
      </c>
      <c r="H44" s="22">
        <v>0.020008</v>
      </c>
      <c r="I44" s="22">
        <v>0.018869</v>
      </c>
      <c r="J44" s="22">
        <v>0.017802</v>
      </c>
      <c r="K44" s="22">
        <v>0.016366</v>
      </c>
      <c r="L44" s="22">
        <v>0.014861</v>
      </c>
      <c r="M44" s="22">
        <v>0.013338</v>
      </c>
      <c r="N44" s="22">
        <v>0.011926</v>
      </c>
      <c r="O44" s="22">
        <v>0.010564</v>
      </c>
      <c r="P44" s="22">
        <v>0.009294</v>
      </c>
      <c r="Q44" s="22">
        <v>0.008247</v>
      </c>
      <c r="R44" s="22">
        <v>0.007438</v>
      </c>
      <c r="S44" s="22">
        <v>0.00667</v>
      </c>
      <c r="T44" s="22">
        <v>0.00572</v>
      </c>
      <c r="U44" s="22">
        <v>0.004545</v>
      </c>
      <c r="V44" s="22">
        <v>0.003348</v>
      </c>
      <c r="W44" s="22">
        <v>0.002209</v>
      </c>
      <c r="X44" s="22">
        <v>0.00104</v>
      </c>
      <c r="Y44" s="67">
        <v>0.0</v>
      </c>
      <c r="Z44" s="22">
        <v>-7.01E-4</v>
      </c>
      <c r="AA44" s="22">
        <v>-0.001219</v>
      </c>
      <c r="AB44" s="22">
        <v>-0.001443</v>
      </c>
      <c r="AC44" s="22">
        <v>-0.001583</v>
      </c>
      <c r="AD44" s="22">
        <v>-0.00173</v>
      </c>
      <c r="AE44" s="22">
        <v>-0.001948</v>
      </c>
      <c r="AF44" s="22">
        <v>-0.002235</v>
      </c>
      <c r="AG44" s="22">
        <v>-0.002536</v>
      </c>
      <c r="AH44" s="22">
        <v>-0.002882</v>
      </c>
      <c r="AI44" s="22">
        <v>-0.003188</v>
      </c>
      <c r="AJ44" s="22">
        <v>-0.003378</v>
      </c>
      <c r="AK44" s="22">
        <v>-0.003301</v>
      </c>
      <c r="AL44" s="22">
        <v>-0.002915</v>
      </c>
    </row>
    <row r="45" ht="12.75" customHeight="1">
      <c r="A45" s="22">
        <v>0.028881</v>
      </c>
      <c r="B45" s="22">
        <v>0.027678</v>
      </c>
      <c r="C45" s="22">
        <v>0.026374</v>
      </c>
      <c r="D45" s="22">
        <v>0.024871</v>
      </c>
      <c r="E45" s="22">
        <v>0.023444</v>
      </c>
      <c r="F45" s="22">
        <v>0.02223</v>
      </c>
      <c r="G45" s="22">
        <v>0.021089</v>
      </c>
      <c r="H45" s="22">
        <v>0.019871</v>
      </c>
      <c r="I45" s="22">
        <v>0.018739</v>
      </c>
      <c r="J45" s="22">
        <v>0.017522</v>
      </c>
      <c r="K45" s="22">
        <v>0.016128</v>
      </c>
      <c r="L45" s="22">
        <v>0.014643</v>
      </c>
      <c r="M45" s="22">
        <v>0.013233</v>
      </c>
      <c r="N45" s="22">
        <v>0.011849</v>
      </c>
      <c r="O45" s="22">
        <v>0.010442</v>
      </c>
      <c r="P45" s="22">
        <v>0.009155</v>
      </c>
      <c r="Q45" s="22">
        <v>0.008091</v>
      </c>
      <c r="R45" s="22">
        <v>0.007283</v>
      </c>
      <c r="S45" s="22">
        <v>0.00653</v>
      </c>
      <c r="T45" s="22">
        <v>0.005629</v>
      </c>
      <c r="U45" s="22">
        <v>0.004426</v>
      </c>
      <c r="V45" s="22">
        <v>0.003269</v>
      </c>
      <c r="W45" s="22">
        <v>0.002166</v>
      </c>
      <c r="X45" s="22">
        <v>0.001044</v>
      </c>
      <c r="Y45" s="67">
        <v>0.0</v>
      </c>
      <c r="Z45" s="22">
        <v>-6.95E-4</v>
      </c>
      <c r="AA45" s="22">
        <v>-0.001174</v>
      </c>
      <c r="AB45" s="22">
        <v>-0.001395</v>
      </c>
      <c r="AC45" s="22">
        <v>-0.001479</v>
      </c>
      <c r="AD45" s="22">
        <v>-0.001609</v>
      </c>
      <c r="AE45" s="22">
        <v>-0.001801</v>
      </c>
      <c r="AF45" s="22">
        <v>-0.002095</v>
      </c>
      <c r="AG45" s="22">
        <v>-0.002457</v>
      </c>
      <c r="AH45" s="22">
        <v>-0.002867</v>
      </c>
      <c r="AI45" s="22">
        <v>-0.003173</v>
      </c>
      <c r="AJ45" s="22">
        <v>-0.003402</v>
      </c>
      <c r="AK45" s="22">
        <v>-0.003394</v>
      </c>
      <c r="AL45" s="22">
        <v>-0.00292</v>
      </c>
    </row>
    <row r="46" ht="12.75" customHeight="1">
      <c r="A46" s="22">
        <v>0.028615</v>
      </c>
      <c r="B46" s="22">
        <v>0.027451</v>
      </c>
      <c r="C46" s="22">
        <v>0.026208</v>
      </c>
      <c r="D46" s="22">
        <v>0.024687</v>
      </c>
      <c r="E46" s="22">
        <v>0.023255</v>
      </c>
      <c r="F46" s="22">
        <v>0.021952</v>
      </c>
      <c r="G46" s="22">
        <v>0.02074</v>
      </c>
      <c r="H46" s="22">
        <v>0.019597</v>
      </c>
      <c r="I46" s="22">
        <v>0.018473</v>
      </c>
      <c r="J46" s="22">
        <v>0.017312</v>
      </c>
      <c r="K46" s="22">
        <v>0.015968</v>
      </c>
      <c r="L46" s="22">
        <v>0.014542</v>
      </c>
      <c r="M46" s="22">
        <v>0.012994</v>
      </c>
      <c r="N46" s="22">
        <v>0.011602</v>
      </c>
      <c r="O46" s="22">
        <v>0.010185</v>
      </c>
      <c r="P46" s="22">
        <v>0.008907</v>
      </c>
      <c r="Q46" s="22">
        <v>0.007856</v>
      </c>
      <c r="R46" s="22">
        <v>0.007064</v>
      </c>
      <c r="S46" s="22">
        <v>0.006385</v>
      </c>
      <c r="T46" s="22">
        <v>0.005499</v>
      </c>
      <c r="U46" s="22">
        <v>0.004303</v>
      </c>
      <c r="V46" s="22">
        <v>0.003211</v>
      </c>
      <c r="W46" s="22">
        <v>0.002113</v>
      </c>
      <c r="X46" s="22">
        <v>9.79E-4</v>
      </c>
      <c r="Y46" s="67">
        <v>0.0</v>
      </c>
      <c r="Z46" s="22">
        <v>-7.14E-4</v>
      </c>
      <c r="AA46" s="22">
        <v>-0.001147</v>
      </c>
      <c r="AB46" s="22">
        <v>-0.00142</v>
      </c>
      <c r="AC46" s="22">
        <v>-0.001582</v>
      </c>
      <c r="AD46" s="22">
        <v>-0.001743</v>
      </c>
      <c r="AE46" s="22">
        <v>-0.002045</v>
      </c>
      <c r="AF46" s="22">
        <v>-0.002359</v>
      </c>
      <c r="AG46" s="22">
        <v>-0.002741</v>
      </c>
      <c r="AH46" s="22">
        <v>-0.003136</v>
      </c>
      <c r="AI46" s="22">
        <v>-0.003485</v>
      </c>
      <c r="AJ46" s="22">
        <v>-0.003693</v>
      </c>
      <c r="AK46" s="22">
        <v>-0.003634</v>
      </c>
      <c r="AL46" s="22">
        <v>-0.003223</v>
      </c>
    </row>
    <row r="47" ht="12.75" customHeight="1">
      <c r="A47" s="22">
        <v>0.028702</v>
      </c>
      <c r="B47" s="22">
        <v>0.027485</v>
      </c>
      <c r="C47" s="22">
        <v>0.026144</v>
      </c>
      <c r="D47" s="22">
        <v>0.02465</v>
      </c>
      <c r="E47" s="22">
        <v>0.023261</v>
      </c>
      <c r="F47" s="22">
        <v>0.022007</v>
      </c>
      <c r="G47" s="22">
        <v>0.020807</v>
      </c>
      <c r="H47" s="22">
        <v>0.019624</v>
      </c>
      <c r="I47" s="22">
        <v>0.018503</v>
      </c>
      <c r="J47" s="22">
        <v>0.017379</v>
      </c>
      <c r="K47" s="22">
        <v>0.015975</v>
      </c>
      <c r="L47" s="22">
        <v>0.014468</v>
      </c>
      <c r="M47" s="22">
        <v>0.013003</v>
      </c>
      <c r="N47" s="22">
        <v>0.011628</v>
      </c>
      <c r="O47" s="22">
        <v>0.010206</v>
      </c>
      <c r="P47" s="22">
        <v>0.00896</v>
      </c>
      <c r="Q47" s="22">
        <v>0.007892</v>
      </c>
      <c r="R47" s="22">
        <v>0.007078</v>
      </c>
      <c r="S47" s="22">
        <v>0.006352</v>
      </c>
      <c r="T47" s="22">
        <v>0.005457</v>
      </c>
      <c r="U47" s="22">
        <v>0.004284</v>
      </c>
      <c r="V47" s="22">
        <v>0.003178</v>
      </c>
      <c r="W47" s="22">
        <v>0.00209</v>
      </c>
      <c r="X47" s="22">
        <v>9.77E-4</v>
      </c>
      <c r="Y47" s="67">
        <v>0.0</v>
      </c>
      <c r="Z47" s="22">
        <v>-6.99E-4</v>
      </c>
      <c r="AA47" s="22">
        <v>-0.001194</v>
      </c>
      <c r="AB47" s="22">
        <v>-0.001453</v>
      </c>
      <c r="AC47" s="22">
        <v>-0.00164</v>
      </c>
      <c r="AD47" s="22">
        <v>-0.001852</v>
      </c>
      <c r="AE47" s="22">
        <v>-0.002125</v>
      </c>
      <c r="AF47" s="22">
        <v>-0.002472</v>
      </c>
      <c r="AG47" s="22">
        <v>-0.002863</v>
      </c>
      <c r="AH47" s="22">
        <v>-0.003274</v>
      </c>
      <c r="AI47" s="22">
        <v>-0.003637</v>
      </c>
      <c r="AJ47" s="22">
        <v>-0.003875</v>
      </c>
      <c r="AK47" s="22">
        <v>-0.003813</v>
      </c>
      <c r="AL47" s="22">
        <v>-0.003426</v>
      </c>
    </row>
    <row r="48" ht="12.75" customHeight="1">
      <c r="A48" s="22">
        <v>0.028564</v>
      </c>
      <c r="B48" s="22">
        <v>0.027409</v>
      </c>
      <c r="C48" s="22">
        <v>0.026169</v>
      </c>
      <c r="D48" s="22">
        <v>0.024602</v>
      </c>
      <c r="E48" s="22">
        <v>0.023137</v>
      </c>
      <c r="F48" s="22">
        <v>0.021838</v>
      </c>
      <c r="G48" s="22">
        <v>0.020704</v>
      </c>
      <c r="H48" s="22">
        <v>0.019486</v>
      </c>
      <c r="I48" s="22">
        <v>0.018344</v>
      </c>
      <c r="J48" s="22">
        <v>0.017145</v>
      </c>
      <c r="K48" s="22">
        <v>0.015823</v>
      </c>
      <c r="L48" s="22">
        <v>0.014411</v>
      </c>
      <c r="M48" s="22">
        <v>0.012991</v>
      </c>
      <c r="N48" s="22">
        <v>0.011648</v>
      </c>
      <c r="O48" s="22">
        <v>0.010238</v>
      </c>
      <c r="P48" s="22">
        <v>0.008924</v>
      </c>
      <c r="Q48" s="22">
        <v>0.007844</v>
      </c>
      <c r="R48" s="22">
        <v>0.00705</v>
      </c>
      <c r="S48" s="22">
        <v>0.006367</v>
      </c>
      <c r="T48" s="22">
        <v>0.005459</v>
      </c>
      <c r="U48" s="22">
        <v>0.004272</v>
      </c>
      <c r="V48" s="22">
        <v>0.003191</v>
      </c>
      <c r="W48" s="22">
        <v>0.002113</v>
      </c>
      <c r="X48" s="22">
        <v>9.84E-4</v>
      </c>
      <c r="Y48" s="67">
        <v>0.0</v>
      </c>
      <c r="Z48" s="22">
        <v>-6.94E-4</v>
      </c>
      <c r="AA48" s="22">
        <v>-0.001182</v>
      </c>
      <c r="AB48" s="22">
        <v>-0.00146</v>
      </c>
      <c r="AC48" s="22">
        <v>-0.00167</v>
      </c>
      <c r="AD48" s="22">
        <v>-0.001923</v>
      </c>
      <c r="AE48" s="22">
        <v>-0.002239</v>
      </c>
      <c r="AF48" s="22">
        <v>-0.002595</v>
      </c>
      <c r="AG48" s="22">
        <v>-0.003003</v>
      </c>
      <c r="AH48" s="22">
        <v>-0.003466</v>
      </c>
      <c r="AI48" s="22">
        <v>-0.003815</v>
      </c>
      <c r="AJ48" s="22">
        <v>-0.004067</v>
      </c>
      <c r="AK48" s="22">
        <v>-0.004068</v>
      </c>
      <c r="AL48" s="22">
        <v>-0.003636</v>
      </c>
    </row>
    <row r="49" ht="12.75" customHeight="1">
      <c r="A49" s="22">
        <v>0.028788</v>
      </c>
      <c r="B49" s="22">
        <v>0.027589</v>
      </c>
      <c r="C49" s="22">
        <v>0.026274</v>
      </c>
      <c r="D49" s="22">
        <v>0.024725</v>
      </c>
      <c r="E49" s="22">
        <v>0.0233</v>
      </c>
      <c r="F49" s="22">
        <v>0.022072</v>
      </c>
      <c r="G49" s="22">
        <v>0.020876</v>
      </c>
      <c r="H49" s="22">
        <v>0.019731</v>
      </c>
      <c r="I49" s="22">
        <v>0.01864</v>
      </c>
      <c r="J49" s="22">
        <v>0.017516</v>
      </c>
      <c r="K49" s="22">
        <v>0.016117</v>
      </c>
      <c r="L49" s="22">
        <v>0.014638</v>
      </c>
      <c r="M49" s="22">
        <v>0.01308</v>
      </c>
      <c r="N49" s="22">
        <v>0.011651</v>
      </c>
      <c r="O49" s="22">
        <v>0.010237</v>
      </c>
      <c r="P49" s="22">
        <v>0.008896</v>
      </c>
      <c r="Q49" s="22">
        <v>0.00785</v>
      </c>
      <c r="R49" s="22">
        <v>0.006992</v>
      </c>
      <c r="S49" s="22">
        <v>0.006283</v>
      </c>
      <c r="T49" s="22">
        <v>0.005384</v>
      </c>
      <c r="U49" s="22">
        <v>0.004223</v>
      </c>
      <c r="V49" s="22">
        <v>0.003139</v>
      </c>
      <c r="W49" s="22">
        <v>0.002068</v>
      </c>
      <c r="X49" s="22">
        <v>9.59E-4</v>
      </c>
      <c r="Y49" s="67">
        <v>0.0</v>
      </c>
      <c r="Z49" s="22">
        <v>-7.1E-4</v>
      </c>
      <c r="AA49" s="22">
        <v>-0.001177</v>
      </c>
      <c r="AB49" s="22">
        <v>-0.001513</v>
      </c>
      <c r="AC49" s="22">
        <v>-0.00177</v>
      </c>
      <c r="AD49" s="22">
        <v>-0.002043</v>
      </c>
      <c r="AE49" s="22">
        <v>-0.002429</v>
      </c>
      <c r="AF49" s="22">
        <v>-0.002796</v>
      </c>
      <c r="AG49" s="22">
        <v>-0.003231</v>
      </c>
      <c r="AH49" s="22">
        <v>-0.003674</v>
      </c>
      <c r="AI49" s="22">
        <v>-0.004065</v>
      </c>
      <c r="AJ49" s="22">
        <v>-0.004302</v>
      </c>
      <c r="AK49" s="22">
        <v>-0.004273</v>
      </c>
      <c r="AL49" s="22">
        <v>-0.003888</v>
      </c>
    </row>
    <row r="50" ht="12.75" customHeight="1">
      <c r="A50" s="22">
        <v>0.028828</v>
      </c>
      <c r="B50" s="22">
        <v>0.027719</v>
      </c>
      <c r="C50" s="22">
        <v>0.026422</v>
      </c>
      <c r="D50" s="22">
        <v>0.024933</v>
      </c>
      <c r="E50" s="22">
        <v>0.023501</v>
      </c>
      <c r="F50" s="22">
        <v>0.022198</v>
      </c>
      <c r="G50" s="22">
        <v>0.021011</v>
      </c>
      <c r="H50" s="22">
        <v>0.019805</v>
      </c>
      <c r="I50" s="22">
        <v>0.018715</v>
      </c>
      <c r="J50" s="22">
        <v>0.017634</v>
      </c>
      <c r="K50" s="22">
        <v>0.016275</v>
      </c>
      <c r="L50" s="22">
        <v>0.014783</v>
      </c>
      <c r="M50" s="22">
        <v>0.013311</v>
      </c>
      <c r="N50" s="22">
        <v>0.011929</v>
      </c>
      <c r="O50" s="22">
        <v>0.01049</v>
      </c>
      <c r="P50" s="22">
        <v>0.009176</v>
      </c>
      <c r="Q50" s="22">
        <v>0.008135</v>
      </c>
      <c r="R50" s="22">
        <v>0.007286</v>
      </c>
      <c r="S50" s="22">
        <v>0.006573</v>
      </c>
      <c r="T50" s="22">
        <v>0.005623</v>
      </c>
      <c r="U50" s="22">
        <v>0.004391</v>
      </c>
      <c r="V50" s="22">
        <v>0.00328</v>
      </c>
      <c r="W50" s="22">
        <v>0.002144</v>
      </c>
      <c r="X50" s="22">
        <v>0.001014</v>
      </c>
      <c r="Y50" s="67">
        <v>0.0</v>
      </c>
      <c r="Z50" s="22">
        <v>-7.36E-4</v>
      </c>
      <c r="AA50" s="22">
        <v>-0.001298</v>
      </c>
      <c r="AB50" s="22">
        <v>-0.001634</v>
      </c>
      <c r="AC50" s="22">
        <v>-0.001929</v>
      </c>
      <c r="AD50" s="22">
        <v>-0.002205</v>
      </c>
      <c r="AE50" s="22">
        <v>-0.002519</v>
      </c>
      <c r="AF50" s="22">
        <v>-0.002906</v>
      </c>
      <c r="AG50" s="22">
        <v>-0.00334</v>
      </c>
      <c r="AH50" s="22">
        <v>-0.003792</v>
      </c>
      <c r="AI50" s="22">
        <v>-0.004158</v>
      </c>
      <c r="AJ50" s="22">
        <v>-0.004425</v>
      </c>
      <c r="AK50" s="22">
        <v>-0.004396</v>
      </c>
      <c r="AL50" s="22">
        <v>-0.004001</v>
      </c>
    </row>
    <row r="51" ht="12.75" customHeight="1">
      <c r="A51" s="22">
        <v>0.028898</v>
      </c>
      <c r="B51" s="22">
        <v>0.027701</v>
      </c>
      <c r="C51" s="22">
        <v>0.026457</v>
      </c>
      <c r="D51" s="22">
        <v>0.024914</v>
      </c>
      <c r="E51" s="22">
        <v>0.023516</v>
      </c>
      <c r="F51" s="22">
        <v>0.022262</v>
      </c>
      <c r="G51" s="22">
        <v>0.021081</v>
      </c>
      <c r="H51" s="22">
        <v>0.019933</v>
      </c>
      <c r="I51" s="22">
        <v>0.018778</v>
      </c>
      <c r="J51" s="22">
        <v>0.017545</v>
      </c>
      <c r="K51" s="22">
        <v>0.016204</v>
      </c>
      <c r="L51" s="22">
        <v>0.014824</v>
      </c>
      <c r="M51" s="22">
        <v>0.013314</v>
      </c>
      <c r="N51" s="22">
        <v>0.011893</v>
      </c>
      <c r="O51" s="22">
        <v>0.010468</v>
      </c>
      <c r="P51" s="22">
        <v>0.009165</v>
      </c>
      <c r="Q51" s="22">
        <v>0.008066</v>
      </c>
      <c r="R51" s="22">
        <v>0.007185</v>
      </c>
      <c r="S51" s="22">
        <v>0.00646</v>
      </c>
      <c r="T51" s="22">
        <v>0.005521</v>
      </c>
      <c r="U51" s="22">
        <v>0.004352</v>
      </c>
      <c r="V51" s="22">
        <v>0.003255</v>
      </c>
      <c r="W51" s="22">
        <v>0.002141</v>
      </c>
      <c r="X51" s="22">
        <v>0.001006</v>
      </c>
      <c r="Y51" s="67">
        <v>0.0</v>
      </c>
      <c r="Z51" s="22">
        <v>-7.25E-4</v>
      </c>
      <c r="AA51" s="22">
        <v>-0.001263</v>
      </c>
      <c r="AB51" s="22">
        <v>-0.001678</v>
      </c>
      <c r="AC51" s="22">
        <v>-0.002052</v>
      </c>
      <c r="AD51" s="22">
        <v>-0.002422</v>
      </c>
      <c r="AE51" s="22">
        <v>-0.00282</v>
      </c>
      <c r="AF51" s="22">
        <v>-0.003259</v>
      </c>
      <c r="AG51" s="22">
        <v>-0.003697</v>
      </c>
      <c r="AH51" s="22">
        <v>-0.004157</v>
      </c>
      <c r="AI51" s="22">
        <v>-0.00455</v>
      </c>
      <c r="AJ51" s="22">
        <v>-0.004782</v>
      </c>
      <c r="AK51" s="22">
        <v>-0.004766</v>
      </c>
      <c r="AL51" s="22">
        <v>-0.004377</v>
      </c>
    </row>
    <row r="52" ht="12.75" customHeight="1">
      <c r="A52" s="22">
        <v>0.028958</v>
      </c>
      <c r="B52" s="22">
        <v>0.02775</v>
      </c>
      <c r="C52" s="22">
        <v>0.026471</v>
      </c>
      <c r="D52" s="22">
        <v>0.024985</v>
      </c>
      <c r="E52" s="22">
        <v>0.023542</v>
      </c>
      <c r="F52" s="22">
        <v>0.022312</v>
      </c>
      <c r="G52" s="22">
        <v>0.021163</v>
      </c>
      <c r="H52" s="22">
        <v>0.019958</v>
      </c>
      <c r="I52" s="22">
        <v>0.018873</v>
      </c>
      <c r="J52" s="22">
        <v>0.017754</v>
      </c>
      <c r="K52" s="22">
        <v>0.016309</v>
      </c>
      <c r="L52" s="22">
        <v>0.014856</v>
      </c>
      <c r="M52" s="22">
        <v>0.013356</v>
      </c>
      <c r="N52" s="22">
        <v>0.011983</v>
      </c>
      <c r="O52" s="22">
        <v>0.010519</v>
      </c>
      <c r="P52" s="22">
        <v>0.009206</v>
      </c>
      <c r="Q52" s="22">
        <v>0.008139</v>
      </c>
      <c r="R52" s="22">
        <v>0.007254</v>
      </c>
      <c r="S52" s="22">
        <v>0.00653</v>
      </c>
      <c r="T52" s="22">
        <v>0.005563</v>
      </c>
      <c r="U52" s="22">
        <v>0.004322</v>
      </c>
      <c r="V52" s="22">
        <v>0.003239</v>
      </c>
      <c r="W52" s="22">
        <v>0.00213</v>
      </c>
      <c r="X52" s="22">
        <v>9.94E-4</v>
      </c>
      <c r="Y52" s="67">
        <v>0.0</v>
      </c>
      <c r="Z52" s="22">
        <v>-7.55E-4</v>
      </c>
      <c r="AA52" s="22">
        <v>-0.001339</v>
      </c>
      <c r="AB52" s="22">
        <v>-0.001722</v>
      </c>
      <c r="AC52" s="22">
        <v>-0.002094</v>
      </c>
      <c r="AD52" s="22">
        <v>-0.002449</v>
      </c>
      <c r="AE52" s="22">
        <v>-0.002799</v>
      </c>
      <c r="AF52" s="22">
        <v>-0.003225</v>
      </c>
      <c r="AG52" s="22">
        <v>-0.003716</v>
      </c>
      <c r="AH52" s="22">
        <v>-0.004204</v>
      </c>
      <c r="AI52" s="22">
        <v>-0.00463</v>
      </c>
      <c r="AJ52" s="22">
        <v>-0.004912</v>
      </c>
      <c r="AK52" s="22">
        <v>-0.004905</v>
      </c>
      <c r="AL52" s="22">
        <v>-0.004506</v>
      </c>
    </row>
    <row r="53" ht="12.75" customHeight="1">
      <c r="A53" s="22">
        <v>0.029177</v>
      </c>
      <c r="B53" s="22">
        <v>0.027977</v>
      </c>
      <c r="C53" s="22">
        <v>0.026645</v>
      </c>
      <c r="D53" s="22">
        <v>0.025152</v>
      </c>
      <c r="E53" s="22">
        <v>0.023718</v>
      </c>
      <c r="F53" s="22">
        <v>0.022433</v>
      </c>
      <c r="G53" s="22">
        <v>0.021273</v>
      </c>
      <c r="H53" s="22">
        <v>0.020086</v>
      </c>
      <c r="I53" s="22">
        <v>0.019015</v>
      </c>
      <c r="J53" s="22">
        <v>0.017937</v>
      </c>
      <c r="K53" s="22">
        <v>0.016567</v>
      </c>
      <c r="L53" s="22">
        <v>0.01498</v>
      </c>
      <c r="M53" s="22">
        <v>0.01349</v>
      </c>
      <c r="N53" s="22">
        <v>0.01209</v>
      </c>
      <c r="O53" s="22">
        <v>0.010661</v>
      </c>
      <c r="P53" s="22">
        <v>0.009282</v>
      </c>
      <c r="Q53" s="22">
        <v>0.00819</v>
      </c>
      <c r="R53" s="22">
        <v>0.007336</v>
      </c>
      <c r="S53" s="22">
        <v>0.006599</v>
      </c>
      <c r="T53" s="22">
        <v>0.005652</v>
      </c>
      <c r="U53" s="22">
        <v>0.004432</v>
      </c>
      <c r="V53" s="22">
        <v>0.003264</v>
      </c>
      <c r="W53" s="22">
        <v>0.00214</v>
      </c>
      <c r="X53" s="22">
        <v>0.001017</v>
      </c>
      <c r="Y53" s="67">
        <v>0.0</v>
      </c>
      <c r="Z53" s="22">
        <v>-7.39E-4</v>
      </c>
      <c r="AA53" s="22">
        <v>-0.001333</v>
      </c>
      <c r="AB53" s="22">
        <v>-0.001798</v>
      </c>
      <c r="AC53" s="22">
        <v>-0.00217</v>
      </c>
      <c r="AD53" s="22">
        <v>-0.002521</v>
      </c>
      <c r="AE53" s="22">
        <v>-0.002922</v>
      </c>
      <c r="AF53" s="22">
        <v>-0.003333</v>
      </c>
      <c r="AG53" s="22">
        <v>-0.003811</v>
      </c>
      <c r="AH53" s="22">
        <v>-0.004303</v>
      </c>
      <c r="AI53" s="22">
        <v>-0.004716</v>
      </c>
      <c r="AJ53" s="22">
        <v>-0.005012</v>
      </c>
      <c r="AK53" s="22">
        <v>-0.005009</v>
      </c>
      <c r="AL53" s="22">
        <v>-0.004603</v>
      </c>
    </row>
    <row r="54" ht="12.75" customHeight="1">
      <c r="A54" s="22">
        <v>0.029279</v>
      </c>
      <c r="B54" s="22">
        <v>0.027967</v>
      </c>
      <c r="C54" s="22">
        <v>0.026689</v>
      </c>
      <c r="D54" s="22">
        <v>0.025133</v>
      </c>
      <c r="E54" s="22">
        <v>0.023723</v>
      </c>
      <c r="F54" s="22">
        <v>0.022528</v>
      </c>
      <c r="G54" s="22">
        <v>0.021344</v>
      </c>
      <c r="H54" s="22">
        <v>0.02017</v>
      </c>
      <c r="I54" s="22">
        <v>0.019032</v>
      </c>
      <c r="J54" s="22">
        <v>0.01784</v>
      </c>
      <c r="K54" s="22">
        <v>0.016433</v>
      </c>
      <c r="L54" s="22">
        <v>0.014979</v>
      </c>
      <c r="M54" s="22">
        <v>0.013508</v>
      </c>
      <c r="N54" s="22">
        <v>0.012108</v>
      </c>
      <c r="O54" s="22">
        <v>0.01066</v>
      </c>
      <c r="P54" s="22">
        <v>0.009331</v>
      </c>
      <c r="Q54" s="22">
        <v>0.008228</v>
      </c>
      <c r="R54" s="22">
        <v>0.007318</v>
      </c>
      <c r="S54" s="22">
        <v>0.00654</v>
      </c>
      <c r="T54" s="22">
        <v>0.005576</v>
      </c>
      <c r="U54" s="22">
        <v>0.004381</v>
      </c>
      <c r="V54" s="22">
        <v>0.003241</v>
      </c>
      <c r="W54" s="22">
        <v>0.002156</v>
      </c>
      <c r="X54" s="22">
        <v>0.001025</v>
      </c>
      <c r="Y54" s="67">
        <v>0.0</v>
      </c>
      <c r="Z54" s="22">
        <v>-7.97E-4</v>
      </c>
      <c r="AA54" s="22">
        <v>-0.001421</v>
      </c>
      <c r="AB54" s="22">
        <v>-0.00191</v>
      </c>
      <c r="AC54" s="22">
        <v>-0.002366</v>
      </c>
      <c r="AD54" s="22">
        <v>-0.00281</v>
      </c>
      <c r="AE54" s="22">
        <v>-0.003244</v>
      </c>
      <c r="AF54" s="22">
        <v>-0.003697</v>
      </c>
      <c r="AG54" s="22">
        <v>-0.004173</v>
      </c>
      <c r="AH54" s="22">
        <v>-0.004649</v>
      </c>
      <c r="AI54" s="22">
        <v>-0.005061</v>
      </c>
      <c r="AJ54" s="22">
        <v>-0.005336</v>
      </c>
      <c r="AK54" s="22">
        <v>-0.005308</v>
      </c>
      <c r="AL54" s="22">
        <v>-0.004937</v>
      </c>
    </row>
    <row r="55" ht="12.75" customHeight="1">
      <c r="A55" s="22">
        <v>0.02944</v>
      </c>
      <c r="B55" s="22">
        <v>0.028248</v>
      </c>
      <c r="C55" s="22">
        <v>0.026973</v>
      </c>
      <c r="D55" s="22">
        <v>0.025465</v>
      </c>
      <c r="E55" s="22">
        <v>0.024016</v>
      </c>
      <c r="F55" s="22">
        <v>0.022702</v>
      </c>
      <c r="G55" s="22">
        <v>0.02153</v>
      </c>
      <c r="H55" s="22">
        <v>0.020327</v>
      </c>
      <c r="I55" s="22">
        <v>0.019236</v>
      </c>
      <c r="J55" s="22">
        <v>0.01806</v>
      </c>
      <c r="K55" s="22">
        <v>0.016738</v>
      </c>
      <c r="L55" s="22">
        <v>0.015271</v>
      </c>
      <c r="M55" s="22">
        <v>0.01382</v>
      </c>
      <c r="N55" s="22">
        <v>0.012446</v>
      </c>
      <c r="O55" s="22">
        <v>0.011011</v>
      </c>
      <c r="P55" s="22">
        <v>0.009669</v>
      </c>
      <c r="Q55" s="22">
        <v>0.008549</v>
      </c>
      <c r="R55" s="22">
        <v>0.007641</v>
      </c>
      <c r="S55" s="22">
        <v>0.006868</v>
      </c>
      <c r="T55" s="22">
        <v>0.005881</v>
      </c>
      <c r="U55" s="22">
        <v>0.004633</v>
      </c>
      <c r="V55" s="22">
        <v>0.003448</v>
      </c>
      <c r="W55" s="22">
        <v>0.00228</v>
      </c>
      <c r="X55" s="22">
        <v>0.001087</v>
      </c>
      <c r="Y55" s="67">
        <v>0.0</v>
      </c>
      <c r="Z55" s="22">
        <v>-7.82E-4</v>
      </c>
      <c r="AA55" s="22">
        <v>-0.001384</v>
      </c>
      <c r="AB55" s="22">
        <v>-0.001861</v>
      </c>
      <c r="AC55" s="22">
        <v>-0.002272</v>
      </c>
      <c r="AD55" s="22">
        <v>-0.00272</v>
      </c>
      <c r="AE55" s="22">
        <v>-0.003146</v>
      </c>
      <c r="AF55" s="22">
        <v>-0.003599</v>
      </c>
      <c r="AG55" s="22">
        <v>-0.0041</v>
      </c>
      <c r="AH55" s="22">
        <v>-0.004594</v>
      </c>
      <c r="AI55" s="22">
        <v>-0.005</v>
      </c>
      <c r="AJ55" s="22">
        <v>-0.005259</v>
      </c>
      <c r="AK55" s="22">
        <v>-0.005272</v>
      </c>
      <c r="AL55" s="22">
        <v>-0.00488</v>
      </c>
    </row>
    <row r="56" ht="12.75" customHeight="1">
      <c r="A56" s="22">
        <v>0.029582</v>
      </c>
      <c r="B56" s="22">
        <v>0.028331</v>
      </c>
      <c r="C56" s="22">
        <v>0.026983</v>
      </c>
      <c r="D56" s="22">
        <v>0.025397</v>
      </c>
      <c r="E56" s="22">
        <v>0.023993</v>
      </c>
      <c r="F56" s="22">
        <v>0.022735</v>
      </c>
      <c r="G56" s="22">
        <v>0.021584</v>
      </c>
      <c r="H56" s="22">
        <v>0.020429</v>
      </c>
      <c r="I56" s="22">
        <v>0.019347</v>
      </c>
      <c r="J56" s="22">
        <v>0.018218</v>
      </c>
      <c r="K56" s="22">
        <v>0.016841</v>
      </c>
      <c r="L56" s="22">
        <v>0.015378</v>
      </c>
      <c r="M56" s="22">
        <v>0.013795</v>
      </c>
      <c r="N56" s="22">
        <v>0.012373</v>
      </c>
      <c r="O56" s="22">
        <v>0.010871</v>
      </c>
      <c r="P56" s="22">
        <v>0.009499</v>
      </c>
      <c r="Q56" s="22">
        <v>0.008387</v>
      </c>
      <c r="R56" s="22">
        <v>0.007474</v>
      </c>
      <c r="S56" s="22">
        <v>0.006687</v>
      </c>
      <c r="T56" s="22">
        <v>0.005713</v>
      </c>
      <c r="U56" s="22">
        <v>0.004487</v>
      </c>
      <c r="V56" s="22">
        <v>0.003342</v>
      </c>
      <c r="W56" s="22">
        <v>0.002196</v>
      </c>
      <c r="X56" s="22">
        <v>0.001024</v>
      </c>
      <c r="Y56" s="67">
        <v>0.0</v>
      </c>
      <c r="Z56" s="22">
        <v>-7.89E-4</v>
      </c>
      <c r="AA56" s="22">
        <v>-0.001403</v>
      </c>
      <c r="AB56" s="22">
        <v>-0.001896</v>
      </c>
      <c r="AC56" s="22">
        <v>-0.002366</v>
      </c>
      <c r="AD56" s="22">
        <v>-0.002806</v>
      </c>
      <c r="AE56" s="22">
        <v>-0.003314</v>
      </c>
      <c r="AF56" s="22">
        <v>-0.003781</v>
      </c>
      <c r="AG56" s="22">
        <v>-0.00426</v>
      </c>
      <c r="AH56" s="22">
        <v>-0.004757</v>
      </c>
      <c r="AI56" s="22">
        <v>-0.005181</v>
      </c>
      <c r="AJ56" s="22">
        <v>-0.005414</v>
      </c>
      <c r="AK56" s="22">
        <v>-0.005405</v>
      </c>
      <c r="AL56" s="22">
        <v>-0.005059</v>
      </c>
    </row>
    <row r="57" ht="12.75" customHeight="1">
      <c r="A57" s="22">
        <v>0.029672</v>
      </c>
      <c r="B57" s="22">
        <v>0.028483</v>
      </c>
      <c r="C57" s="22">
        <v>0.0271</v>
      </c>
      <c r="D57" s="22">
        <v>0.02553</v>
      </c>
      <c r="E57" s="22">
        <v>0.024075</v>
      </c>
      <c r="F57" s="22">
        <v>0.022808</v>
      </c>
      <c r="G57" s="22">
        <v>0.02157</v>
      </c>
      <c r="H57" s="22">
        <v>0.020331</v>
      </c>
      <c r="I57" s="22">
        <v>0.019212</v>
      </c>
      <c r="J57" s="22">
        <v>0.018085</v>
      </c>
      <c r="K57" s="22">
        <v>0.016716</v>
      </c>
      <c r="L57" s="22">
        <v>0.015257</v>
      </c>
      <c r="M57" s="22">
        <v>0.013805</v>
      </c>
      <c r="N57" s="22">
        <v>0.012413</v>
      </c>
      <c r="O57" s="22">
        <v>0.010979</v>
      </c>
      <c r="P57" s="22">
        <v>0.009617</v>
      </c>
      <c r="Q57" s="22">
        <v>0.008466</v>
      </c>
      <c r="R57" s="22">
        <v>0.007582</v>
      </c>
      <c r="S57" s="22">
        <v>0.006719</v>
      </c>
      <c r="T57" s="22">
        <v>0.005761</v>
      </c>
      <c r="U57" s="22">
        <v>0.004535</v>
      </c>
      <c r="V57" s="22">
        <v>0.003346</v>
      </c>
      <c r="W57" s="22">
        <v>0.002255</v>
      </c>
      <c r="X57" s="22">
        <v>0.001052</v>
      </c>
      <c r="Y57" s="67">
        <v>0.0</v>
      </c>
      <c r="Z57" s="22">
        <v>-7.93E-4</v>
      </c>
      <c r="AA57" s="22">
        <v>-0.001472</v>
      </c>
      <c r="AB57" s="22">
        <v>-0.001953</v>
      </c>
      <c r="AC57" s="22">
        <v>-0.002425</v>
      </c>
      <c r="AD57" s="22">
        <v>-0.002894</v>
      </c>
      <c r="AE57" s="22">
        <v>-0.003331</v>
      </c>
      <c r="AF57" s="22">
        <v>-0.003808</v>
      </c>
      <c r="AG57" s="22">
        <v>-0.004324</v>
      </c>
      <c r="AH57" s="22">
        <v>-0.004814</v>
      </c>
      <c r="AI57" s="22">
        <v>-0.00523</v>
      </c>
      <c r="AJ57" s="22">
        <v>-0.00553</v>
      </c>
      <c r="AK57" s="22">
        <v>-0.005497</v>
      </c>
      <c r="AL57" s="22">
        <v>-0.005133</v>
      </c>
    </row>
    <row r="58" ht="12.75" customHeight="1">
      <c r="A58" s="22">
        <v>0.029555</v>
      </c>
      <c r="B58" s="22">
        <v>0.02824</v>
      </c>
      <c r="C58" s="22">
        <v>0.026933</v>
      </c>
      <c r="D58" s="22">
        <v>0.025411</v>
      </c>
      <c r="E58" s="22">
        <v>0.023931</v>
      </c>
      <c r="F58" s="22">
        <v>0.022655</v>
      </c>
      <c r="G58" s="22">
        <v>0.021519</v>
      </c>
      <c r="H58" s="22">
        <v>0.020322</v>
      </c>
      <c r="I58" s="22">
        <v>0.0192</v>
      </c>
      <c r="J58" s="22">
        <v>0.018057</v>
      </c>
      <c r="K58" s="22">
        <v>0.016751</v>
      </c>
      <c r="L58" s="22">
        <v>0.015324</v>
      </c>
      <c r="M58" s="22">
        <v>0.013847</v>
      </c>
      <c r="N58" s="22">
        <v>0.012459</v>
      </c>
      <c r="O58" s="22">
        <v>0.010997</v>
      </c>
      <c r="P58" s="22">
        <v>0.009601</v>
      </c>
      <c r="Q58" s="22">
        <v>0.008488</v>
      </c>
      <c r="R58" s="22">
        <v>0.007587</v>
      </c>
      <c r="S58" s="22">
        <v>0.006842</v>
      </c>
      <c r="T58" s="22">
        <v>0.005835</v>
      </c>
      <c r="U58" s="22">
        <v>0.004554</v>
      </c>
      <c r="V58" s="22">
        <v>0.003423</v>
      </c>
      <c r="W58" s="22">
        <v>0.002262</v>
      </c>
      <c r="X58" s="22">
        <v>0.00105</v>
      </c>
      <c r="Y58" s="67">
        <v>0.0</v>
      </c>
      <c r="Z58" s="22">
        <v>-7.66E-4</v>
      </c>
      <c r="AA58" s="22">
        <v>-0.001369</v>
      </c>
      <c r="AB58" s="22">
        <v>-0.001886</v>
      </c>
      <c r="AC58" s="22">
        <v>-0.002368</v>
      </c>
      <c r="AD58" s="22">
        <v>-0.002855</v>
      </c>
      <c r="AE58" s="22">
        <v>-0.003362</v>
      </c>
      <c r="AF58" s="22">
        <v>-0.003836</v>
      </c>
      <c r="AG58" s="22">
        <v>-0.00435</v>
      </c>
      <c r="AH58" s="22">
        <v>-0.004883</v>
      </c>
      <c r="AI58" s="22">
        <v>-0.00529</v>
      </c>
      <c r="AJ58" s="22">
        <v>-0.005536</v>
      </c>
      <c r="AK58" s="22">
        <v>-0.005551</v>
      </c>
      <c r="AL58" s="22">
        <v>-0.005162</v>
      </c>
    </row>
    <row r="59" ht="12.75" customHeight="1">
      <c r="A59" s="22">
        <v>0.029676</v>
      </c>
      <c r="B59" s="22">
        <v>0.028375</v>
      </c>
      <c r="C59" s="22">
        <v>0.027033</v>
      </c>
      <c r="D59" s="22">
        <v>0.025419</v>
      </c>
      <c r="E59" s="22">
        <v>0.023957</v>
      </c>
      <c r="F59" s="22">
        <v>0.022667</v>
      </c>
      <c r="G59" s="22">
        <v>0.021459</v>
      </c>
      <c r="H59" s="22">
        <v>0.020347</v>
      </c>
      <c r="I59" s="22">
        <v>0.01927</v>
      </c>
      <c r="J59" s="22">
        <v>0.018193</v>
      </c>
      <c r="K59" s="22">
        <v>0.016799</v>
      </c>
      <c r="L59" s="22">
        <v>0.015344</v>
      </c>
      <c r="M59" s="22">
        <v>0.013796</v>
      </c>
      <c r="N59" s="22">
        <v>0.012428</v>
      </c>
      <c r="O59" s="22">
        <v>0.010976</v>
      </c>
      <c r="P59" s="22">
        <v>0.00964</v>
      </c>
      <c r="Q59" s="22">
        <v>0.008528</v>
      </c>
      <c r="R59" s="22">
        <v>0.007564</v>
      </c>
      <c r="S59" s="22">
        <v>0.006759</v>
      </c>
      <c r="T59" s="22">
        <v>0.005772</v>
      </c>
      <c r="U59" s="22">
        <v>0.004539</v>
      </c>
      <c r="V59" s="22">
        <v>0.003371</v>
      </c>
      <c r="W59" s="22">
        <v>0.002208</v>
      </c>
      <c r="X59" s="22">
        <v>0.001036</v>
      </c>
      <c r="Y59" s="67">
        <v>0.0</v>
      </c>
      <c r="Z59" s="22">
        <v>-8.02E-4</v>
      </c>
      <c r="AA59" s="22">
        <v>-0.001489</v>
      </c>
      <c r="AB59" s="22">
        <v>-0.001993</v>
      </c>
      <c r="AC59" s="22">
        <v>-0.002544</v>
      </c>
      <c r="AD59" s="22">
        <v>-0.003024</v>
      </c>
      <c r="AE59" s="22">
        <v>-0.003546</v>
      </c>
      <c r="AF59" s="22">
        <v>-0.004016</v>
      </c>
      <c r="AG59" s="22">
        <v>-0.004536</v>
      </c>
      <c r="AH59" s="22">
        <v>-0.005027</v>
      </c>
      <c r="AI59" s="22">
        <v>-0.005445</v>
      </c>
      <c r="AJ59" s="22">
        <v>-0.00573</v>
      </c>
      <c r="AK59" s="22">
        <v>-0.005682</v>
      </c>
      <c r="AL59" s="22">
        <v>-0.005379</v>
      </c>
    </row>
    <row r="60" ht="12.75" customHeight="1">
      <c r="A60" s="22">
        <v>0.029596</v>
      </c>
      <c r="B60" s="22">
        <v>0.028334</v>
      </c>
      <c r="C60" s="22">
        <v>0.026941</v>
      </c>
      <c r="D60" s="22">
        <v>0.025409</v>
      </c>
      <c r="E60" s="22">
        <v>0.024021</v>
      </c>
      <c r="F60" s="22">
        <v>0.02281</v>
      </c>
      <c r="G60" s="22">
        <v>0.021631</v>
      </c>
      <c r="H60" s="22">
        <v>0.020403</v>
      </c>
      <c r="I60" s="22">
        <v>0.019284</v>
      </c>
      <c r="J60" s="22">
        <v>0.018113</v>
      </c>
      <c r="K60" s="22">
        <v>0.016789</v>
      </c>
      <c r="L60" s="22">
        <v>0.015338</v>
      </c>
      <c r="M60" s="22">
        <v>0.013978</v>
      </c>
      <c r="N60" s="22">
        <v>0.012568</v>
      </c>
      <c r="O60" s="22">
        <v>0.011135</v>
      </c>
      <c r="P60" s="22">
        <v>0.009731</v>
      </c>
      <c r="Q60" s="22">
        <v>0.008559</v>
      </c>
      <c r="R60" s="22">
        <v>0.007675</v>
      </c>
      <c r="S60" s="22">
        <v>0.006831</v>
      </c>
      <c r="T60" s="22">
        <v>0.005819</v>
      </c>
      <c r="U60" s="22">
        <v>0.004578</v>
      </c>
      <c r="V60" s="22">
        <v>0.003436</v>
      </c>
      <c r="W60" s="22">
        <v>0.002327</v>
      </c>
      <c r="X60" s="22">
        <v>0.001065</v>
      </c>
      <c r="Y60" s="67">
        <v>0.0</v>
      </c>
      <c r="Z60" s="22">
        <v>-7.29E-4</v>
      </c>
      <c r="AA60" s="22">
        <v>-0.001372</v>
      </c>
      <c r="AB60" s="22">
        <v>-0.001891</v>
      </c>
      <c r="AC60" s="22">
        <v>-0.002395</v>
      </c>
      <c r="AD60" s="22">
        <v>-0.002892</v>
      </c>
      <c r="AE60" s="22">
        <v>-0.003371</v>
      </c>
      <c r="AF60" s="22">
        <v>-0.003871</v>
      </c>
      <c r="AG60" s="22">
        <v>-0.004421</v>
      </c>
      <c r="AH60" s="22">
        <v>-0.004907</v>
      </c>
      <c r="AI60" s="22">
        <v>-0.005323</v>
      </c>
      <c r="AJ60" s="22">
        <v>-0.005658</v>
      </c>
      <c r="AK60" s="22">
        <v>-0.005634</v>
      </c>
      <c r="AL60" s="22">
        <v>-0.005257</v>
      </c>
    </row>
    <row r="61" ht="12.75" customHeight="1">
      <c r="A61" s="22">
        <v>0.029685</v>
      </c>
      <c r="B61" s="22">
        <v>0.02844</v>
      </c>
      <c r="C61" s="22">
        <v>0.027068</v>
      </c>
      <c r="D61" s="22">
        <v>0.025485</v>
      </c>
      <c r="E61" s="22">
        <v>0.023966</v>
      </c>
      <c r="F61" s="22">
        <v>0.022653</v>
      </c>
      <c r="G61" s="22">
        <v>0.021483</v>
      </c>
      <c r="H61" s="22">
        <v>0.020352</v>
      </c>
      <c r="I61" s="22">
        <v>0.019277</v>
      </c>
      <c r="J61" s="22">
        <v>0.018141</v>
      </c>
      <c r="K61" s="22">
        <v>0.016831</v>
      </c>
      <c r="L61" s="22">
        <v>0.015441</v>
      </c>
      <c r="M61" s="22">
        <v>0.013927</v>
      </c>
      <c r="N61" s="22">
        <v>0.01249</v>
      </c>
      <c r="O61" s="22">
        <v>0.011014</v>
      </c>
      <c r="P61" s="22">
        <v>0.009598</v>
      </c>
      <c r="Q61" s="22">
        <v>0.008504</v>
      </c>
      <c r="R61" s="22">
        <v>0.007582</v>
      </c>
      <c r="S61" s="22">
        <v>0.00684</v>
      </c>
      <c r="T61" s="22">
        <v>0.005781</v>
      </c>
      <c r="U61" s="22">
        <v>0.004521</v>
      </c>
      <c r="V61" s="22">
        <v>0.003417</v>
      </c>
      <c r="W61" s="22">
        <v>0.002239</v>
      </c>
      <c r="X61" s="22">
        <v>0.00101</v>
      </c>
      <c r="Y61" s="67">
        <v>0.0</v>
      </c>
      <c r="Z61" s="22">
        <v>-7.6E-4</v>
      </c>
      <c r="AA61" s="22">
        <v>-0.001363</v>
      </c>
      <c r="AB61" s="22">
        <v>-0.001886</v>
      </c>
      <c r="AC61" s="22">
        <v>-0.002391</v>
      </c>
      <c r="AD61" s="22">
        <v>-0.002953</v>
      </c>
      <c r="AE61" s="22">
        <v>-0.003497</v>
      </c>
      <c r="AF61" s="22">
        <v>-0.003996</v>
      </c>
      <c r="AG61" s="22">
        <v>-0.004515</v>
      </c>
      <c r="AH61" s="22">
        <v>-0.005042</v>
      </c>
      <c r="AI61" s="22">
        <v>-0.005492</v>
      </c>
      <c r="AJ61" s="22">
        <v>-0.005683</v>
      </c>
      <c r="AK61" s="22">
        <v>-0.005749</v>
      </c>
      <c r="AL61" s="22">
        <v>-0.005364</v>
      </c>
    </row>
    <row r="62" ht="12.75" customHeight="1">
      <c r="A62" s="22">
        <v>0.029866</v>
      </c>
      <c r="B62" s="22">
        <v>0.02844</v>
      </c>
      <c r="C62" s="22">
        <v>0.027042</v>
      </c>
      <c r="D62" s="22">
        <v>0.025392</v>
      </c>
      <c r="E62" s="22">
        <v>0.023951</v>
      </c>
      <c r="F62" s="22">
        <v>0.022659</v>
      </c>
      <c r="G62" s="22">
        <v>0.021441</v>
      </c>
      <c r="H62" s="22">
        <v>0.02031</v>
      </c>
      <c r="I62" s="22">
        <v>0.019216</v>
      </c>
      <c r="J62" s="22">
        <v>0.01817</v>
      </c>
      <c r="K62" s="22">
        <v>0.016752</v>
      </c>
      <c r="L62" s="22">
        <v>0.015245</v>
      </c>
      <c r="M62" s="22">
        <v>0.013742</v>
      </c>
      <c r="N62" s="22">
        <v>0.012402</v>
      </c>
      <c r="O62" s="22">
        <v>0.01094</v>
      </c>
      <c r="P62" s="22">
        <v>0.00964</v>
      </c>
      <c r="Q62" s="22">
        <v>0.008487</v>
      </c>
      <c r="R62" s="22">
        <v>0.007501</v>
      </c>
      <c r="S62" s="22">
        <v>0.006618</v>
      </c>
      <c r="T62" s="22">
        <v>0.005653</v>
      </c>
      <c r="U62" s="22">
        <v>0.004476</v>
      </c>
      <c r="V62" s="22">
        <v>0.003314</v>
      </c>
      <c r="W62" s="22">
        <v>0.002201</v>
      </c>
      <c r="X62" s="22">
        <v>0.001011</v>
      </c>
      <c r="Y62" s="67">
        <v>0.0</v>
      </c>
      <c r="Z62" s="22">
        <v>-7.6E-4</v>
      </c>
      <c r="AA62" s="22">
        <v>-0.001459</v>
      </c>
      <c r="AB62" s="22">
        <v>-0.001968</v>
      </c>
      <c r="AC62" s="22">
        <v>-0.002523</v>
      </c>
      <c r="AD62" s="22">
        <v>-0.003012</v>
      </c>
      <c r="AE62" s="22">
        <v>-0.003544</v>
      </c>
      <c r="AF62" s="22">
        <v>-0.004046</v>
      </c>
      <c r="AG62" s="22">
        <v>-0.004579</v>
      </c>
      <c r="AH62" s="22">
        <v>-0.005083</v>
      </c>
      <c r="AI62" s="22">
        <v>-0.005507</v>
      </c>
      <c r="AJ62" s="22">
        <v>-0.00583</v>
      </c>
      <c r="AK62" s="22">
        <v>-0.005784</v>
      </c>
      <c r="AL62" s="22">
        <v>-0.005502</v>
      </c>
    </row>
    <row r="63" ht="12.75" customHeight="1">
      <c r="A63" s="22">
        <v>0.029398</v>
      </c>
      <c r="B63" s="22">
        <v>0.028139</v>
      </c>
      <c r="C63" s="22">
        <v>0.026735</v>
      </c>
      <c r="D63" s="22">
        <v>0.025218</v>
      </c>
      <c r="E63" s="22">
        <v>0.023817</v>
      </c>
      <c r="F63" s="22">
        <v>0.022587</v>
      </c>
      <c r="G63" s="22">
        <v>0.021429</v>
      </c>
      <c r="H63" s="22">
        <v>0.020137</v>
      </c>
      <c r="I63" s="22">
        <v>0.019021</v>
      </c>
      <c r="J63" s="22">
        <v>0.017838</v>
      </c>
      <c r="K63" s="22">
        <v>0.01659</v>
      </c>
      <c r="L63" s="22">
        <v>0.01521</v>
      </c>
      <c r="M63" s="22">
        <v>0.013893</v>
      </c>
      <c r="N63" s="22">
        <v>0.012478</v>
      </c>
      <c r="O63" s="22">
        <v>0.010991</v>
      </c>
      <c r="P63" s="22">
        <v>0.009557</v>
      </c>
      <c r="Q63" s="22">
        <v>0.008399</v>
      </c>
      <c r="R63" s="22">
        <v>0.007526</v>
      </c>
      <c r="S63" s="22">
        <v>0.00671</v>
      </c>
      <c r="T63" s="22">
        <v>0.005733</v>
      </c>
      <c r="U63" s="22">
        <v>0.004486</v>
      </c>
      <c r="V63" s="22">
        <v>0.003363</v>
      </c>
      <c r="W63" s="22">
        <v>0.002257</v>
      </c>
      <c r="X63" s="22">
        <v>0.00103</v>
      </c>
      <c r="Y63" s="67">
        <v>0.0</v>
      </c>
      <c r="Z63" s="22">
        <v>-6.88E-4</v>
      </c>
      <c r="AA63" s="22">
        <v>-0.001298</v>
      </c>
      <c r="AB63" s="22">
        <v>-0.001791</v>
      </c>
      <c r="AC63" s="22">
        <v>-0.00228</v>
      </c>
      <c r="AD63" s="22">
        <v>-0.002826</v>
      </c>
      <c r="AE63" s="22">
        <v>-0.003326</v>
      </c>
      <c r="AF63" s="22">
        <v>-0.003863</v>
      </c>
      <c r="AG63" s="22">
        <v>-0.004446</v>
      </c>
      <c r="AH63" s="22">
        <v>-0.004987</v>
      </c>
      <c r="AI63" s="22">
        <v>-0.005382</v>
      </c>
      <c r="AJ63" s="22">
        <v>-0.005716</v>
      </c>
      <c r="AK63" s="22">
        <v>-0.0057540000000000004</v>
      </c>
      <c r="AL63" s="22">
        <v>-0.005333</v>
      </c>
    </row>
    <row r="64" ht="12.75" customHeight="1">
      <c r="A64" s="22">
        <v>0.029915</v>
      </c>
      <c r="B64" s="22">
        <v>0.028537</v>
      </c>
      <c r="C64" s="22">
        <v>0.027124</v>
      </c>
      <c r="D64" s="22">
        <v>0.025444</v>
      </c>
      <c r="E64" s="22">
        <v>0.02384</v>
      </c>
      <c r="F64" s="22">
        <v>0.022452</v>
      </c>
      <c r="G64" s="22">
        <v>0.021288</v>
      </c>
      <c r="H64" s="22">
        <v>0.020211</v>
      </c>
      <c r="I64" s="22">
        <v>0.01919</v>
      </c>
      <c r="J64" s="22">
        <v>0.018101</v>
      </c>
      <c r="K64" s="22">
        <v>0.016798</v>
      </c>
      <c r="L64" s="22">
        <v>0.015375</v>
      </c>
      <c r="M64" s="22">
        <v>0.013779</v>
      </c>
      <c r="N64" s="22">
        <v>0.012361</v>
      </c>
      <c r="O64" s="22">
        <v>0.010925</v>
      </c>
      <c r="P64" s="22">
        <v>0.009546</v>
      </c>
      <c r="Q64" s="22">
        <v>0.008448</v>
      </c>
      <c r="R64" s="22">
        <v>0.00745</v>
      </c>
      <c r="S64" s="22">
        <v>0.006726</v>
      </c>
      <c r="T64" s="22">
        <v>0.005643</v>
      </c>
      <c r="U64" s="22">
        <v>0.00446</v>
      </c>
      <c r="V64" s="22">
        <v>0.003347</v>
      </c>
      <c r="W64" s="22">
        <v>0.002147</v>
      </c>
      <c r="X64" s="22">
        <v>9.93E-4</v>
      </c>
      <c r="Y64" s="67">
        <v>0.0</v>
      </c>
      <c r="Z64" s="22">
        <v>-7.33E-4</v>
      </c>
      <c r="AA64" s="22">
        <v>-0.001307</v>
      </c>
      <c r="AB64" s="22">
        <v>-0.00185</v>
      </c>
      <c r="AC64" s="22">
        <v>-0.002364</v>
      </c>
      <c r="AD64" s="22">
        <v>-0.002906</v>
      </c>
      <c r="AE64" s="22">
        <v>-0.003529</v>
      </c>
      <c r="AF64" s="22">
        <v>-0.004025</v>
      </c>
      <c r="AG64" s="22">
        <v>-0.00452</v>
      </c>
      <c r="AH64" s="22">
        <v>-0.005088</v>
      </c>
      <c r="AI64" s="22">
        <v>-0.005537</v>
      </c>
      <c r="AJ64" s="22">
        <v>-0.005746</v>
      </c>
      <c r="AK64" s="22">
        <v>-0.005797</v>
      </c>
      <c r="AL64" s="22">
        <v>-0.005446</v>
      </c>
    </row>
    <row r="65" ht="12.75" customHeight="1">
      <c r="A65" s="22">
        <v>0.029817</v>
      </c>
      <c r="B65" s="22">
        <v>0.028408</v>
      </c>
      <c r="C65" s="22">
        <v>0.026944</v>
      </c>
      <c r="D65" s="22">
        <v>0.025254</v>
      </c>
      <c r="E65" s="22">
        <v>0.023884</v>
      </c>
      <c r="F65" s="22">
        <v>0.022643</v>
      </c>
      <c r="G65" s="22">
        <v>0.021393</v>
      </c>
      <c r="H65" s="22">
        <v>0.020178</v>
      </c>
      <c r="I65" s="22">
        <v>0.019021</v>
      </c>
      <c r="J65" s="22">
        <v>0.017957</v>
      </c>
      <c r="K65" s="22">
        <v>0.016546</v>
      </c>
      <c r="L65" s="22">
        <v>0.01504</v>
      </c>
      <c r="M65" s="22">
        <v>0.013653</v>
      </c>
      <c r="N65" s="22">
        <v>0.012345</v>
      </c>
      <c r="O65" s="22">
        <v>0.010907</v>
      </c>
      <c r="P65" s="22">
        <v>0.009594</v>
      </c>
      <c r="Q65" s="22">
        <v>0.008392</v>
      </c>
      <c r="R65" s="22">
        <v>0.007408</v>
      </c>
      <c r="S65" s="22">
        <v>0.006464</v>
      </c>
      <c r="T65" s="22">
        <v>0.005525</v>
      </c>
      <c r="U65" s="22">
        <v>0.004364</v>
      </c>
      <c r="V65" s="22">
        <v>0.00322</v>
      </c>
      <c r="W65" s="22">
        <v>0.002156</v>
      </c>
      <c r="X65" s="22">
        <v>9.9E-4</v>
      </c>
      <c r="Y65" s="67">
        <v>0.0</v>
      </c>
      <c r="Z65" s="22">
        <v>-7.26E-4</v>
      </c>
      <c r="AA65" s="22">
        <v>-0.001374</v>
      </c>
      <c r="AB65" s="22">
        <v>-0.001845</v>
      </c>
      <c r="AC65" s="22">
        <v>-0.002392</v>
      </c>
      <c r="AD65" s="22">
        <v>-0.002896</v>
      </c>
      <c r="AE65" s="22">
        <v>-0.003414</v>
      </c>
      <c r="AF65" s="22">
        <v>-0.003952</v>
      </c>
      <c r="AG65" s="22">
        <v>-0.004531</v>
      </c>
      <c r="AH65" s="22">
        <v>-0.005049</v>
      </c>
      <c r="AI65" s="22">
        <v>-0.005464</v>
      </c>
      <c r="AJ65" s="22">
        <v>-0.005903</v>
      </c>
      <c r="AK65" s="22">
        <v>-0.005836</v>
      </c>
      <c r="AL65" s="22">
        <v>-0.00554</v>
      </c>
    </row>
    <row r="66" ht="12.75" customHeight="1">
      <c r="A66" s="22">
        <v>0.029586</v>
      </c>
      <c r="B66" s="22">
        <v>0.028335</v>
      </c>
      <c r="C66" s="22">
        <v>0.026922</v>
      </c>
      <c r="D66" s="22">
        <v>0.025382</v>
      </c>
      <c r="E66" s="22">
        <v>0.023902</v>
      </c>
      <c r="F66" s="22">
        <v>0.022613</v>
      </c>
      <c r="G66" s="22">
        <v>0.021452</v>
      </c>
      <c r="H66" s="22">
        <v>0.020185</v>
      </c>
      <c r="I66" s="22">
        <v>0.019085</v>
      </c>
      <c r="J66" s="22">
        <v>0.017915</v>
      </c>
      <c r="K66" s="22">
        <v>0.016739</v>
      </c>
      <c r="L66" s="22">
        <v>0.015375</v>
      </c>
      <c r="M66" s="22">
        <v>0.013997</v>
      </c>
      <c r="N66" s="22">
        <v>0.012539</v>
      </c>
      <c r="O66" s="22">
        <v>0.011025</v>
      </c>
      <c r="P66" s="22">
        <v>0.009514</v>
      </c>
      <c r="Q66" s="22">
        <v>0.008334</v>
      </c>
      <c r="R66" s="22">
        <v>0.00751</v>
      </c>
      <c r="S66" s="22">
        <v>0.006761</v>
      </c>
      <c r="T66" s="22">
        <v>0.005716</v>
      </c>
      <c r="U66" s="22">
        <v>0.004431</v>
      </c>
      <c r="V66" s="22">
        <v>0.003355</v>
      </c>
      <c r="W66" s="22">
        <v>0.002203</v>
      </c>
      <c r="X66" s="22">
        <v>0.001009</v>
      </c>
      <c r="Y66" s="67">
        <v>0.0</v>
      </c>
      <c r="Z66" s="22">
        <v>-6.52E-4</v>
      </c>
      <c r="AA66" s="22">
        <v>-0.001211</v>
      </c>
      <c r="AB66" s="22">
        <v>-0.001661</v>
      </c>
      <c r="AC66" s="22">
        <v>-0.00213</v>
      </c>
      <c r="AD66" s="22">
        <v>-0.002716</v>
      </c>
      <c r="AE66" s="22">
        <v>-0.003252</v>
      </c>
      <c r="AF66" s="22">
        <v>-0.003848</v>
      </c>
      <c r="AG66" s="22">
        <v>-0.004463</v>
      </c>
      <c r="AH66" s="22">
        <v>-0.005043</v>
      </c>
      <c r="AI66" s="22">
        <v>-0.005452</v>
      </c>
      <c r="AJ66" s="22">
        <v>-0.005705</v>
      </c>
      <c r="AK66" s="22">
        <v>-0.005827</v>
      </c>
      <c r="AL66" s="22">
        <v>-0.005369</v>
      </c>
    </row>
    <row r="67" ht="12.75" customHeight="1">
      <c r="A67" s="22">
        <v>0.030622</v>
      </c>
      <c r="B67" s="22">
        <v>0.029064</v>
      </c>
      <c r="C67" s="22">
        <v>0.027586</v>
      </c>
      <c r="D67" s="22">
        <v>0.025803</v>
      </c>
      <c r="E67" s="22">
        <v>0.024152</v>
      </c>
      <c r="F67" s="22">
        <v>0.022747</v>
      </c>
      <c r="G67" s="22">
        <v>0.021532</v>
      </c>
      <c r="H67" s="22">
        <v>0.020478</v>
      </c>
      <c r="I67" s="22">
        <v>0.019475</v>
      </c>
      <c r="J67" s="22">
        <v>0.018365</v>
      </c>
      <c r="K67" s="22">
        <v>0.016971</v>
      </c>
      <c r="L67" s="22">
        <v>0.015526</v>
      </c>
      <c r="M67" s="22">
        <v>0.013885</v>
      </c>
      <c r="N67" s="22">
        <v>0.012521</v>
      </c>
      <c r="O67" s="22">
        <v>0.011083</v>
      </c>
      <c r="P67" s="22">
        <v>0.009755</v>
      </c>
      <c r="Q67" s="22">
        <v>0.008605</v>
      </c>
      <c r="R67" s="22">
        <v>0.007472</v>
      </c>
      <c r="S67" s="22">
        <v>0.006714</v>
      </c>
      <c r="T67" s="22">
        <v>0.005613</v>
      </c>
      <c r="U67" s="22">
        <v>0.004461</v>
      </c>
      <c r="V67" s="22">
        <v>0.003329</v>
      </c>
      <c r="W67" s="22">
        <v>0.002119</v>
      </c>
      <c r="X67" s="22">
        <v>0.001018</v>
      </c>
      <c r="Y67" s="67">
        <v>0.0</v>
      </c>
      <c r="Z67" s="22">
        <v>-7.53E-4</v>
      </c>
      <c r="AA67" s="22">
        <v>-0.001337</v>
      </c>
      <c r="AB67" s="22">
        <v>-0.001871</v>
      </c>
      <c r="AC67" s="22">
        <v>-0.002431</v>
      </c>
      <c r="AD67" s="22">
        <v>-0.002943</v>
      </c>
      <c r="AE67" s="22">
        <v>-0.003647</v>
      </c>
      <c r="AF67" s="22">
        <v>-0.004163</v>
      </c>
      <c r="AG67" s="22">
        <v>-0.00471</v>
      </c>
      <c r="AH67" s="22">
        <v>-0.005318</v>
      </c>
      <c r="AI67" s="22">
        <v>-0.005828</v>
      </c>
      <c r="AJ67" s="22">
        <v>-0.006043</v>
      </c>
      <c r="AK67" s="22">
        <v>-0.006067</v>
      </c>
      <c r="AL67" s="22">
        <v>-0.005791</v>
      </c>
    </row>
    <row r="68" ht="12.75" customHeight="1">
      <c r="A68" s="22">
        <v>0.029946</v>
      </c>
      <c r="B68" s="22">
        <v>0.028607</v>
      </c>
      <c r="C68" s="22">
        <v>0.02721</v>
      </c>
      <c r="D68" s="22">
        <v>0.025578</v>
      </c>
      <c r="E68" s="22">
        <v>0.024241</v>
      </c>
      <c r="F68" s="22">
        <v>0.023047</v>
      </c>
      <c r="G68" s="22">
        <v>0.021797</v>
      </c>
      <c r="H68" s="22">
        <v>0.020526</v>
      </c>
      <c r="I68" s="22">
        <v>0.019334</v>
      </c>
      <c r="J68" s="22">
        <v>0.018212</v>
      </c>
      <c r="K68" s="22">
        <v>0.016828</v>
      </c>
      <c r="L68" s="22">
        <v>0.015397</v>
      </c>
      <c r="M68" s="22">
        <v>0.01408</v>
      </c>
      <c r="N68" s="22">
        <v>0.012728</v>
      </c>
      <c r="O68" s="22">
        <v>0.01124</v>
      </c>
      <c r="P68" s="22">
        <v>0.00981</v>
      </c>
      <c r="Q68" s="22">
        <v>0.00853</v>
      </c>
      <c r="R68" s="22">
        <v>0.007625</v>
      </c>
      <c r="S68" s="22">
        <v>0.006651</v>
      </c>
      <c r="T68" s="22">
        <v>0.005699</v>
      </c>
      <c r="U68" s="22">
        <v>0.004501</v>
      </c>
      <c r="V68" s="22">
        <v>0.003314</v>
      </c>
      <c r="W68" s="22">
        <v>0.002221</v>
      </c>
      <c r="X68" s="22">
        <v>9.98E-4</v>
      </c>
      <c r="Y68" s="67">
        <v>0.0</v>
      </c>
      <c r="Z68" s="22">
        <v>-7.35E-4</v>
      </c>
      <c r="AA68" s="22">
        <v>-0.001351</v>
      </c>
      <c r="AB68" s="22">
        <v>-0.00182</v>
      </c>
      <c r="AC68" s="22">
        <v>-0.002306</v>
      </c>
      <c r="AD68" s="22">
        <v>-0.002839</v>
      </c>
      <c r="AE68" s="22">
        <v>-0.003313</v>
      </c>
      <c r="AF68" s="22">
        <v>-0.003953</v>
      </c>
      <c r="AG68" s="22">
        <v>-0.004567</v>
      </c>
      <c r="AH68" s="22">
        <v>-0.005108</v>
      </c>
      <c r="AI68" s="22">
        <v>-0.005533</v>
      </c>
      <c r="AJ68" s="22">
        <v>-0.006055</v>
      </c>
      <c r="AK68" s="22">
        <v>-0.005986</v>
      </c>
      <c r="AL68" s="22">
        <v>-0.005646</v>
      </c>
    </row>
    <row r="69" ht="12.75" customHeight="1">
      <c r="A69" s="22">
        <v>0.030578</v>
      </c>
      <c r="B69" s="22">
        <v>0.029263</v>
      </c>
      <c r="C69" s="22">
        <v>0.02773</v>
      </c>
      <c r="D69" s="22">
        <v>0.026178</v>
      </c>
      <c r="E69" s="22">
        <v>0.024566</v>
      </c>
      <c r="F69" s="22">
        <v>0.023195</v>
      </c>
      <c r="G69" s="22">
        <v>0.022039</v>
      </c>
      <c r="H69" s="22">
        <v>0.0208</v>
      </c>
      <c r="I69" s="22">
        <v>0.019699</v>
      </c>
      <c r="J69" s="22">
        <v>0.018526</v>
      </c>
      <c r="K69" s="22">
        <v>0.017355</v>
      </c>
      <c r="L69" s="22">
        <v>0.015927</v>
      </c>
      <c r="M69" s="22">
        <v>0.014459</v>
      </c>
      <c r="N69" s="22">
        <v>0.012947</v>
      </c>
      <c r="O69" s="22">
        <v>0.011435</v>
      </c>
      <c r="P69" s="22">
        <v>0.009886</v>
      </c>
      <c r="Q69" s="22">
        <v>0.008765</v>
      </c>
      <c r="R69" s="22">
        <v>0.007831</v>
      </c>
      <c r="S69" s="22">
        <v>0.007141</v>
      </c>
      <c r="T69" s="22">
        <v>0.006002</v>
      </c>
      <c r="U69" s="22">
        <v>0.004666</v>
      </c>
      <c r="V69" s="22">
        <v>0.003569</v>
      </c>
      <c r="W69" s="22">
        <v>0.002338</v>
      </c>
      <c r="X69" s="22">
        <v>0.001125</v>
      </c>
      <c r="Y69" s="67">
        <v>0.0</v>
      </c>
      <c r="Z69" s="22">
        <v>-6.47E-4</v>
      </c>
      <c r="AA69" s="22">
        <v>-0.001179</v>
      </c>
      <c r="AB69" s="22">
        <v>-0.001701</v>
      </c>
      <c r="AC69" s="22">
        <v>-0.002142</v>
      </c>
      <c r="AD69" s="22">
        <v>-0.002777</v>
      </c>
      <c r="AE69" s="22">
        <v>-0.003383</v>
      </c>
      <c r="AF69" s="22">
        <v>-0.004018</v>
      </c>
      <c r="AG69" s="22">
        <v>-0.004614</v>
      </c>
      <c r="AH69" s="22">
        <v>-0.005201</v>
      </c>
      <c r="AI69" s="22">
        <v>-0.005654</v>
      </c>
      <c r="AJ69" s="22">
        <v>-0.005844</v>
      </c>
      <c r="AK69" s="22">
        <v>-0.00597</v>
      </c>
      <c r="AL69" s="22">
        <v>-0.005504</v>
      </c>
    </row>
    <row r="70" ht="12.75" customHeight="1">
      <c r="A70" s="22">
        <v>0.030962</v>
      </c>
      <c r="B70" s="22">
        <v>0.029453</v>
      </c>
      <c r="C70" s="22">
        <v>0.028066</v>
      </c>
      <c r="D70" s="22">
        <v>0.026276</v>
      </c>
      <c r="E70" s="22">
        <v>0.024713</v>
      </c>
      <c r="F70" s="22">
        <v>0.023346</v>
      </c>
      <c r="G70" s="22">
        <v>0.022094</v>
      </c>
      <c r="H70" s="22">
        <v>0.021065</v>
      </c>
      <c r="I70" s="22">
        <v>0.019978</v>
      </c>
      <c r="J70" s="22">
        <v>0.018929</v>
      </c>
      <c r="K70" s="22">
        <v>0.017399</v>
      </c>
      <c r="L70" s="22">
        <v>0.015908</v>
      </c>
      <c r="M70" s="22">
        <v>0.014283</v>
      </c>
      <c r="N70" s="22">
        <v>0.013005</v>
      </c>
      <c r="O70" s="22">
        <v>0.011554</v>
      </c>
      <c r="P70" s="22">
        <v>0.01026</v>
      </c>
      <c r="Q70" s="22">
        <v>0.008999</v>
      </c>
      <c r="R70" s="22">
        <v>0.007808</v>
      </c>
      <c r="S70" s="22">
        <v>0.006953</v>
      </c>
      <c r="T70" s="22">
        <v>0.005864</v>
      </c>
      <c r="U70" s="22">
        <v>0.004724</v>
      </c>
      <c r="V70" s="22">
        <v>0.003444</v>
      </c>
      <c r="W70" s="22">
        <v>0.00223</v>
      </c>
      <c r="X70" s="22">
        <v>0.001055</v>
      </c>
      <c r="Y70" s="67">
        <v>0.0</v>
      </c>
      <c r="Z70" s="22">
        <v>-8.57E-4</v>
      </c>
      <c r="AA70" s="22">
        <v>-0.00154</v>
      </c>
      <c r="AB70" s="22">
        <v>-0.002042</v>
      </c>
      <c r="AC70" s="22">
        <v>-0.002611</v>
      </c>
      <c r="AD70" s="22">
        <v>-0.003069</v>
      </c>
      <c r="AE70" s="22">
        <v>-0.003807</v>
      </c>
      <c r="AF70" s="22">
        <v>-0.004256</v>
      </c>
      <c r="AG70" s="22">
        <v>-0.00488</v>
      </c>
      <c r="AH70" s="22">
        <v>-0.005448</v>
      </c>
      <c r="AI70" s="22">
        <v>-0.005949</v>
      </c>
      <c r="AJ70" s="22">
        <v>-0.006233</v>
      </c>
      <c r="AK70" s="22">
        <v>-0.006225</v>
      </c>
      <c r="AL70" s="22">
        <v>-0.005928</v>
      </c>
    </row>
    <row r="71" ht="12.75" customHeight="1">
      <c r="A71" s="22">
        <v>0.029881</v>
      </c>
      <c r="B71" s="22">
        <v>0.028768</v>
      </c>
      <c r="C71" s="22">
        <v>0.027452</v>
      </c>
      <c r="D71" s="22">
        <v>0.026025</v>
      </c>
      <c r="E71" s="22">
        <v>0.024783</v>
      </c>
      <c r="F71" s="22">
        <v>0.023662</v>
      </c>
      <c r="G71" s="22">
        <v>0.022423</v>
      </c>
      <c r="H71" s="22">
        <v>0.021117</v>
      </c>
      <c r="I71" s="22">
        <v>0.0199</v>
      </c>
      <c r="J71" s="22">
        <v>0.018739</v>
      </c>
      <c r="K71" s="22">
        <v>0.017458</v>
      </c>
      <c r="L71" s="22">
        <v>0.016069</v>
      </c>
      <c r="M71" s="22">
        <v>0.014721</v>
      </c>
      <c r="N71" s="22">
        <v>0.013288</v>
      </c>
      <c r="O71" s="22">
        <v>0.011787</v>
      </c>
      <c r="P71" s="22">
        <v>0.01025</v>
      </c>
      <c r="Q71" s="22">
        <v>0.008953</v>
      </c>
      <c r="R71" s="22">
        <v>0.008135</v>
      </c>
      <c r="S71" s="22">
        <v>0.007189</v>
      </c>
      <c r="T71" s="22">
        <v>0.006197</v>
      </c>
      <c r="U71" s="22">
        <v>0.004869</v>
      </c>
      <c r="V71" s="22">
        <v>0.003621</v>
      </c>
      <c r="W71" s="22">
        <v>0.002497</v>
      </c>
      <c r="X71" s="22">
        <v>0.001126</v>
      </c>
      <c r="Y71" s="67">
        <v>0.0</v>
      </c>
      <c r="Z71" s="22">
        <v>-7.3E-4</v>
      </c>
      <c r="AA71" s="22">
        <v>-0.001397</v>
      </c>
      <c r="AB71" s="22">
        <v>-0.001835</v>
      </c>
      <c r="AC71" s="22">
        <v>-0.002295</v>
      </c>
      <c r="AD71" s="22">
        <v>-0.002864</v>
      </c>
      <c r="AE71" s="22">
        <v>-0.003297</v>
      </c>
      <c r="AF71" s="22">
        <v>-0.003938</v>
      </c>
      <c r="AG71" s="22">
        <v>-0.00453</v>
      </c>
      <c r="AH71" s="22">
        <v>-0.005069</v>
      </c>
      <c r="AI71" s="22">
        <v>-0.005467</v>
      </c>
      <c r="AJ71" s="22">
        <v>-0.005932</v>
      </c>
      <c r="AK71" s="22">
        <v>-0.005871</v>
      </c>
      <c r="AL71" s="22">
        <v>-0.00546</v>
      </c>
    </row>
    <row r="72" ht="12.75" customHeight="1">
      <c r="A72" s="22">
        <v>0.030488</v>
      </c>
      <c r="B72" s="22">
        <v>0.029344</v>
      </c>
      <c r="C72" s="22">
        <v>0.028033</v>
      </c>
      <c r="D72" s="22">
        <v>0.02653</v>
      </c>
      <c r="E72" s="22">
        <v>0.024947</v>
      </c>
      <c r="F72" s="22">
        <v>0.023568</v>
      </c>
      <c r="G72" s="22">
        <v>0.022514</v>
      </c>
      <c r="H72" s="22">
        <v>0.021411</v>
      </c>
      <c r="I72" s="22">
        <v>0.020377</v>
      </c>
      <c r="J72" s="22">
        <v>0.019279</v>
      </c>
      <c r="K72" s="22">
        <v>0.018069</v>
      </c>
      <c r="L72" s="22">
        <v>0.016549</v>
      </c>
      <c r="M72" s="22">
        <v>0.014964</v>
      </c>
      <c r="N72" s="22">
        <v>0.013446</v>
      </c>
      <c r="O72" s="22">
        <v>0.011988</v>
      </c>
      <c r="P72" s="22">
        <v>0.010474</v>
      </c>
      <c r="Q72" s="22">
        <v>0.009419</v>
      </c>
      <c r="R72" s="22">
        <v>0.008333</v>
      </c>
      <c r="S72" s="22">
        <v>0.007683</v>
      </c>
      <c r="T72" s="22">
        <v>0.006486</v>
      </c>
      <c r="U72" s="22">
        <v>0.005098</v>
      </c>
      <c r="V72" s="22">
        <v>0.003893</v>
      </c>
      <c r="W72" s="22">
        <v>0.002486</v>
      </c>
      <c r="X72" s="22">
        <v>0.001238</v>
      </c>
      <c r="Y72" s="67">
        <v>0.0</v>
      </c>
      <c r="Z72" s="22">
        <v>-7.68E-4</v>
      </c>
      <c r="AA72" s="22">
        <v>-0.00138</v>
      </c>
      <c r="AB72" s="22">
        <v>-0.001977</v>
      </c>
      <c r="AC72" s="22">
        <v>-0.00245</v>
      </c>
      <c r="AD72" s="22">
        <v>-0.002997</v>
      </c>
      <c r="AE72" s="22">
        <v>-0.003672</v>
      </c>
      <c r="AF72" s="22">
        <v>-0.004168</v>
      </c>
      <c r="AG72" s="22">
        <v>-0.004711</v>
      </c>
      <c r="AH72" s="22">
        <v>-0.005265</v>
      </c>
      <c r="AI72" s="22">
        <v>-0.005743</v>
      </c>
      <c r="AJ72" s="22">
        <v>-0.005834</v>
      </c>
      <c r="AK72" s="22">
        <v>-0.005951</v>
      </c>
      <c r="AL72" s="22">
        <v>-0.005455</v>
      </c>
    </row>
    <row r="73" ht="12.75" customHeight="1">
      <c r="A73" s="22">
        <v>0.030174</v>
      </c>
      <c r="B73" s="22">
        <v>0.028946</v>
      </c>
      <c r="C73" s="22">
        <v>0.027896</v>
      </c>
      <c r="D73" s="22">
        <v>0.026358</v>
      </c>
      <c r="E73" s="22">
        <v>0.025033</v>
      </c>
      <c r="F73" s="22">
        <v>0.023802</v>
      </c>
      <c r="G73" s="22">
        <v>0.022608</v>
      </c>
      <c r="H73" s="22">
        <v>0.021602</v>
      </c>
      <c r="I73" s="22">
        <v>0.02045</v>
      </c>
      <c r="J73" s="22">
        <v>0.019389</v>
      </c>
      <c r="K73" s="22">
        <v>0.017799</v>
      </c>
      <c r="L73" s="22">
        <v>0.016342</v>
      </c>
      <c r="M73" s="22">
        <v>0.014752</v>
      </c>
      <c r="N73" s="22">
        <v>0.013558</v>
      </c>
      <c r="O73" s="22">
        <v>0.012082</v>
      </c>
      <c r="P73" s="22">
        <v>0.010835</v>
      </c>
      <c r="Q73" s="22">
        <v>0.009468</v>
      </c>
      <c r="R73" s="22">
        <v>0.008341</v>
      </c>
      <c r="S73" s="22">
        <v>0.007368</v>
      </c>
      <c r="T73" s="22">
        <v>0.006278</v>
      </c>
      <c r="U73" s="22">
        <v>0.005099</v>
      </c>
      <c r="V73" s="22">
        <v>0.0037</v>
      </c>
      <c r="W73" s="22">
        <v>0.002497</v>
      </c>
      <c r="X73" s="22">
        <v>0.001131</v>
      </c>
      <c r="Y73" s="67">
        <v>0.0</v>
      </c>
      <c r="Z73" s="22">
        <v>-9.03E-4</v>
      </c>
      <c r="AA73" s="22">
        <v>-0.00176</v>
      </c>
      <c r="AB73" s="22">
        <v>-0.002288</v>
      </c>
      <c r="AC73" s="22">
        <v>-0.002814</v>
      </c>
      <c r="AD73" s="22">
        <v>-0.003262</v>
      </c>
      <c r="AE73" s="22">
        <v>-0.003804</v>
      </c>
      <c r="AF73" s="22">
        <v>-0.004361</v>
      </c>
      <c r="AG73" s="22">
        <v>-0.004888</v>
      </c>
      <c r="AH73" s="22">
        <v>-0.005385</v>
      </c>
      <c r="AI73" s="22">
        <v>-0.00581</v>
      </c>
      <c r="AJ73" s="22">
        <v>-0.006223</v>
      </c>
      <c r="AK73" s="22">
        <v>-0.006123</v>
      </c>
      <c r="AL73" s="22">
        <v>-0.005828</v>
      </c>
    </row>
    <row r="74" ht="12.75" customHeight="1">
      <c r="A74" s="22">
        <v>0.028755</v>
      </c>
      <c r="B74" s="22">
        <v>0.028073</v>
      </c>
      <c r="C74" s="22">
        <v>0.027046</v>
      </c>
      <c r="D74" s="22">
        <v>0.025928</v>
      </c>
      <c r="E74" s="22">
        <v>0.024829</v>
      </c>
      <c r="F74" s="22">
        <v>0.023774</v>
      </c>
      <c r="G74" s="22">
        <v>0.022639</v>
      </c>
      <c r="H74" s="22">
        <v>0.021399</v>
      </c>
      <c r="I74" s="22">
        <v>0.020283</v>
      </c>
      <c r="J74" s="22">
        <v>0.019126</v>
      </c>
      <c r="K74" s="22">
        <v>0.01803</v>
      </c>
      <c r="L74" s="22">
        <v>0.016638</v>
      </c>
      <c r="M74" s="22">
        <v>0.01529</v>
      </c>
      <c r="N74" s="22">
        <v>0.013803</v>
      </c>
      <c r="O74" s="22">
        <v>0.01229</v>
      </c>
      <c r="P74" s="22">
        <v>0.010708</v>
      </c>
      <c r="Q74" s="22">
        <v>0.009501</v>
      </c>
      <c r="R74" s="22">
        <v>0.008749</v>
      </c>
      <c r="S74" s="22">
        <v>0.007834</v>
      </c>
      <c r="T74" s="22">
        <v>0.006804</v>
      </c>
      <c r="U74" s="22">
        <v>0.005329</v>
      </c>
      <c r="V74" s="22">
        <v>0.004032</v>
      </c>
      <c r="W74" s="22">
        <v>0.00273</v>
      </c>
      <c r="X74" s="22">
        <v>0.001294</v>
      </c>
      <c r="Y74" s="67">
        <v>0.0</v>
      </c>
      <c r="Z74" s="22">
        <v>-7.75E-4</v>
      </c>
      <c r="AA74" s="22">
        <v>-0.001477</v>
      </c>
      <c r="AB74" s="22">
        <v>-0.002</v>
      </c>
      <c r="AC74" s="22">
        <v>-0.002477</v>
      </c>
      <c r="AD74" s="22">
        <v>-0.003078</v>
      </c>
      <c r="AE74" s="22">
        <v>-0.003509</v>
      </c>
      <c r="AF74" s="22">
        <v>-0.004143</v>
      </c>
      <c r="AG74" s="22">
        <v>-0.004753</v>
      </c>
      <c r="AH74" s="22">
        <v>-0.00524</v>
      </c>
      <c r="AI74" s="22">
        <v>-0.005604</v>
      </c>
      <c r="AJ74" s="22">
        <v>-0.005959</v>
      </c>
      <c r="AK74" s="22">
        <v>-0.005918</v>
      </c>
      <c r="AL74" s="22">
        <v>-0.005447</v>
      </c>
    </row>
    <row r="75" ht="12.75" customHeight="1">
      <c r="A75" s="22">
        <v>0.029917</v>
      </c>
      <c r="B75" s="22">
        <v>0.029004</v>
      </c>
      <c r="C75" s="22">
        <v>0.027974</v>
      </c>
      <c r="D75" s="22">
        <v>0.026635</v>
      </c>
      <c r="E75" s="22">
        <v>0.025154</v>
      </c>
      <c r="F75" s="22">
        <v>0.023821</v>
      </c>
      <c r="G75" s="22">
        <v>0.022867</v>
      </c>
      <c r="H75" s="22">
        <v>0.021949</v>
      </c>
      <c r="I75" s="22">
        <v>0.020987</v>
      </c>
      <c r="J75" s="22">
        <v>0.019896</v>
      </c>
      <c r="K75" s="22">
        <v>0.018543</v>
      </c>
      <c r="L75" s="22">
        <v>0.017021</v>
      </c>
      <c r="M75" s="22">
        <v>0.015387</v>
      </c>
      <c r="N75" s="22">
        <v>0.013903</v>
      </c>
      <c r="O75" s="22">
        <v>0.012449</v>
      </c>
      <c r="P75" s="22">
        <v>0.01104</v>
      </c>
      <c r="Q75" s="22">
        <v>0.009924</v>
      </c>
      <c r="R75" s="22">
        <v>0.008742</v>
      </c>
      <c r="S75" s="22">
        <v>0.00805</v>
      </c>
      <c r="T75" s="22">
        <v>0.006769</v>
      </c>
      <c r="U75" s="22">
        <v>0.005463</v>
      </c>
      <c r="V75" s="22">
        <v>0.004066</v>
      </c>
      <c r="W75" s="22">
        <v>0.002649</v>
      </c>
      <c r="X75" s="22">
        <v>0.00133</v>
      </c>
      <c r="Y75" s="67">
        <v>0.0</v>
      </c>
      <c r="Z75" s="22">
        <v>-9.18E-4</v>
      </c>
      <c r="AA75" s="22">
        <v>-0.001725</v>
      </c>
      <c r="AB75" s="22">
        <v>-0.002312</v>
      </c>
      <c r="AC75" s="22">
        <v>-0.002864</v>
      </c>
      <c r="AD75" s="22">
        <v>-0.003456</v>
      </c>
      <c r="AE75" s="22">
        <v>-0.00422</v>
      </c>
      <c r="AF75" s="22">
        <v>-0.00466</v>
      </c>
      <c r="AG75" s="22">
        <v>-0.005191</v>
      </c>
      <c r="AH75" s="22">
        <v>-0.0058</v>
      </c>
      <c r="AI75" s="22">
        <v>-0.006297</v>
      </c>
      <c r="AJ75" s="22">
        <v>-0.006402</v>
      </c>
      <c r="AK75" s="22">
        <v>-0.006509</v>
      </c>
      <c r="AL75" s="22">
        <v>-0.006058</v>
      </c>
    </row>
    <row r="76" ht="12.75" customHeight="1">
      <c r="A76" s="22">
        <v>0.029771</v>
      </c>
      <c r="B76" s="22">
        <v>0.02886</v>
      </c>
      <c r="C76" s="22">
        <v>0.028045</v>
      </c>
      <c r="D76" s="22">
        <v>0.026739</v>
      </c>
      <c r="E76" s="22">
        <v>0.025654</v>
      </c>
      <c r="F76" s="22">
        <v>0.024661</v>
      </c>
      <c r="G76" s="22">
        <v>0.023454</v>
      </c>
      <c r="H76" s="22">
        <v>0.022309</v>
      </c>
      <c r="I76" s="22">
        <v>0.021131</v>
      </c>
      <c r="J76" s="22">
        <v>0.019996</v>
      </c>
      <c r="K76" s="22">
        <v>0.018469</v>
      </c>
      <c r="L76" s="22">
        <v>0.01704</v>
      </c>
      <c r="M76" s="22">
        <v>0.015512</v>
      </c>
      <c r="N76" s="22">
        <v>0.014264</v>
      </c>
      <c r="O76" s="22">
        <v>0.012719</v>
      </c>
      <c r="P76" s="22">
        <v>0.011431</v>
      </c>
      <c r="Q76" s="22">
        <v>0.009954</v>
      </c>
      <c r="R76" s="22">
        <v>0.008952</v>
      </c>
      <c r="S76" s="22">
        <v>0.007832</v>
      </c>
      <c r="T76" s="22">
        <v>0.006849</v>
      </c>
      <c r="U76" s="22">
        <v>0.00555</v>
      </c>
      <c r="V76" s="22">
        <v>0.003995</v>
      </c>
      <c r="W76" s="22">
        <v>0.002705</v>
      </c>
      <c r="X76" s="22">
        <v>0.001285</v>
      </c>
      <c r="Y76" s="67">
        <v>0.0</v>
      </c>
      <c r="Z76" s="22">
        <v>-9.98E-4</v>
      </c>
      <c r="AA76" s="22">
        <v>-0.001887</v>
      </c>
      <c r="AB76" s="22">
        <v>-0.002537</v>
      </c>
      <c r="AC76" s="22">
        <v>-0.003133</v>
      </c>
      <c r="AD76" s="22">
        <v>-0.003717</v>
      </c>
      <c r="AE76" s="22">
        <v>-0.004302</v>
      </c>
      <c r="AF76" s="22">
        <v>-0.004961</v>
      </c>
      <c r="AG76" s="22">
        <v>-0.005608</v>
      </c>
      <c r="AH76" s="22">
        <v>-0.006176</v>
      </c>
      <c r="AI76" s="22">
        <v>-0.006584</v>
      </c>
      <c r="AJ76" s="22">
        <v>-0.007159</v>
      </c>
      <c r="AK76" s="22">
        <v>-0.006975</v>
      </c>
      <c r="AL76" s="22">
        <v>-0.00663</v>
      </c>
    </row>
    <row r="77" ht="12.75" customHeight="1">
      <c r="A77" s="22">
        <v>0.025543</v>
      </c>
      <c r="B77" s="22">
        <v>0.025669</v>
      </c>
      <c r="C77" s="22">
        <v>0.025036</v>
      </c>
      <c r="D77" s="22">
        <v>0.024484</v>
      </c>
      <c r="E77" s="22">
        <v>0.023539</v>
      </c>
      <c r="F77" s="22">
        <v>0.022584</v>
      </c>
      <c r="G77" s="22">
        <v>0.021619</v>
      </c>
      <c r="H77" s="22">
        <v>0.020548</v>
      </c>
      <c r="I77" s="22">
        <v>0.019572</v>
      </c>
      <c r="J77" s="22">
        <v>0.018581</v>
      </c>
      <c r="K77" s="22">
        <v>0.017784</v>
      </c>
      <c r="L77" s="22">
        <v>0.016562</v>
      </c>
      <c r="M77" s="22">
        <v>0.015147</v>
      </c>
      <c r="N77" s="22">
        <v>0.013565</v>
      </c>
      <c r="O77" s="22">
        <v>0.012174</v>
      </c>
      <c r="P77" s="22">
        <v>0.010596</v>
      </c>
      <c r="Q77" s="22">
        <v>0.009478</v>
      </c>
      <c r="R77" s="22">
        <v>0.008791</v>
      </c>
      <c r="S77" s="22">
        <v>0.008044</v>
      </c>
      <c r="T77" s="22">
        <v>0.006946</v>
      </c>
      <c r="U77" s="22">
        <v>0.00543</v>
      </c>
      <c r="V77" s="22">
        <v>0.004164</v>
      </c>
      <c r="W77" s="22">
        <v>0.002814</v>
      </c>
      <c r="X77" s="22">
        <v>0.001271</v>
      </c>
      <c r="Y77" s="67">
        <v>0.0</v>
      </c>
      <c r="Z77" s="22">
        <v>-7.16E-4</v>
      </c>
      <c r="AA77" s="22">
        <v>-0.001442</v>
      </c>
      <c r="AB77" s="22">
        <v>-0.00217</v>
      </c>
      <c r="AC77" s="22">
        <v>-0.00272</v>
      </c>
      <c r="AD77" s="22">
        <v>-0.003542</v>
      </c>
      <c r="AE77" s="22">
        <v>-0.004159</v>
      </c>
      <c r="AF77" s="22">
        <v>-0.005003</v>
      </c>
      <c r="AG77" s="22">
        <v>-0.00575</v>
      </c>
      <c r="AH77" s="22">
        <v>-0.006366</v>
      </c>
      <c r="AI77" s="22">
        <v>-0.006874</v>
      </c>
      <c r="AJ77" s="22">
        <v>-0.007057</v>
      </c>
      <c r="AK77" s="22">
        <v>-0.007259</v>
      </c>
      <c r="AL77" s="22">
        <v>-0.00681</v>
      </c>
    </row>
    <row r="78" ht="12.75" customHeight="1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9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</row>
    <row r="79" ht="12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29"/>
    <col customWidth="1" min="26" max="26" width="9.57"/>
    <col customWidth="1" min="27" max="38" width="10.29"/>
  </cols>
  <sheetData>
    <row r="1" ht="12.75" customHeight="1">
      <c r="A1" s="22">
        <v>-0.134574</v>
      </c>
      <c r="B1" s="22">
        <v>-0.129577</v>
      </c>
      <c r="C1" s="22">
        <v>-0.124084</v>
      </c>
      <c r="D1" s="22">
        <v>-0.118146</v>
      </c>
      <c r="E1" s="22">
        <v>-0.112278</v>
      </c>
      <c r="F1" s="22">
        <v>-0.10625</v>
      </c>
      <c r="G1" s="22">
        <v>-0.100885</v>
      </c>
      <c r="H1" s="22">
        <v>-0.095622</v>
      </c>
      <c r="I1" s="22">
        <v>-0.08987</v>
      </c>
      <c r="J1" s="22">
        <v>-0.084053</v>
      </c>
      <c r="K1" s="22">
        <v>-0.077784</v>
      </c>
      <c r="L1" s="22">
        <v>-0.073716</v>
      </c>
      <c r="M1" s="22">
        <v>-0.067724</v>
      </c>
      <c r="N1" s="22">
        <v>-0.063479</v>
      </c>
      <c r="O1" s="22">
        <v>-0.05675</v>
      </c>
      <c r="P1" s="22">
        <v>-0.05071</v>
      </c>
      <c r="Q1" s="22">
        <v>-0.043566</v>
      </c>
      <c r="R1" s="22">
        <v>-0.039899</v>
      </c>
      <c r="S1" s="22">
        <v>-0.034159</v>
      </c>
      <c r="T1" s="22">
        <v>-0.030271</v>
      </c>
      <c r="U1" s="22">
        <v>-0.022629</v>
      </c>
      <c r="V1" s="22">
        <v>-0.016711</v>
      </c>
      <c r="W1" s="22">
        <v>-0.010929</v>
      </c>
      <c r="X1" s="22">
        <v>-0.004981</v>
      </c>
      <c r="Y1" s="72">
        <v>0.0</v>
      </c>
      <c r="Z1" s="22">
        <v>0.006993</v>
      </c>
      <c r="AA1" s="22">
        <v>0.012723</v>
      </c>
      <c r="AB1" s="22">
        <v>0.019372</v>
      </c>
      <c r="AC1" s="22">
        <v>0.025521</v>
      </c>
      <c r="AD1" s="22">
        <v>0.031188</v>
      </c>
      <c r="AE1" s="22">
        <v>0.037589</v>
      </c>
      <c r="AF1" s="22">
        <v>0.043919</v>
      </c>
      <c r="AG1" s="22">
        <v>0.049934</v>
      </c>
      <c r="AH1" s="22">
        <v>0.055386</v>
      </c>
      <c r="AI1" s="22">
        <v>0.061707</v>
      </c>
      <c r="AJ1" s="22">
        <v>0.067281</v>
      </c>
      <c r="AK1" s="22">
        <v>0.071318</v>
      </c>
      <c r="AL1" s="22">
        <v>0.071953</v>
      </c>
    </row>
    <row r="2" ht="12.75" customHeight="1">
      <c r="A2" s="22">
        <v>-0.127867</v>
      </c>
      <c r="B2" s="22">
        <v>-0.121957</v>
      </c>
      <c r="C2" s="22">
        <v>-0.116167</v>
      </c>
      <c r="D2" s="22">
        <v>-0.109662</v>
      </c>
      <c r="E2" s="22">
        <v>-0.104624</v>
      </c>
      <c r="F2" s="22">
        <v>-0.098704</v>
      </c>
      <c r="G2" s="22">
        <v>-0.092979</v>
      </c>
      <c r="H2" s="22">
        <v>-0.088227</v>
      </c>
      <c r="I2" s="22">
        <v>-0.083134</v>
      </c>
      <c r="J2" s="22">
        <v>-0.078649</v>
      </c>
      <c r="K2" s="22">
        <v>-0.07229</v>
      </c>
      <c r="L2" s="22">
        <v>-0.06741</v>
      </c>
      <c r="M2" s="22">
        <v>-0.061901</v>
      </c>
      <c r="N2" s="22">
        <v>-0.0584</v>
      </c>
      <c r="O2" s="22">
        <v>-0.052253</v>
      </c>
      <c r="P2" s="22">
        <v>-0.047129</v>
      </c>
      <c r="Q2" s="22">
        <v>-0.041192</v>
      </c>
      <c r="R2" s="22">
        <v>-0.036419</v>
      </c>
      <c r="S2" s="22">
        <v>-0.031783</v>
      </c>
      <c r="T2" s="22">
        <v>-0.027431</v>
      </c>
      <c r="U2" s="22">
        <v>-0.021507</v>
      </c>
      <c r="V2" s="22">
        <v>-0.015732</v>
      </c>
      <c r="W2" s="22">
        <v>-0.01082</v>
      </c>
      <c r="X2" s="22">
        <v>-0.005494</v>
      </c>
      <c r="Y2" s="72">
        <v>0.0</v>
      </c>
      <c r="Z2" s="22">
        <v>0.005679</v>
      </c>
      <c r="AA2" s="22">
        <v>0.011612</v>
      </c>
      <c r="AB2" s="22">
        <v>0.017511</v>
      </c>
      <c r="AC2" s="22">
        <v>0.023266</v>
      </c>
      <c r="AD2" s="22">
        <v>0.028136</v>
      </c>
      <c r="AE2" s="22">
        <v>0.033802</v>
      </c>
      <c r="AF2" s="22">
        <v>0.039688</v>
      </c>
      <c r="AG2" s="22">
        <v>0.044882</v>
      </c>
      <c r="AH2" s="22">
        <v>0.050564</v>
      </c>
      <c r="AI2" s="22">
        <v>0.05636</v>
      </c>
      <c r="AJ2" s="22">
        <v>0.06095</v>
      </c>
      <c r="AK2" s="22">
        <v>0.064676</v>
      </c>
      <c r="AL2" s="22">
        <v>0.065319</v>
      </c>
    </row>
    <row r="3" ht="12.75" customHeight="1">
      <c r="A3" s="22">
        <v>-0.112004</v>
      </c>
      <c r="B3" s="22">
        <v>-0.107401</v>
      </c>
      <c r="C3" s="22">
        <v>-0.102695</v>
      </c>
      <c r="D3" s="22">
        <v>-0.097296</v>
      </c>
      <c r="E3" s="22">
        <v>-0.092614</v>
      </c>
      <c r="F3" s="22">
        <v>-0.08812</v>
      </c>
      <c r="G3" s="22">
        <v>-0.083356</v>
      </c>
      <c r="H3" s="22">
        <v>-0.078527</v>
      </c>
      <c r="I3" s="22">
        <v>-0.074146</v>
      </c>
      <c r="J3" s="22">
        <v>-0.069538</v>
      </c>
      <c r="K3" s="22">
        <v>-0.064309</v>
      </c>
      <c r="L3" s="22">
        <v>-0.059916</v>
      </c>
      <c r="M3" s="22">
        <v>-0.055905</v>
      </c>
      <c r="N3" s="22">
        <v>-0.052005</v>
      </c>
      <c r="O3" s="22">
        <v>-0.046931</v>
      </c>
      <c r="P3" s="22">
        <v>-0.04179</v>
      </c>
      <c r="Q3" s="22">
        <v>-0.036797</v>
      </c>
      <c r="R3" s="22">
        <v>-0.033298</v>
      </c>
      <c r="S3" s="22">
        <v>-0.029045</v>
      </c>
      <c r="T3" s="22">
        <v>-0.025079</v>
      </c>
      <c r="U3" s="22">
        <v>-0.019358</v>
      </c>
      <c r="V3" s="22">
        <v>-0.014423</v>
      </c>
      <c r="W3" s="22">
        <v>-0.009993</v>
      </c>
      <c r="X3" s="22">
        <v>-0.004817</v>
      </c>
      <c r="Y3" s="72">
        <v>0.0</v>
      </c>
      <c r="Z3" s="22">
        <v>0.004809</v>
      </c>
      <c r="AA3" s="22">
        <v>0.009786</v>
      </c>
      <c r="AB3" s="22">
        <v>0.014703</v>
      </c>
      <c r="AC3" s="22">
        <v>0.019315</v>
      </c>
      <c r="AD3" s="22">
        <v>0.02389</v>
      </c>
      <c r="AE3" s="22">
        <v>0.028936</v>
      </c>
      <c r="AF3" s="22">
        <v>0.033741</v>
      </c>
      <c r="AG3" s="22">
        <v>0.038607</v>
      </c>
      <c r="AH3" s="22">
        <v>0.043314</v>
      </c>
      <c r="AI3" s="22">
        <v>0.048023</v>
      </c>
      <c r="AJ3" s="22">
        <v>0.052339</v>
      </c>
      <c r="AK3" s="22">
        <v>0.055758</v>
      </c>
      <c r="AL3" s="22">
        <v>0.055763</v>
      </c>
    </row>
    <row r="4" ht="12.75" customHeight="1">
      <c r="A4" s="22">
        <v>-0.096365</v>
      </c>
      <c r="B4" s="22">
        <v>-0.091657</v>
      </c>
      <c r="C4" s="22">
        <v>-0.087382</v>
      </c>
      <c r="D4" s="22">
        <v>-0.082778</v>
      </c>
      <c r="E4" s="22">
        <v>-0.078544</v>
      </c>
      <c r="F4" s="22">
        <v>-0.074385</v>
      </c>
      <c r="G4" s="22">
        <v>-0.070393</v>
      </c>
      <c r="H4" s="22">
        <v>-0.066595</v>
      </c>
      <c r="I4" s="22">
        <v>-0.062828</v>
      </c>
      <c r="J4" s="22">
        <v>-0.059385</v>
      </c>
      <c r="K4" s="22">
        <v>-0.054724</v>
      </c>
      <c r="L4" s="22">
        <v>-0.050803</v>
      </c>
      <c r="M4" s="22">
        <v>-0.046856</v>
      </c>
      <c r="N4" s="22">
        <v>-0.04324</v>
      </c>
      <c r="O4" s="22">
        <v>-0.039585</v>
      </c>
      <c r="P4" s="22">
        <v>-0.03502</v>
      </c>
      <c r="Q4" s="22">
        <v>-0.03092</v>
      </c>
      <c r="R4" s="22">
        <v>-0.027689</v>
      </c>
      <c r="S4" s="22">
        <v>-0.024352</v>
      </c>
      <c r="T4" s="22">
        <v>-0.020826</v>
      </c>
      <c r="U4" s="22">
        <v>-0.016275</v>
      </c>
      <c r="V4" s="22">
        <v>-0.012181</v>
      </c>
      <c r="W4" s="22">
        <v>-0.007987</v>
      </c>
      <c r="X4" s="22">
        <v>-0.003956</v>
      </c>
      <c r="Y4" s="72">
        <v>0.0</v>
      </c>
      <c r="Z4" s="22">
        <v>0.004119</v>
      </c>
      <c r="AA4" s="22">
        <v>0.008218</v>
      </c>
      <c r="AB4" s="22">
        <v>0.012639</v>
      </c>
      <c r="AC4" s="22">
        <v>0.016824</v>
      </c>
      <c r="AD4" s="22">
        <v>0.020751</v>
      </c>
      <c r="AE4" s="22">
        <v>0.024926</v>
      </c>
      <c r="AF4" s="22">
        <v>0.029313</v>
      </c>
      <c r="AG4" s="22">
        <v>0.033309</v>
      </c>
      <c r="AH4" s="22">
        <v>0.03728</v>
      </c>
      <c r="AI4" s="22">
        <v>0.041143</v>
      </c>
      <c r="AJ4" s="22">
        <v>0.044532</v>
      </c>
      <c r="AK4" s="22">
        <v>0.047349</v>
      </c>
      <c r="AL4" s="22">
        <v>0.047398</v>
      </c>
    </row>
    <row r="5" ht="12.75" customHeight="1">
      <c r="A5" s="22">
        <v>-0.083116</v>
      </c>
      <c r="B5" s="22">
        <v>-0.078422</v>
      </c>
      <c r="C5" s="22">
        <v>-0.074388</v>
      </c>
      <c r="D5" s="22">
        <v>-0.069852</v>
      </c>
      <c r="E5" s="22">
        <v>-0.065986</v>
      </c>
      <c r="F5" s="22">
        <v>-0.062514</v>
      </c>
      <c r="G5" s="22">
        <v>-0.058505</v>
      </c>
      <c r="H5" s="22">
        <v>-0.055212</v>
      </c>
      <c r="I5" s="22">
        <v>-0.051961</v>
      </c>
      <c r="J5" s="22">
        <v>-0.04891</v>
      </c>
      <c r="K5" s="22">
        <v>-0.045204</v>
      </c>
      <c r="L5" s="22">
        <v>-0.041594</v>
      </c>
      <c r="M5" s="22">
        <v>-0.038541</v>
      </c>
      <c r="N5" s="22">
        <v>-0.035878</v>
      </c>
      <c r="O5" s="22">
        <v>-0.032334</v>
      </c>
      <c r="P5" s="22">
        <v>-0.028918</v>
      </c>
      <c r="Q5" s="22">
        <v>-0.02556</v>
      </c>
      <c r="R5" s="22">
        <v>-0.023166</v>
      </c>
      <c r="S5" s="22">
        <v>-0.020011</v>
      </c>
      <c r="T5" s="22">
        <v>-0.017203</v>
      </c>
      <c r="U5" s="22">
        <v>-0.013729</v>
      </c>
      <c r="V5" s="22">
        <v>-0.01012</v>
      </c>
      <c r="W5" s="22">
        <v>-0.006657</v>
      </c>
      <c r="X5" s="22">
        <v>-0.003246</v>
      </c>
      <c r="Y5" s="72">
        <v>0.0</v>
      </c>
      <c r="Z5" s="22">
        <v>0.00333</v>
      </c>
      <c r="AA5" s="22">
        <v>0.007048</v>
      </c>
      <c r="AB5" s="22">
        <v>0.010541</v>
      </c>
      <c r="AC5" s="22">
        <v>0.013897</v>
      </c>
      <c r="AD5" s="22">
        <v>0.017102</v>
      </c>
      <c r="AE5" s="22">
        <v>0.020862</v>
      </c>
      <c r="AF5" s="22">
        <v>0.024196</v>
      </c>
      <c r="AG5" s="22">
        <v>0.027585</v>
      </c>
      <c r="AH5" s="22">
        <v>0.031013</v>
      </c>
      <c r="AI5" s="22">
        <v>0.034274</v>
      </c>
      <c r="AJ5" s="22">
        <v>0.036912</v>
      </c>
      <c r="AK5" s="22">
        <v>0.038762</v>
      </c>
      <c r="AL5" s="22">
        <v>0.0387</v>
      </c>
    </row>
    <row r="6" ht="12.75" customHeight="1">
      <c r="A6" s="22">
        <v>-0.068897</v>
      </c>
      <c r="B6" s="22">
        <v>-0.065332</v>
      </c>
      <c r="C6" s="22">
        <v>-0.06213</v>
      </c>
      <c r="D6" s="22">
        <v>-0.058426</v>
      </c>
      <c r="E6" s="22">
        <v>-0.054876</v>
      </c>
      <c r="F6" s="22">
        <v>-0.051924</v>
      </c>
      <c r="G6" s="22">
        <v>-0.048987</v>
      </c>
      <c r="H6" s="22">
        <v>-0.046051</v>
      </c>
      <c r="I6" s="22">
        <v>-0.043423</v>
      </c>
      <c r="J6" s="22">
        <v>-0.040686</v>
      </c>
      <c r="K6" s="22">
        <v>-0.037532</v>
      </c>
      <c r="L6" s="22">
        <v>-0.034667</v>
      </c>
      <c r="M6" s="22">
        <v>-0.032067</v>
      </c>
      <c r="N6" s="22">
        <v>-0.029506</v>
      </c>
      <c r="O6" s="22">
        <v>-0.026437</v>
      </c>
      <c r="P6" s="22">
        <v>-0.023776</v>
      </c>
      <c r="Q6" s="22">
        <v>-0.021155</v>
      </c>
      <c r="R6" s="22">
        <v>-0.019063</v>
      </c>
      <c r="S6" s="22">
        <v>-0.016813</v>
      </c>
      <c r="T6" s="22">
        <v>-0.014504</v>
      </c>
      <c r="U6" s="22">
        <v>-0.01155</v>
      </c>
      <c r="V6" s="22">
        <v>-0.008556</v>
      </c>
      <c r="W6" s="22">
        <v>-0.005801</v>
      </c>
      <c r="X6" s="22">
        <v>-0.002835</v>
      </c>
      <c r="Y6" s="72">
        <v>0.0</v>
      </c>
      <c r="Z6" s="22">
        <v>0.0025</v>
      </c>
      <c r="AA6" s="22">
        <v>0.005484</v>
      </c>
      <c r="AB6" s="22">
        <v>0.008646</v>
      </c>
      <c r="AC6" s="22">
        <v>0.011442</v>
      </c>
      <c r="AD6" s="22">
        <v>0.014165</v>
      </c>
      <c r="AE6" s="22">
        <v>0.01706</v>
      </c>
      <c r="AF6" s="22">
        <v>0.019901</v>
      </c>
      <c r="AG6" s="22">
        <v>0.022837</v>
      </c>
      <c r="AH6" s="22">
        <v>0.025401</v>
      </c>
      <c r="AI6" s="22">
        <v>0.027831</v>
      </c>
      <c r="AJ6" s="22">
        <v>0.030174</v>
      </c>
      <c r="AK6" s="22">
        <v>0.031476</v>
      </c>
      <c r="AL6" s="22">
        <v>0.031438</v>
      </c>
    </row>
    <row r="7" ht="12.75" customHeight="1">
      <c r="A7" s="22">
        <v>-0.058596</v>
      </c>
      <c r="B7" s="22">
        <v>-0.05528</v>
      </c>
      <c r="C7" s="22">
        <v>-0.052389</v>
      </c>
      <c r="D7" s="22">
        <v>-0.049145</v>
      </c>
      <c r="E7" s="22">
        <v>-0.046472</v>
      </c>
      <c r="F7" s="22">
        <v>-0.04387</v>
      </c>
      <c r="G7" s="22">
        <v>-0.04098</v>
      </c>
      <c r="H7" s="22">
        <v>-0.038541</v>
      </c>
      <c r="I7" s="22">
        <v>-0.036161</v>
      </c>
      <c r="J7" s="22">
        <v>-0.033931</v>
      </c>
      <c r="K7" s="22">
        <v>-0.031139</v>
      </c>
      <c r="L7" s="22">
        <v>-0.028809</v>
      </c>
      <c r="M7" s="22">
        <v>-0.026421</v>
      </c>
      <c r="N7" s="22">
        <v>-0.024474</v>
      </c>
      <c r="O7" s="22">
        <v>-0.021908</v>
      </c>
      <c r="P7" s="22">
        <v>-0.01961</v>
      </c>
      <c r="Q7" s="22">
        <v>-0.017441</v>
      </c>
      <c r="R7" s="22">
        <v>-0.015737</v>
      </c>
      <c r="S7" s="22">
        <v>-0.013696</v>
      </c>
      <c r="T7" s="22">
        <v>-0.011644</v>
      </c>
      <c r="U7" s="22">
        <v>-0.009408</v>
      </c>
      <c r="V7" s="22">
        <v>-0.006898</v>
      </c>
      <c r="W7" s="22">
        <v>-0.004344</v>
      </c>
      <c r="X7" s="22">
        <v>-0.002219</v>
      </c>
      <c r="Y7" s="72">
        <v>0.0</v>
      </c>
      <c r="Z7" s="22">
        <v>0.002218</v>
      </c>
      <c r="AA7" s="22">
        <v>0.004507</v>
      </c>
      <c r="AB7" s="22">
        <v>0.007228</v>
      </c>
      <c r="AC7" s="22">
        <v>0.009481</v>
      </c>
      <c r="AD7" s="22">
        <v>0.01162</v>
      </c>
      <c r="AE7" s="22">
        <v>0.014108</v>
      </c>
      <c r="AF7" s="22">
        <v>0.0167</v>
      </c>
      <c r="AG7" s="22">
        <v>0.018746</v>
      </c>
      <c r="AH7" s="22">
        <v>0.021134</v>
      </c>
      <c r="AI7" s="22">
        <v>0.02322</v>
      </c>
      <c r="AJ7" s="22">
        <v>0.024698</v>
      </c>
      <c r="AK7" s="22">
        <v>0.025921</v>
      </c>
      <c r="AL7" s="22">
        <v>0.025685</v>
      </c>
    </row>
    <row r="8" ht="12.75" customHeight="1">
      <c r="A8" s="22">
        <v>-0.048518</v>
      </c>
      <c r="B8" s="22">
        <v>-0.046132</v>
      </c>
      <c r="C8" s="22">
        <v>-0.043746</v>
      </c>
      <c r="D8" s="22">
        <v>-0.040843</v>
      </c>
      <c r="E8" s="22">
        <v>-0.038499</v>
      </c>
      <c r="F8" s="22">
        <v>-0.036413</v>
      </c>
      <c r="G8" s="22">
        <v>-0.034203</v>
      </c>
      <c r="H8" s="22">
        <v>-0.032258</v>
      </c>
      <c r="I8" s="22">
        <v>-0.030258</v>
      </c>
      <c r="J8" s="22">
        <v>-0.028395</v>
      </c>
      <c r="K8" s="22">
        <v>-0.025954</v>
      </c>
      <c r="L8" s="22">
        <v>-0.02379</v>
      </c>
      <c r="M8" s="22">
        <v>-0.021843</v>
      </c>
      <c r="N8" s="22">
        <v>-0.020305</v>
      </c>
      <c r="O8" s="22">
        <v>-0.018185</v>
      </c>
      <c r="P8" s="22">
        <v>-0.015984</v>
      </c>
      <c r="Q8" s="22">
        <v>-0.014605</v>
      </c>
      <c r="R8" s="22">
        <v>-0.013076</v>
      </c>
      <c r="S8" s="22">
        <v>-0.011502</v>
      </c>
      <c r="T8" s="22">
        <v>-0.009701</v>
      </c>
      <c r="U8" s="22">
        <v>-0.007817</v>
      </c>
      <c r="V8" s="22">
        <v>-0.005606</v>
      </c>
      <c r="W8" s="22">
        <v>-0.003708</v>
      </c>
      <c r="X8" s="22">
        <v>-0.001947</v>
      </c>
      <c r="Y8" s="72">
        <v>0.0</v>
      </c>
      <c r="Z8" s="22">
        <v>0.001833</v>
      </c>
      <c r="AA8" s="22">
        <v>0.003926</v>
      </c>
      <c r="AB8" s="22">
        <v>0.006239</v>
      </c>
      <c r="AC8" s="22">
        <v>0.00801</v>
      </c>
      <c r="AD8" s="22">
        <v>0.010025</v>
      </c>
      <c r="AE8" s="22">
        <v>0.012194</v>
      </c>
      <c r="AF8" s="22">
        <v>0.014105</v>
      </c>
      <c r="AG8" s="22">
        <v>0.016169</v>
      </c>
      <c r="AH8" s="22">
        <v>0.018016</v>
      </c>
      <c r="AI8" s="22">
        <v>0.019613</v>
      </c>
      <c r="AJ8" s="22">
        <v>0.020966</v>
      </c>
      <c r="AK8" s="22">
        <v>0.021882</v>
      </c>
      <c r="AL8" s="22">
        <v>0.021596</v>
      </c>
    </row>
    <row r="9" ht="12.75" customHeight="1">
      <c r="A9" s="22">
        <v>-0.043756</v>
      </c>
      <c r="B9" s="22">
        <v>-0.04117</v>
      </c>
      <c r="C9" s="22">
        <v>-0.038838</v>
      </c>
      <c r="D9" s="22">
        <v>-0.036317</v>
      </c>
      <c r="E9" s="22">
        <v>-0.034331</v>
      </c>
      <c r="F9" s="22">
        <v>-0.032216</v>
      </c>
      <c r="G9" s="22">
        <v>-0.030092</v>
      </c>
      <c r="H9" s="22">
        <v>-0.028329</v>
      </c>
      <c r="I9" s="22">
        <v>-0.026452</v>
      </c>
      <c r="J9" s="22">
        <v>-0.024717</v>
      </c>
      <c r="K9" s="22">
        <v>-0.022568</v>
      </c>
      <c r="L9" s="22">
        <v>-0.02071</v>
      </c>
      <c r="M9" s="22">
        <v>-0.019209</v>
      </c>
      <c r="N9" s="22">
        <v>-0.017751</v>
      </c>
      <c r="O9" s="22">
        <v>-0.015984</v>
      </c>
      <c r="P9" s="22">
        <v>-0.014146</v>
      </c>
      <c r="Q9" s="22">
        <v>-0.012667</v>
      </c>
      <c r="R9" s="22">
        <v>-0.011522</v>
      </c>
      <c r="S9" s="22">
        <v>-0.010195</v>
      </c>
      <c r="T9" s="22">
        <v>-0.008486</v>
      </c>
      <c r="U9" s="22">
        <v>-0.006958</v>
      </c>
      <c r="V9" s="22">
        <v>-0.005131</v>
      </c>
      <c r="W9" s="22">
        <v>-0.003271</v>
      </c>
      <c r="X9" s="22">
        <v>-0.001975</v>
      </c>
      <c r="Y9" s="72">
        <v>0.0</v>
      </c>
      <c r="Z9" s="22">
        <v>0.001301</v>
      </c>
      <c r="AA9" s="22">
        <v>0.003136</v>
      </c>
      <c r="AB9" s="22">
        <v>0.005149</v>
      </c>
      <c r="AC9" s="22">
        <v>0.006559</v>
      </c>
      <c r="AD9" s="22">
        <v>0.00831</v>
      </c>
      <c r="AE9" s="22">
        <v>0.010162</v>
      </c>
      <c r="AF9" s="22">
        <v>0.012015</v>
      </c>
      <c r="AG9" s="22">
        <v>0.013698</v>
      </c>
      <c r="AH9" s="22">
        <v>0.015366</v>
      </c>
      <c r="AI9" s="22">
        <v>0.016799</v>
      </c>
      <c r="AJ9" s="22">
        <v>0.017887</v>
      </c>
      <c r="AK9" s="22">
        <v>0.01862</v>
      </c>
      <c r="AL9" s="22">
        <v>0.018321</v>
      </c>
    </row>
    <row r="10" ht="12.75" customHeight="1">
      <c r="A10" s="22">
        <v>-0.035203</v>
      </c>
      <c r="B10" s="22">
        <v>-0.033486</v>
      </c>
      <c r="C10" s="22">
        <v>-0.031848</v>
      </c>
      <c r="D10" s="22">
        <v>-0.029762</v>
      </c>
      <c r="E10" s="22">
        <v>-0.028046</v>
      </c>
      <c r="F10" s="22">
        <v>-0.026407</v>
      </c>
      <c r="G10" s="22">
        <v>-0.024657</v>
      </c>
      <c r="H10" s="22">
        <v>-0.023276</v>
      </c>
      <c r="I10" s="22">
        <v>-0.021884</v>
      </c>
      <c r="J10" s="22">
        <v>-0.020432</v>
      </c>
      <c r="K10" s="22">
        <v>-0.018637</v>
      </c>
      <c r="L10" s="22">
        <v>-0.017065</v>
      </c>
      <c r="M10" s="22">
        <v>-0.015717</v>
      </c>
      <c r="N10" s="22">
        <v>-0.01452</v>
      </c>
      <c r="O10" s="22">
        <v>-0.013149</v>
      </c>
      <c r="P10" s="22">
        <v>-0.011693</v>
      </c>
      <c r="Q10" s="22">
        <v>-0.010366</v>
      </c>
      <c r="R10" s="22">
        <v>-0.009587</v>
      </c>
      <c r="S10" s="22">
        <v>-0.008291</v>
      </c>
      <c r="T10" s="22">
        <v>-0.006961</v>
      </c>
      <c r="U10" s="22">
        <v>-0.005734</v>
      </c>
      <c r="V10" s="22">
        <v>-0.004114</v>
      </c>
      <c r="W10" s="22">
        <v>-0.00267</v>
      </c>
      <c r="X10" s="22">
        <v>-0.001699</v>
      </c>
      <c r="Y10" s="72">
        <v>0.0</v>
      </c>
      <c r="Z10" s="22">
        <v>0.001176</v>
      </c>
      <c r="AA10" s="22">
        <v>0.002622</v>
      </c>
      <c r="AB10" s="22">
        <v>0.004366</v>
      </c>
      <c r="AC10" s="22">
        <v>0.005748</v>
      </c>
      <c r="AD10" s="22">
        <v>0.007224</v>
      </c>
      <c r="AE10" s="22">
        <v>0.008862</v>
      </c>
      <c r="AF10" s="22">
        <v>0.010406</v>
      </c>
      <c r="AG10" s="22">
        <v>0.011969</v>
      </c>
      <c r="AH10" s="22">
        <v>0.013592</v>
      </c>
      <c r="AI10" s="22">
        <v>0.01473</v>
      </c>
      <c r="AJ10" s="22">
        <v>0.015732</v>
      </c>
      <c r="AK10" s="22">
        <v>0.016441</v>
      </c>
      <c r="AL10" s="22">
        <v>0.016175</v>
      </c>
    </row>
    <row r="11" ht="12.75" customHeight="1">
      <c r="A11" s="22">
        <v>-0.029913</v>
      </c>
      <c r="B11" s="22">
        <v>-0.028338</v>
      </c>
      <c r="C11" s="22">
        <v>-0.026987</v>
      </c>
      <c r="D11" s="22">
        <v>-0.02539</v>
      </c>
      <c r="E11" s="22">
        <v>-0.024016</v>
      </c>
      <c r="F11" s="22">
        <v>-0.022654</v>
      </c>
      <c r="G11" s="22">
        <v>-0.021213</v>
      </c>
      <c r="H11" s="22">
        <v>-0.019927</v>
      </c>
      <c r="I11" s="22">
        <v>-0.01867</v>
      </c>
      <c r="J11" s="22">
        <v>-0.017329</v>
      </c>
      <c r="K11" s="22">
        <v>-0.015921</v>
      </c>
      <c r="L11" s="22">
        <v>-0.014525</v>
      </c>
      <c r="M11" s="22">
        <v>-0.013462</v>
      </c>
      <c r="N11" s="22">
        <v>-0.01242</v>
      </c>
      <c r="O11" s="22">
        <v>-0.011329</v>
      </c>
      <c r="P11" s="22">
        <v>-0.010074</v>
      </c>
      <c r="Q11" s="22">
        <v>-0.008924</v>
      </c>
      <c r="R11" s="22">
        <v>-0.008279</v>
      </c>
      <c r="S11" s="22">
        <v>-0.007205</v>
      </c>
      <c r="T11" s="22">
        <v>-0.006152</v>
      </c>
      <c r="U11" s="22">
        <v>-0.005027</v>
      </c>
      <c r="V11" s="22">
        <v>-0.003636</v>
      </c>
      <c r="W11" s="22">
        <v>-0.002399</v>
      </c>
      <c r="X11" s="22">
        <v>-0.001445</v>
      </c>
      <c r="Y11" s="72">
        <v>0.0</v>
      </c>
      <c r="Z11" s="22">
        <v>9.52E-4</v>
      </c>
      <c r="AA11" s="22">
        <v>0.002155</v>
      </c>
      <c r="AB11" s="22">
        <v>0.003756</v>
      </c>
      <c r="AC11" s="22">
        <v>0.004991</v>
      </c>
      <c r="AD11" s="22">
        <v>0.006294</v>
      </c>
      <c r="AE11" s="22">
        <v>0.007684</v>
      </c>
      <c r="AF11" s="22">
        <v>0.0092</v>
      </c>
      <c r="AG11" s="22">
        <v>0.010676</v>
      </c>
      <c r="AH11" s="22">
        <v>0.011987</v>
      </c>
      <c r="AI11" s="22">
        <v>0.013092</v>
      </c>
      <c r="AJ11" s="22">
        <v>0.014076</v>
      </c>
      <c r="AK11" s="22">
        <v>0.014685</v>
      </c>
      <c r="AL11" s="22">
        <v>0.014345</v>
      </c>
    </row>
    <row r="12" ht="12.75" customHeight="1">
      <c r="A12" s="22">
        <v>-0.026236</v>
      </c>
      <c r="B12" s="22">
        <v>-0.024896</v>
      </c>
      <c r="C12" s="22">
        <v>-0.023669</v>
      </c>
      <c r="D12" s="22">
        <v>-0.02214</v>
      </c>
      <c r="E12" s="22">
        <v>-0.020849</v>
      </c>
      <c r="F12" s="22">
        <v>-0.019518</v>
      </c>
      <c r="G12" s="22">
        <v>-0.018224</v>
      </c>
      <c r="H12" s="22">
        <v>-0.017143</v>
      </c>
      <c r="I12" s="22">
        <v>-0.016148</v>
      </c>
      <c r="J12" s="22">
        <v>-0.015095</v>
      </c>
      <c r="K12" s="22">
        <v>-0.013753</v>
      </c>
      <c r="L12" s="22">
        <v>-0.012766</v>
      </c>
      <c r="M12" s="22">
        <v>-0.011681</v>
      </c>
      <c r="N12" s="22">
        <v>-0.010941</v>
      </c>
      <c r="O12" s="22">
        <v>-0.009848</v>
      </c>
      <c r="P12" s="22">
        <v>-0.008837</v>
      </c>
      <c r="Q12" s="22">
        <v>-0.007928</v>
      </c>
      <c r="R12" s="22">
        <v>-0.007323</v>
      </c>
      <c r="S12" s="22">
        <v>-0.006465</v>
      </c>
      <c r="T12" s="22">
        <v>-0.005488</v>
      </c>
      <c r="U12" s="22">
        <v>-0.00451</v>
      </c>
      <c r="V12" s="22">
        <v>-0.003245</v>
      </c>
      <c r="W12" s="22">
        <v>-0.002074</v>
      </c>
      <c r="X12" s="22">
        <v>-0.001075</v>
      </c>
      <c r="Y12" s="72">
        <v>0.0</v>
      </c>
      <c r="Z12" s="22">
        <v>8.7E-4</v>
      </c>
      <c r="AA12" s="22">
        <v>0.002028</v>
      </c>
      <c r="AB12" s="22">
        <v>0.003331</v>
      </c>
      <c r="AC12" s="22">
        <v>0.004416</v>
      </c>
      <c r="AD12" s="22">
        <v>0.005588</v>
      </c>
      <c r="AE12" s="22">
        <v>0.006996</v>
      </c>
      <c r="AF12" s="22">
        <v>0.008411</v>
      </c>
      <c r="AG12" s="22">
        <v>0.009751</v>
      </c>
      <c r="AH12" s="22">
        <v>0.011019</v>
      </c>
      <c r="AI12" s="22">
        <v>0.011932</v>
      </c>
      <c r="AJ12" s="22">
        <v>0.012838</v>
      </c>
      <c r="AK12" s="22">
        <v>0.013531</v>
      </c>
      <c r="AL12" s="22">
        <v>0.013232</v>
      </c>
    </row>
    <row r="13" ht="12.75" customHeight="1">
      <c r="A13" s="22">
        <v>-0.02266</v>
      </c>
      <c r="B13" s="22">
        <v>-0.021484</v>
      </c>
      <c r="C13" s="22">
        <v>-0.020419</v>
      </c>
      <c r="D13" s="22">
        <v>-0.019093</v>
      </c>
      <c r="E13" s="22">
        <v>-0.017976</v>
      </c>
      <c r="F13" s="22">
        <v>-0.016877</v>
      </c>
      <c r="G13" s="22">
        <v>-0.015803</v>
      </c>
      <c r="H13" s="22">
        <v>-0.015014</v>
      </c>
      <c r="I13" s="22">
        <v>-0.013979</v>
      </c>
      <c r="J13" s="22">
        <v>-0.013091</v>
      </c>
      <c r="K13" s="22">
        <v>-0.011919</v>
      </c>
      <c r="L13" s="22">
        <v>-0.010989</v>
      </c>
      <c r="M13" s="22">
        <v>-0.010066</v>
      </c>
      <c r="N13" s="22">
        <v>-0.009466</v>
      </c>
      <c r="O13" s="22">
        <v>-0.008529</v>
      </c>
      <c r="P13" s="22">
        <v>-0.00769</v>
      </c>
      <c r="Q13" s="22">
        <v>-0.00684</v>
      </c>
      <c r="R13" s="22">
        <v>-0.006255</v>
      </c>
      <c r="S13" s="22">
        <v>-0.005464</v>
      </c>
      <c r="T13" s="22">
        <v>-0.004673</v>
      </c>
      <c r="U13" s="22">
        <v>-0.003883</v>
      </c>
      <c r="V13" s="22">
        <v>-0.002799</v>
      </c>
      <c r="W13" s="22">
        <v>-0.00176</v>
      </c>
      <c r="X13" s="22">
        <v>-9.0E-4</v>
      </c>
      <c r="Y13" s="72">
        <v>0.0</v>
      </c>
      <c r="Z13" s="22">
        <v>8.11E-4</v>
      </c>
      <c r="AA13" s="22">
        <v>0.001879</v>
      </c>
      <c r="AB13" s="22">
        <v>0.003061</v>
      </c>
      <c r="AC13" s="22">
        <v>0.004145</v>
      </c>
      <c r="AD13" s="22">
        <v>0.005233</v>
      </c>
      <c r="AE13" s="22">
        <v>0.006525</v>
      </c>
      <c r="AF13" s="22">
        <v>0.007829</v>
      </c>
      <c r="AG13" s="22">
        <v>0.009078</v>
      </c>
      <c r="AH13" s="22">
        <v>0.010281</v>
      </c>
      <c r="AI13" s="22">
        <v>0.011138</v>
      </c>
      <c r="AJ13" s="22">
        <v>0.012051</v>
      </c>
      <c r="AK13" s="22">
        <v>0.012749</v>
      </c>
      <c r="AL13" s="22">
        <v>0.012405</v>
      </c>
    </row>
    <row r="14" ht="12.75" customHeight="1">
      <c r="A14" s="22">
        <v>-0.019378</v>
      </c>
      <c r="B14" s="22">
        <v>-0.018352</v>
      </c>
      <c r="C14" s="22">
        <v>-0.017464</v>
      </c>
      <c r="D14" s="22">
        <v>-0.016451</v>
      </c>
      <c r="E14" s="22">
        <v>-0.015509</v>
      </c>
      <c r="F14" s="22">
        <v>-0.014668</v>
      </c>
      <c r="G14" s="22">
        <v>-0.01372</v>
      </c>
      <c r="H14" s="22">
        <v>-0.012957</v>
      </c>
      <c r="I14" s="22">
        <v>-0.012151</v>
      </c>
      <c r="J14" s="22">
        <v>-0.011381</v>
      </c>
      <c r="K14" s="22">
        <v>-0.010388</v>
      </c>
      <c r="L14" s="22">
        <v>-0.009577</v>
      </c>
      <c r="M14" s="22">
        <v>-0.008899</v>
      </c>
      <c r="N14" s="22">
        <v>-0.008396</v>
      </c>
      <c r="O14" s="22">
        <v>-0.007704</v>
      </c>
      <c r="P14" s="22">
        <v>-0.006835</v>
      </c>
      <c r="Q14" s="22">
        <v>-0.00608</v>
      </c>
      <c r="R14" s="22">
        <v>-0.005622</v>
      </c>
      <c r="S14" s="22">
        <v>-0.005102</v>
      </c>
      <c r="T14" s="22">
        <v>-0.004279</v>
      </c>
      <c r="U14" s="22">
        <v>-0.003536</v>
      </c>
      <c r="V14" s="22">
        <v>-0.002576</v>
      </c>
      <c r="W14" s="22">
        <v>-0.001569</v>
      </c>
      <c r="X14" s="22">
        <v>-9.21E-4</v>
      </c>
      <c r="Y14" s="72">
        <v>0.0</v>
      </c>
      <c r="Z14" s="22">
        <v>6.32E-4</v>
      </c>
      <c r="AA14" s="22">
        <v>0.001538</v>
      </c>
      <c r="AB14" s="22">
        <v>0.00264</v>
      </c>
      <c r="AC14" s="22">
        <v>0.003563</v>
      </c>
      <c r="AD14" s="22">
        <v>0.004524</v>
      </c>
      <c r="AE14" s="22">
        <v>0.005775</v>
      </c>
      <c r="AF14" s="22">
        <v>0.006984</v>
      </c>
      <c r="AG14" s="22">
        <v>0.008234</v>
      </c>
      <c r="AH14" s="22">
        <v>0.009313</v>
      </c>
      <c r="AI14" s="22">
        <v>0.010202</v>
      </c>
      <c r="AJ14" s="22">
        <v>0.011152</v>
      </c>
      <c r="AK14" s="22">
        <v>0.011725</v>
      </c>
      <c r="AL14" s="22">
        <v>0.011403</v>
      </c>
    </row>
    <row r="15" ht="12.75" customHeight="1">
      <c r="A15" s="22">
        <v>-0.017094</v>
      </c>
      <c r="B15" s="22">
        <v>-0.016272</v>
      </c>
      <c r="C15" s="22">
        <v>-0.015471</v>
      </c>
      <c r="D15" s="22">
        <v>-0.014496</v>
      </c>
      <c r="E15" s="22">
        <v>-0.013606</v>
      </c>
      <c r="F15" s="22">
        <v>-0.012857</v>
      </c>
      <c r="G15" s="22">
        <v>-0.012133</v>
      </c>
      <c r="H15" s="22">
        <v>-0.011525</v>
      </c>
      <c r="I15" s="22">
        <v>-0.010833</v>
      </c>
      <c r="J15" s="22">
        <v>-0.010164</v>
      </c>
      <c r="K15" s="22">
        <v>-0.00929</v>
      </c>
      <c r="L15" s="22">
        <v>-0.008606</v>
      </c>
      <c r="M15" s="22">
        <v>-0.007896</v>
      </c>
      <c r="N15" s="22">
        <v>-0.00754</v>
      </c>
      <c r="O15" s="22">
        <v>-0.006838</v>
      </c>
      <c r="P15" s="22">
        <v>-0.006223</v>
      </c>
      <c r="Q15" s="22">
        <v>-0.005486</v>
      </c>
      <c r="R15" s="22">
        <v>-0.005142</v>
      </c>
      <c r="S15" s="22">
        <v>-0.004544</v>
      </c>
      <c r="T15" s="22">
        <v>-0.003758</v>
      </c>
      <c r="U15" s="22">
        <v>-0.003226</v>
      </c>
      <c r="V15" s="22">
        <v>-0.002365</v>
      </c>
      <c r="W15" s="22">
        <v>-0.001488</v>
      </c>
      <c r="X15" s="22">
        <v>-7.67E-4</v>
      </c>
      <c r="Y15" s="72">
        <v>0.0</v>
      </c>
      <c r="Z15" s="22">
        <v>6.28E-4</v>
      </c>
      <c r="AA15" s="22">
        <v>0.001494</v>
      </c>
      <c r="AB15" s="22">
        <v>0.002589</v>
      </c>
      <c r="AC15" s="22">
        <v>0.003374</v>
      </c>
      <c r="AD15" s="22">
        <v>0.004396</v>
      </c>
      <c r="AE15" s="22">
        <v>0.00558</v>
      </c>
      <c r="AF15" s="22">
        <v>0.006651</v>
      </c>
      <c r="AG15" s="22">
        <v>0.007914</v>
      </c>
      <c r="AH15" s="22">
        <v>0.009063</v>
      </c>
      <c r="AI15" s="22">
        <v>0.009807</v>
      </c>
      <c r="AJ15" s="22">
        <v>0.010745</v>
      </c>
      <c r="AK15" s="22">
        <v>0.011251</v>
      </c>
      <c r="AL15" s="22">
        <v>0.010992</v>
      </c>
    </row>
    <row r="16" ht="12.75" customHeight="1">
      <c r="A16" s="22">
        <v>-0.01473</v>
      </c>
      <c r="B16" s="22">
        <v>-0.014026</v>
      </c>
      <c r="C16" s="22">
        <v>-0.013451</v>
      </c>
      <c r="D16" s="22">
        <v>-0.012605</v>
      </c>
      <c r="E16" s="22">
        <v>-0.011988</v>
      </c>
      <c r="F16" s="22">
        <v>-0.011393</v>
      </c>
      <c r="G16" s="22">
        <v>-0.010647</v>
      </c>
      <c r="H16" s="22">
        <v>-0.010142</v>
      </c>
      <c r="I16" s="22">
        <v>-0.009483</v>
      </c>
      <c r="J16" s="22">
        <v>-0.008979</v>
      </c>
      <c r="K16" s="22">
        <v>-0.008215</v>
      </c>
      <c r="L16" s="22">
        <v>-0.007658</v>
      </c>
      <c r="M16" s="22">
        <v>-0.007008</v>
      </c>
      <c r="N16" s="22">
        <v>-0.006831</v>
      </c>
      <c r="O16" s="22">
        <v>-0.006269</v>
      </c>
      <c r="P16" s="22">
        <v>-0.005601</v>
      </c>
      <c r="Q16" s="22">
        <v>-0.005154</v>
      </c>
      <c r="R16" s="22">
        <v>-0.004752</v>
      </c>
      <c r="S16" s="22">
        <v>-0.004235</v>
      </c>
      <c r="T16" s="22">
        <v>-0.003505</v>
      </c>
      <c r="U16" s="22">
        <v>-0.002954</v>
      </c>
      <c r="V16" s="22">
        <v>-0.002238</v>
      </c>
      <c r="W16" s="22">
        <v>-0.001409</v>
      </c>
      <c r="X16" s="22">
        <v>-8.43E-4</v>
      </c>
      <c r="Y16" s="72">
        <v>0.0</v>
      </c>
      <c r="Z16" s="22">
        <v>6.04E-4</v>
      </c>
      <c r="AA16" s="22">
        <v>0.001352</v>
      </c>
      <c r="AB16" s="22">
        <v>0.002335</v>
      </c>
      <c r="AC16" s="22">
        <v>0.003064</v>
      </c>
      <c r="AD16" s="22">
        <v>0.003982</v>
      </c>
      <c r="AE16" s="22">
        <v>0.005101</v>
      </c>
      <c r="AF16" s="22">
        <v>0.006142</v>
      </c>
      <c r="AG16" s="22">
        <v>0.007277</v>
      </c>
      <c r="AH16" s="22">
        <v>0.00839</v>
      </c>
      <c r="AI16" s="22">
        <v>0.009127</v>
      </c>
      <c r="AJ16" s="22">
        <v>0.009937</v>
      </c>
      <c r="AK16" s="22">
        <v>0.01064</v>
      </c>
      <c r="AL16" s="22">
        <v>0.010373</v>
      </c>
    </row>
    <row r="17" ht="12.75" customHeight="1">
      <c r="A17" s="22">
        <v>-0.013071</v>
      </c>
      <c r="B17" s="22">
        <v>-0.012513</v>
      </c>
      <c r="C17" s="22">
        <v>-0.012019</v>
      </c>
      <c r="D17" s="22">
        <v>-0.011431</v>
      </c>
      <c r="E17" s="22">
        <v>-0.010791</v>
      </c>
      <c r="F17" s="22">
        <v>-0.010217</v>
      </c>
      <c r="G17" s="22">
        <v>-0.009615</v>
      </c>
      <c r="H17" s="22">
        <v>-0.009187</v>
      </c>
      <c r="I17" s="22">
        <v>-0.008569</v>
      </c>
      <c r="J17" s="22">
        <v>-0.00808</v>
      </c>
      <c r="K17" s="22">
        <v>-0.007481</v>
      </c>
      <c r="L17" s="22">
        <v>-0.00695</v>
      </c>
      <c r="M17" s="22">
        <v>-0.006505</v>
      </c>
      <c r="N17" s="22">
        <v>-0.006122</v>
      </c>
      <c r="O17" s="22">
        <v>-0.00568</v>
      </c>
      <c r="P17" s="22">
        <v>-0.005125</v>
      </c>
      <c r="Q17" s="22">
        <v>-0.004624</v>
      </c>
      <c r="R17" s="22">
        <v>-0.004408</v>
      </c>
      <c r="S17" s="22">
        <v>-0.003906</v>
      </c>
      <c r="T17" s="22">
        <v>-0.003291</v>
      </c>
      <c r="U17" s="22">
        <v>-0.002765</v>
      </c>
      <c r="V17" s="22">
        <v>-0.001983</v>
      </c>
      <c r="W17" s="22">
        <v>-0.00128</v>
      </c>
      <c r="X17" s="22">
        <v>-7.66E-4</v>
      </c>
      <c r="Y17" s="72">
        <v>0.0</v>
      </c>
      <c r="Z17" s="22">
        <v>4.35E-4</v>
      </c>
      <c r="AA17" s="22">
        <v>0.001192</v>
      </c>
      <c r="AB17" s="22">
        <v>0.002082</v>
      </c>
      <c r="AC17" s="22">
        <v>0.002818</v>
      </c>
      <c r="AD17" s="22">
        <v>0.003639</v>
      </c>
      <c r="AE17" s="22">
        <v>0.004733</v>
      </c>
      <c r="AF17" s="22">
        <v>0.005711</v>
      </c>
      <c r="AG17" s="22">
        <v>0.006866</v>
      </c>
      <c r="AH17" s="22">
        <v>0.007802</v>
      </c>
      <c r="AI17" s="22">
        <v>0.008644</v>
      </c>
      <c r="AJ17" s="22">
        <v>0.009427</v>
      </c>
      <c r="AK17" s="22">
        <v>0.010046</v>
      </c>
      <c r="AL17" s="22">
        <v>0.009847</v>
      </c>
    </row>
    <row r="18" ht="12.75" customHeight="1">
      <c r="A18" s="22">
        <v>-0.010699</v>
      </c>
      <c r="B18" s="22">
        <v>-0.010256</v>
      </c>
      <c r="C18" s="22">
        <v>-0.009919</v>
      </c>
      <c r="D18" s="22">
        <v>-0.009442</v>
      </c>
      <c r="E18" s="22">
        <v>-0.008975</v>
      </c>
      <c r="F18" s="22">
        <v>-0.008521</v>
      </c>
      <c r="G18" s="22">
        <v>-0.008002</v>
      </c>
      <c r="H18" s="22">
        <v>-0.007707</v>
      </c>
      <c r="I18" s="22">
        <v>-0.007217</v>
      </c>
      <c r="J18" s="22">
        <v>-0.006807</v>
      </c>
      <c r="K18" s="22">
        <v>-0.006232</v>
      </c>
      <c r="L18" s="22">
        <v>-0.005854</v>
      </c>
      <c r="M18" s="22">
        <v>-0.005491</v>
      </c>
      <c r="N18" s="22">
        <v>-0.005244</v>
      </c>
      <c r="O18" s="22">
        <v>-0.004787</v>
      </c>
      <c r="P18" s="22">
        <v>-0.004458</v>
      </c>
      <c r="Q18" s="22">
        <v>-0.004045</v>
      </c>
      <c r="R18" s="22">
        <v>-0.00382</v>
      </c>
      <c r="S18" s="22">
        <v>-0.003369</v>
      </c>
      <c r="T18" s="22">
        <v>-0.002914</v>
      </c>
      <c r="U18" s="22">
        <v>-0.002459</v>
      </c>
      <c r="V18" s="22">
        <v>-0.001792</v>
      </c>
      <c r="W18" s="22">
        <v>-0.001178</v>
      </c>
      <c r="X18" s="22">
        <v>-6.94E-4</v>
      </c>
      <c r="Y18" s="72">
        <v>0.0</v>
      </c>
      <c r="Z18" s="22">
        <v>4.61E-4</v>
      </c>
      <c r="AA18" s="22">
        <v>0.001101</v>
      </c>
      <c r="AB18" s="22">
        <v>0.001939</v>
      </c>
      <c r="AC18" s="22">
        <v>0.002574</v>
      </c>
      <c r="AD18" s="22">
        <v>0.003181</v>
      </c>
      <c r="AE18" s="22">
        <v>0.004307</v>
      </c>
      <c r="AF18" s="22">
        <v>0.005252</v>
      </c>
      <c r="AG18" s="22">
        <v>0.006257</v>
      </c>
      <c r="AH18" s="22">
        <v>0.007186</v>
      </c>
      <c r="AI18" s="22">
        <v>0.007928</v>
      </c>
      <c r="AJ18" s="22">
        <v>0.008652</v>
      </c>
      <c r="AK18" s="22">
        <v>0.009311</v>
      </c>
      <c r="AL18" s="22">
        <v>0.009135</v>
      </c>
    </row>
    <row r="19" ht="12.75" customHeight="1">
      <c r="A19" s="22">
        <v>-0.008755</v>
      </c>
      <c r="B19" s="22">
        <v>-0.008496</v>
      </c>
      <c r="C19" s="22">
        <v>-0.008257</v>
      </c>
      <c r="D19" s="22">
        <v>-0.00791</v>
      </c>
      <c r="E19" s="22">
        <v>-0.007586</v>
      </c>
      <c r="F19" s="22">
        <v>-0.007262</v>
      </c>
      <c r="G19" s="22">
        <v>-0.006809</v>
      </c>
      <c r="H19" s="22">
        <v>-0.006499</v>
      </c>
      <c r="I19" s="22">
        <v>-0.006052</v>
      </c>
      <c r="J19" s="22">
        <v>-0.005741</v>
      </c>
      <c r="K19" s="22">
        <v>-0.005343</v>
      </c>
      <c r="L19" s="22">
        <v>-0.005003</v>
      </c>
      <c r="M19" s="22">
        <v>-0.004701</v>
      </c>
      <c r="N19" s="22">
        <v>-0.004567</v>
      </c>
      <c r="O19" s="22">
        <v>-0.004187</v>
      </c>
      <c r="P19" s="22">
        <v>-0.003818</v>
      </c>
      <c r="Q19" s="22">
        <v>-0.003553</v>
      </c>
      <c r="R19" s="22">
        <v>-0.003416</v>
      </c>
      <c r="S19" s="22">
        <v>-0.003038</v>
      </c>
      <c r="T19" s="22">
        <v>-0.002541</v>
      </c>
      <c r="U19" s="22">
        <v>-0.002174</v>
      </c>
      <c r="V19" s="22">
        <v>-0.001574</v>
      </c>
      <c r="W19" s="22">
        <v>-9.87E-4</v>
      </c>
      <c r="X19" s="22">
        <v>-6.3E-4</v>
      </c>
      <c r="Y19" s="72">
        <v>0.0</v>
      </c>
      <c r="Z19" s="22">
        <v>4.22E-4</v>
      </c>
      <c r="AA19" s="22">
        <v>0.001062</v>
      </c>
      <c r="AB19" s="22">
        <v>0.001755</v>
      </c>
      <c r="AC19" s="22">
        <v>0.002319</v>
      </c>
      <c r="AD19" s="22">
        <v>0.002955</v>
      </c>
      <c r="AE19" s="22">
        <v>0.003973</v>
      </c>
      <c r="AF19" s="22">
        <v>0.004836</v>
      </c>
      <c r="AG19" s="22">
        <v>0.005892</v>
      </c>
      <c r="AH19" s="22">
        <v>0.006728</v>
      </c>
      <c r="AI19" s="22">
        <v>0.007376</v>
      </c>
      <c r="AJ19" s="22">
        <v>0.008166</v>
      </c>
      <c r="AK19" s="22">
        <v>0.008814</v>
      </c>
      <c r="AL19" s="22">
        <v>0.008619</v>
      </c>
    </row>
    <row r="20" ht="12.75" customHeight="1">
      <c r="A20" s="22">
        <v>-0.007045</v>
      </c>
      <c r="B20" s="22">
        <v>-0.006923</v>
      </c>
      <c r="C20" s="22">
        <v>-0.006785</v>
      </c>
      <c r="D20" s="22">
        <v>-0.00655</v>
      </c>
      <c r="E20" s="22">
        <v>-0.006274</v>
      </c>
      <c r="F20" s="22">
        <v>-0.005956</v>
      </c>
      <c r="G20" s="22">
        <v>-0.005639</v>
      </c>
      <c r="H20" s="22">
        <v>-0.00542</v>
      </c>
      <c r="I20" s="22">
        <v>-0.005068</v>
      </c>
      <c r="J20" s="22">
        <v>-0.004851</v>
      </c>
      <c r="K20" s="22">
        <v>-0.004542</v>
      </c>
      <c r="L20" s="22">
        <v>-0.004248</v>
      </c>
      <c r="M20" s="22">
        <v>-0.003994</v>
      </c>
      <c r="N20" s="22">
        <v>-0.003785</v>
      </c>
      <c r="O20" s="22">
        <v>-0.003573</v>
      </c>
      <c r="P20" s="22">
        <v>-0.003274</v>
      </c>
      <c r="Q20" s="22">
        <v>-0.003008</v>
      </c>
      <c r="R20" s="22">
        <v>-0.002935</v>
      </c>
      <c r="S20" s="22">
        <v>-0.002564</v>
      </c>
      <c r="T20" s="22">
        <v>-0.002259</v>
      </c>
      <c r="U20" s="22">
        <v>-0.001959</v>
      </c>
      <c r="V20" s="22">
        <v>-0.001385</v>
      </c>
      <c r="W20" s="22">
        <v>-8.94E-4</v>
      </c>
      <c r="X20" s="22">
        <v>-5.73E-4</v>
      </c>
      <c r="Y20" s="72">
        <v>0.0</v>
      </c>
      <c r="Z20" s="22">
        <v>3.7E-4</v>
      </c>
      <c r="AA20" s="22">
        <v>9.09E-4</v>
      </c>
      <c r="AB20" s="22">
        <v>0.001576</v>
      </c>
      <c r="AC20" s="22">
        <v>0.002114</v>
      </c>
      <c r="AD20" s="22">
        <v>0.002735</v>
      </c>
      <c r="AE20" s="22">
        <v>0.003589</v>
      </c>
      <c r="AF20" s="22">
        <v>0.004399</v>
      </c>
      <c r="AG20" s="22">
        <v>0.005344</v>
      </c>
      <c r="AH20" s="22">
        <v>0.006156</v>
      </c>
      <c r="AI20" s="22">
        <v>0.006827</v>
      </c>
      <c r="AJ20" s="22">
        <v>0.00753</v>
      </c>
      <c r="AK20" s="22">
        <v>0.008176</v>
      </c>
      <c r="AL20" s="22">
        <v>0.007965</v>
      </c>
    </row>
    <row r="21" ht="12.75" customHeight="1">
      <c r="A21" s="22">
        <v>-0.005856</v>
      </c>
      <c r="B21" s="22">
        <v>-0.005785</v>
      </c>
      <c r="C21" s="22">
        <v>-0.005719</v>
      </c>
      <c r="D21" s="22">
        <v>-0.005524</v>
      </c>
      <c r="E21" s="22">
        <v>-0.005326</v>
      </c>
      <c r="F21" s="22">
        <v>-0.005071</v>
      </c>
      <c r="G21" s="22">
        <v>-0.004819</v>
      </c>
      <c r="H21" s="22">
        <v>-0.004584</v>
      </c>
      <c r="I21" s="22">
        <v>-0.004286</v>
      </c>
      <c r="J21" s="22">
        <v>-0.004081</v>
      </c>
      <c r="K21" s="22">
        <v>-0.003763</v>
      </c>
      <c r="L21" s="22">
        <v>-0.003567</v>
      </c>
      <c r="M21" s="22">
        <v>-0.003323</v>
      </c>
      <c r="N21" s="22">
        <v>-0.003268</v>
      </c>
      <c r="O21" s="22">
        <v>-0.003048</v>
      </c>
      <c r="P21" s="22">
        <v>-0.002863</v>
      </c>
      <c r="Q21" s="22">
        <v>-0.002613</v>
      </c>
      <c r="R21" s="22">
        <v>-0.002529</v>
      </c>
      <c r="S21" s="22">
        <v>-0.002156</v>
      </c>
      <c r="T21" s="22">
        <v>-0.001929</v>
      </c>
      <c r="U21" s="22">
        <v>-0.001721</v>
      </c>
      <c r="V21" s="22">
        <v>-0.001151</v>
      </c>
      <c r="W21" s="22">
        <v>-7.4E-4</v>
      </c>
      <c r="X21" s="22">
        <v>-5.31E-4</v>
      </c>
      <c r="Y21" s="72">
        <v>0.0</v>
      </c>
      <c r="Z21" s="22">
        <v>3.91E-4</v>
      </c>
      <c r="AA21" s="22">
        <v>8.57E-4</v>
      </c>
      <c r="AB21" s="22">
        <v>0.001522</v>
      </c>
      <c r="AC21" s="22">
        <v>0.00199</v>
      </c>
      <c r="AD21" s="22">
        <v>0.002511</v>
      </c>
      <c r="AE21" s="22">
        <v>0.003333</v>
      </c>
      <c r="AF21" s="22">
        <v>0.004085</v>
      </c>
      <c r="AG21" s="22">
        <v>0.00498</v>
      </c>
      <c r="AH21" s="22">
        <v>0.005716</v>
      </c>
      <c r="AI21" s="22">
        <v>0.006337</v>
      </c>
      <c r="AJ21" s="22">
        <v>0.007082</v>
      </c>
      <c r="AK21" s="22">
        <v>0.007682</v>
      </c>
      <c r="AL21" s="22">
        <v>0.007522</v>
      </c>
    </row>
    <row r="22" ht="12.75" customHeight="1">
      <c r="A22" s="22">
        <v>-0.004563</v>
      </c>
      <c r="B22" s="22">
        <v>-0.00466</v>
      </c>
      <c r="C22" s="22">
        <v>-0.004654</v>
      </c>
      <c r="D22" s="22">
        <v>-0.0046</v>
      </c>
      <c r="E22" s="22">
        <v>-0.004472</v>
      </c>
      <c r="F22" s="22">
        <v>-0.004331</v>
      </c>
      <c r="G22" s="22">
        <v>-0.004061</v>
      </c>
      <c r="H22" s="22">
        <v>-0.003905</v>
      </c>
      <c r="I22" s="22">
        <v>-0.003619</v>
      </c>
      <c r="J22" s="22">
        <v>-0.003468</v>
      </c>
      <c r="K22" s="22">
        <v>-0.003274</v>
      </c>
      <c r="L22" s="22">
        <v>-0.003076</v>
      </c>
      <c r="M22" s="22">
        <v>-0.002902</v>
      </c>
      <c r="N22" s="22">
        <v>-0.002846</v>
      </c>
      <c r="O22" s="22">
        <v>-0.002657</v>
      </c>
      <c r="P22" s="22">
        <v>-0.002459</v>
      </c>
      <c r="Q22" s="22">
        <v>-0.00228</v>
      </c>
      <c r="R22" s="22">
        <v>-0.002277</v>
      </c>
      <c r="S22" s="22">
        <v>-0.001971</v>
      </c>
      <c r="T22" s="22">
        <v>-0.001752</v>
      </c>
      <c r="U22" s="22">
        <v>-0.001471</v>
      </c>
      <c r="V22" s="22">
        <v>-0.001025</v>
      </c>
      <c r="W22" s="22">
        <v>-6.7E-4</v>
      </c>
      <c r="X22" s="22">
        <v>-4.32E-4</v>
      </c>
      <c r="Y22" s="72">
        <v>0.0</v>
      </c>
      <c r="Z22" s="22">
        <v>3.76E-4</v>
      </c>
      <c r="AA22" s="22">
        <v>7.83E-4</v>
      </c>
      <c r="AB22" s="22">
        <v>0.001387</v>
      </c>
      <c r="AC22" s="22">
        <v>0.00177</v>
      </c>
      <c r="AD22" s="22">
        <v>0.002296</v>
      </c>
      <c r="AE22" s="22">
        <v>0.002975</v>
      </c>
      <c r="AF22" s="22">
        <v>0.003735</v>
      </c>
      <c r="AG22" s="22">
        <v>0.004586</v>
      </c>
      <c r="AH22" s="22">
        <v>0.005274</v>
      </c>
      <c r="AI22" s="22">
        <v>0.005829</v>
      </c>
      <c r="AJ22" s="22">
        <v>0.006601</v>
      </c>
      <c r="AK22" s="22">
        <v>0.007164</v>
      </c>
      <c r="AL22" s="22">
        <v>0.007006</v>
      </c>
    </row>
    <row r="23" ht="12.75" customHeight="1">
      <c r="A23" s="22">
        <v>-0.004235</v>
      </c>
      <c r="B23" s="22">
        <v>-0.004348</v>
      </c>
      <c r="C23" s="22">
        <v>-0.004384</v>
      </c>
      <c r="D23" s="22">
        <v>-0.004309</v>
      </c>
      <c r="E23" s="22">
        <v>-0.004173</v>
      </c>
      <c r="F23" s="22">
        <v>-0.004011</v>
      </c>
      <c r="G23" s="22">
        <v>-0.003791</v>
      </c>
      <c r="H23" s="22">
        <v>-0.003724</v>
      </c>
      <c r="I23" s="22">
        <v>-0.003471</v>
      </c>
      <c r="J23" s="22">
        <v>-0.003378</v>
      </c>
      <c r="K23" s="22">
        <v>-0.003143</v>
      </c>
      <c r="L23" s="22">
        <v>-0.002941</v>
      </c>
      <c r="M23" s="22">
        <v>-0.002788</v>
      </c>
      <c r="N23" s="22">
        <v>-0.002714</v>
      </c>
      <c r="O23" s="22">
        <v>-0.002533</v>
      </c>
      <c r="P23" s="22">
        <v>-0.002363</v>
      </c>
      <c r="Q23" s="22">
        <v>-0.0022</v>
      </c>
      <c r="R23" s="22">
        <v>-0.002145</v>
      </c>
      <c r="S23" s="22">
        <v>-0.001893</v>
      </c>
      <c r="T23" s="22">
        <v>-0.001598</v>
      </c>
      <c r="U23" s="22">
        <v>-0.001417</v>
      </c>
      <c r="V23" s="22">
        <v>-9.69E-4</v>
      </c>
      <c r="W23" s="22">
        <v>-6.55E-4</v>
      </c>
      <c r="X23" s="22">
        <v>-4.34E-4</v>
      </c>
      <c r="Y23" s="72">
        <v>0.0</v>
      </c>
      <c r="Z23" s="22">
        <v>3.7E-4</v>
      </c>
      <c r="AA23" s="22">
        <v>7.43E-4</v>
      </c>
      <c r="AB23" s="22">
        <v>0.001337</v>
      </c>
      <c r="AC23" s="22">
        <v>0.001669</v>
      </c>
      <c r="AD23" s="22">
        <v>0.002126</v>
      </c>
      <c r="AE23" s="22">
        <v>0.002859</v>
      </c>
      <c r="AF23" s="22">
        <v>0.003568</v>
      </c>
      <c r="AG23" s="22">
        <v>0.0043</v>
      </c>
      <c r="AH23" s="22">
        <v>0.004977</v>
      </c>
      <c r="AI23" s="22">
        <v>0.005513</v>
      </c>
      <c r="AJ23" s="22">
        <v>0.006192</v>
      </c>
      <c r="AK23" s="22">
        <v>0.006773</v>
      </c>
      <c r="AL23" s="22">
        <v>0.00663</v>
      </c>
    </row>
    <row r="24" ht="12.75" customHeight="1">
      <c r="A24" s="22">
        <v>-0.003564</v>
      </c>
      <c r="B24" s="22">
        <v>-0.003711</v>
      </c>
      <c r="C24" s="22">
        <v>-0.003843</v>
      </c>
      <c r="D24" s="22">
        <v>-0.003844</v>
      </c>
      <c r="E24" s="22">
        <v>-0.003793</v>
      </c>
      <c r="F24" s="22">
        <v>-0.003659</v>
      </c>
      <c r="G24" s="22">
        <v>-0.003483</v>
      </c>
      <c r="H24" s="22">
        <v>-0.003385</v>
      </c>
      <c r="I24" s="22">
        <v>-0.00316</v>
      </c>
      <c r="J24" s="22">
        <v>-0.002957</v>
      </c>
      <c r="K24" s="22">
        <v>-0.002778</v>
      </c>
      <c r="L24" s="22">
        <v>-0.002552</v>
      </c>
      <c r="M24" s="22">
        <v>-0.002396</v>
      </c>
      <c r="N24" s="22">
        <v>-0.002426</v>
      </c>
      <c r="O24" s="22">
        <v>-0.002259</v>
      </c>
      <c r="P24" s="22">
        <v>-0.002149</v>
      </c>
      <c r="Q24" s="22">
        <v>-0.001955</v>
      </c>
      <c r="R24" s="22">
        <v>-0.001904</v>
      </c>
      <c r="S24" s="22">
        <v>-0.001666</v>
      </c>
      <c r="T24" s="22">
        <v>-0.001418</v>
      </c>
      <c r="U24" s="22">
        <v>-0.001213</v>
      </c>
      <c r="V24" s="22">
        <v>-8.49E-4</v>
      </c>
      <c r="W24" s="22">
        <v>-5.94E-4</v>
      </c>
      <c r="X24" s="22">
        <v>-3.8E-4</v>
      </c>
      <c r="Y24" s="72">
        <v>0.0</v>
      </c>
      <c r="Z24" s="22">
        <v>3.19E-4</v>
      </c>
      <c r="AA24" s="22">
        <v>6.88E-4</v>
      </c>
      <c r="AB24" s="22">
        <v>0.001207</v>
      </c>
      <c r="AC24" s="22">
        <v>0.001545</v>
      </c>
      <c r="AD24" s="22">
        <v>0.001955</v>
      </c>
      <c r="AE24" s="22">
        <v>0.002621</v>
      </c>
      <c r="AF24" s="22">
        <v>0.003239</v>
      </c>
      <c r="AG24" s="22">
        <v>0.003917</v>
      </c>
      <c r="AH24" s="22">
        <v>0.004543</v>
      </c>
      <c r="AI24" s="22">
        <v>0.005045</v>
      </c>
      <c r="AJ24" s="22">
        <v>0.005741</v>
      </c>
      <c r="AK24" s="22">
        <v>0.006318</v>
      </c>
      <c r="AL24" s="22">
        <v>0.006162</v>
      </c>
    </row>
    <row r="25" ht="12.75" customHeight="1">
      <c r="A25" s="22">
        <v>-0.003255</v>
      </c>
      <c r="B25" s="22">
        <v>-0.003524</v>
      </c>
      <c r="C25" s="22">
        <v>-0.003649</v>
      </c>
      <c r="D25" s="22">
        <v>-0.003694</v>
      </c>
      <c r="E25" s="22">
        <v>-0.003645</v>
      </c>
      <c r="F25" s="22">
        <v>-0.00352</v>
      </c>
      <c r="G25" s="22">
        <v>-0.003352</v>
      </c>
      <c r="H25" s="22">
        <v>-0.003277</v>
      </c>
      <c r="I25" s="22">
        <v>-0.003014</v>
      </c>
      <c r="J25" s="22">
        <v>-0.002919</v>
      </c>
      <c r="K25" s="22">
        <v>-0.002779</v>
      </c>
      <c r="L25" s="22">
        <v>-0.002629</v>
      </c>
      <c r="M25" s="22">
        <v>-0.002459</v>
      </c>
      <c r="N25" s="22">
        <v>-0.002386</v>
      </c>
      <c r="O25" s="22">
        <v>-0.002227</v>
      </c>
      <c r="P25" s="22">
        <v>-0.002045</v>
      </c>
      <c r="Q25" s="22">
        <v>-0.001917</v>
      </c>
      <c r="R25" s="22">
        <v>-0.001862</v>
      </c>
      <c r="S25" s="22">
        <v>-0.001622</v>
      </c>
      <c r="T25" s="22">
        <v>-0.001426</v>
      </c>
      <c r="U25" s="22">
        <v>-0.001184</v>
      </c>
      <c r="V25" s="22">
        <v>-8.48E-4</v>
      </c>
      <c r="W25" s="22">
        <v>-5.45E-4</v>
      </c>
      <c r="X25" s="22">
        <v>-3.24E-4</v>
      </c>
      <c r="Y25" s="72">
        <v>0.0</v>
      </c>
      <c r="Z25" s="22">
        <v>2.65E-4</v>
      </c>
      <c r="AA25" s="22">
        <v>6.65E-4</v>
      </c>
      <c r="AB25" s="22">
        <v>0.001133</v>
      </c>
      <c r="AC25" s="22">
        <v>0.001508</v>
      </c>
      <c r="AD25" s="22">
        <v>0.001844</v>
      </c>
      <c r="AE25" s="22">
        <v>0.002484</v>
      </c>
      <c r="AF25" s="22">
        <v>0.003082</v>
      </c>
      <c r="AG25" s="22">
        <v>0.003768</v>
      </c>
      <c r="AH25" s="22">
        <v>0.004347</v>
      </c>
      <c r="AI25" s="22">
        <v>0.00487</v>
      </c>
      <c r="AJ25" s="22">
        <v>0.005479</v>
      </c>
      <c r="AK25" s="22">
        <v>0.006011</v>
      </c>
      <c r="AL25" s="22">
        <v>0.005879</v>
      </c>
    </row>
    <row r="26" ht="12.75" customHeight="1">
      <c r="A26" s="22">
        <v>-0.002982</v>
      </c>
      <c r="B26" s="22">
        <v>-0.003219</v>
      </c>
      <c r="C26" s="22">
        <v>-0.00336</v>
      </c>
      <c r="D26" s="22">
        <v>-0.003402</v>
      </c>
      <c r="E26" s="22">
        <v>-0.003387</v>
      </c>
      <c r="F26" s="22">
        <v>-0.003263</v>
      </c>
      <c r="G26" s="22">
        <v>-0.003143</v>
      </c>
      <c r="H26" s="22">
        <v>-0.003091</v>
      </c>
      <c r="I26" s="22">
        <v>-0.002924</v>
      </c>
      <c r="J26" s="22">
        <v>-0.002808</v>
      </c>
      <c r="K26" s="22">
        <v>-0.002599</v>
      </c>
      <c r="L26" s="22">
        <v>-0.002464</v>
      </c>
      <c r="M26" s="22">
        <v>-0.00231</v>
      </c>
      <c r="N26" s="22">
        <v>-0.002254</v>
      </c>
      <c r="O26" s="22">
        <v>-0.002116</v>
      </c>
      <c r="P26" s="22">
        <v>-0.001983</v>
      </c>
      <c r="Q26" s="22">
        <v>-0.001845</v>
      </c>
      <c r="R26" s="22">
        <v>-0.001767</v>
      </c>
      <c r="S26" s="22">
        <v>-0.001596</v>
      </c>
      <c r="T26" s="22">
        <v>-0.001377</v>
      </c>
      <c r="U26" s="22">
        <v>-0.001144</v>
      </c>
      <c r="V26" s="22">
        <v>-8.73E-4</v>
      </c>
      <c r="W26" s="22">
        <v>-5.6E-4</v>
      </c>
      <c r="X26" s="22">
        <v>-3.77E-4</v>
      </c>
      <c r="Y26" s="72">
        <v>0.0</v>
      </c>
      <c r="Z26" s="22">
        <v>2.63E-4</v>
      </c>
      <c r="AA26" s="22">
        <v>6.15E-4</v>
      </c>
      <c r="AB26" s="22">
        <v>0.001073</v>
      </c>
      <c r="AC26" s="22">
        <v>0.001406</v>
      </c>
      <c r="AD26" s="22">
        <v>0.00175</v>
      </c>
      <c r="AE26" s="22">
        <v>0.002322</v>
      </c>
      <c r="AF26" s="22">
        <v>0.002832</v>
      </c>
      <c r="AG26" s="22">
        <v>0.003445</v>
      </c>
      <c r="AH26" s="22">
        <v>0.003976</v>
      </c>
      <c r="AI26" s="22">
        <v>0.004467</v>
      </c>
      <c r="AJ26" s="22">
        <v>0.005078</v>
      </c>
      <c r="AK26" s="22">
        <v>0.005579</v>
      </c>
      <c r="AL26" s="22">
        <v>0.005487</v>
      </c>
    </row>
    <row r="27" ht="12.75" customHeight="1">
      <c r="A27" s="22">
        <v>-0.002572</v>
      </c>
      <c r="B27" s="22">
        <v>-0.00287</v>
      </c>
      <c r="C27" s="22">
        <v>-0.003114</v>
      </c>
      <c r="D27" s="22">
        <v>-0.003221</v>
      </c>
      <c r="E27" s="22">
        <v>-0.003262</v>
      </c>
      <c r="F27" s="22">
        <v>-0.00324</v>
      </c>
      <c r="G27" s="22">
        <v>-0.003119</v>
      </c>
      <c r="H27" s="22">
        <v>-0.003021</v>
      </c>
      <c r="I27" s="22">
        <v>-0.002841</v>
      </c>
      <c r="J27" s="22">
        <v>-0.002727</v>
      </c>
      <c r="K27" s="22">
        <v>-0.002571</v>
      </c>
      <c r="L27" s="22">
        <v>-0.002421</v>
      </c>
      <c r="M27" s="22">
        <v>-0.002303</v>
      </c>
      <c r="N27" s="22">
        <v>-0.002295</v>
      </c>
      <c r="O27" s="22">
        <v>-0.002103</v>
      </c>
      <c r="P27" s="22">
        <v>-0.001971</v>
      </c>
      <c r="Q27" s="22">
        <v>-0.001831</v>
      </c>
      <c r="R27" s="22">
        <v>-0.001772</v>
      </c>
      <c r="S27" s="22">
        <v>-0.001517</v>
      </c>
      <c r="T27" s="22">
        <v>-0.00136</v>
      </c>
      <c r="U27" s="22">
        <v>-0.001137</v>
      </c>
      <c r="V27" s="22">
        <v>-8.1E-4</v>
      </c>
      <c r="W27" s="22">
        <v>-5.89E-4</v>
      </c>
      <c r="X27" s="22">
        <v>-3.67E-4</v>
      </c>
      <c r="Y27" s="72">
        <v>0.0</v>
      </c>
      <c r="Z27" s="22">
        <v>2.69E-4</v>
      </c>
      <c r="AA27" s="22">
        <v>5.92E-4</v>
      </c>
      <c r="AB27" s="22">
        <v>0.001044</v>
      </c>
      <c r="AC27" s="22">
        <v>0.001327</v>
      </c>
      <c r="AD27" s="22">
        <v>0.001643</v>
      </c>
      <c r="AE27" s="22">
        <v>0.002173</v>
      </c>
      <c r="AF27" s="22">
        <v>0.002743</v>
      </c>
      <c r="AG27" s="22">
        <v>0.003268</v>
      </c>
      <c r="AH27" s="22">
        <v>0.003805</v>
      </c>
      <c r="AI27" s="22">
        <v>0.004285</v>
      </c>
      <c r="AJ27" s="22">
        <v>0.004902</v>
      </c>
      <c r="AK27" s="22">
        <v>0.005337</v>
      </c>
      <c r="AL27" s="22">
        <v>0.005248</v>
      </c>
    </row>
    <row r="28" ht="12.75" customHeight="1">
      <c r="A28" s="22">
        <v>-0.002275</v>
      </c>
      <c r="B28" s="22">
        <v>-0.002648</v>
      </c>
      <c r="C28" s="22">
        <v>-0.002855</v>
      </c>
      <c r="D28" s="22">
        <v>-0.003013</v>
      </c>
      <c r="E28" s="22">
        <v>-0.003053</v>
      </c>
      <c r="F28" s="22">
        <v>-0.003007</v>
      </c>
      <c r="G28" s="22">
        <v>-0.002944</v>
      </c>
      <c r="H28" s="22">
        <v>-0.002835</v>
      </c>
      <c r="I28" s="22">
        <v>-0.002665</v>
      </c>
      <c r="J28" s="22">
        <v>-0.002632</v>
      </c>
      <c r="K28" s="22">
        <v>-0.002545</v>
      </c>
      <c r="L28" s="22">
        <v>-0.002366</v>
      </c>
      <c r="M28" s="22">
        <v>-0.002229</v>
      </c>
      <c r="N28" s="22">
        <v>-0.002161</v>
      </c>
      <c r="O28" s="22">
        <v>-0.001998</v>
      </c>
      <c r="P28" s="22">
        <v>-0.001876</v>
      </c>
      <c r="Q28" s="22">
        <v>-0.001789</v>
      </c>
      <c r="R28" s="22">
        <v>-0.001666</v>
      </c>
      <c r="S28" s="22">
        <v>-0.001534</v>
      </c>
      <c r="T28" s="22">
        <v>-0.001329</v>
      </c>
      <c r="U28" s="22">
        <v>-0.001083</v>
      </c>
      <c r="V28" s="22">
        <v>-8.15E-4</v>
      </c>
      <c r="W28" s="22">
        <v>-5.57E-4</v>
      </c>
      <c r="X28" s="22">
        <v>-3.32E-4</v>
      </c>
      <c r="Y28" s="72">
        <v>0.0</v>
      </c>
      <c r="Z28" s="22">
        <v>2.4E-4</v>
      </c>
      <c r="AA28" s="22">
        <v>5.86E-4</v>
      </c>
      <c r="AB28" s="22">
        <v>9.98E-4</v>
      </c>
      <c r="AC28" s="22">
        <v>0.00132</v>
      </c>
      <c r="AD28" s="22">
        <v>0.001575</v>
      </c>
      <c r="AE28" s="22">
        <v>0.002114</v>
      </c>
      <c r="AF28" s="22">
        <v>0.002615</v>
      </c>
      <c r="AG28" s="22">
        <v>0.003138</v>
      </c>
      <c r="AH28" s="22">
        <v>0.003624</v>
      </c>
      <c r="AI28" s="22">
        <v>0.004092</v>
      </c>
      <c r="AJ28" s="22">
        <v>0.004671</v>
      </c>
      <c r="AK28" s="22">
        <v>0.005078</v>
      </c>
      <c r="AL28" s="22">
        <v>0.005002</v>
      </c>
    </row>
    <row r="29" ht="12.75" customHeight="1">
      <c r="A29" s="22">
        <v>-0.002099</v>
      </c>
      <c r="B29" s="22">
        <v>-0.002415</v>
      </c>
      <c r="C29" s="22">
        <v>-0.002693</v>
      </c>
      <c r="D29" s="22">
        <v>-0.002808</v>
      </c>
      <c r="E29" s="22">
        <v>-0.002856</v>
      </c>
      <c r="F29" s="22">
        <v>-0.002852</v>
      </c>
      <c r="G29" s="22">
        <v>-0.002823</v>
      </c>
      <c r="H29" s="22">
        <v>-0.002804</v>
      </c>
      <c r="I29" s="22">
        <v>-0.002695</v>
      </c>
      <c r="J29" s="22">
        <v>-0.002601</v>
      </c>
      <c r="K29" s="22">
        <v>-0.002469</v>
      </c>
      <c r="L29" s="22">
        <v>-0.002308</v>
      </c>
      <c r="M29" s="22">
        <v>-0.002237</v>
      </c>
      <c r="N29" s="22">
        <v>-0.002206</v>
      </c>
      <c r="O29" s="22">
        <v>-0.00207</v>
      </c>
      <c r="P29" s="22">
        <v>-0.001929</v>
      </c>
      <c r="Q29" s="22">
        <v>-0.001852</v>
      </c>
      <c r="R29" s="22">
        <v>-0.001713</v>
      </c>
      <c r="S29" s="22">
        <v>-0.001515</v>
      </c>
      <c r="T29" s="22">
        <v>-0.001309</v>
      </c>
      <c r="U29" s="22">
        <v>-0.001126</v>
      </c>
      <c r="V29" s="22">
        <v>-8.07E-4</v>
      </c>
      <c r="W29" s="22">
        <v>-5.72E-4</v>
      </c>
      <c r="X29" s="22">
        <v>-3.56E-4</v>
      </c>
      <c r="Y29" s="72">
        <v>0.0</v>
      </c>
      <c r="Z29" s="22">
        <v>2.54E-4</v>
      </c>
      <c r="AA29" s="22">
        <v>6.1E-4</v>
      </c>
      <c r="AB29" s="22">
        <v>9.75E-4</v>
      </c>
      <c r="AC29" s="22">
        <v>0.001253</v>
      </c>
      <c r="AD29" s="22">
        <v>0.001536</v>
      </c>
      <c r="AE29" s="22">
        <v>0.002025</v>
      </c>
      <c r="AF29" s="22">
        <v>0.002502</v>
      </c>
      <c r="AG29" s="22">
        <v>0.002979</v>
      </c>
      <c r="AH29" s="22">
        <v>0.003446</v>
      </c>
      <c r="AI29" s="22">
        <v>0.003866</v>
      </c>
      <c r="AJ29" s="22">
        <v>0.004462</v>
      </c>
      <c r="AK29" s="22">
        <v>0.004883</v>
      </c>
      <c r="AL29" s="22">
        <v>0.004829</v>
      </c>
    </row>
    <row r="30" ht="12.75" customHeight="1">
      <c r="A30" s="22">
        <v>-0.001297</v>
      </c>
      <c r="B30" s="22">
        <v>-0.00173</v>
      </c>
      <c r="C30" s="22">
        <v>-0.002055</v>
      </c>
      <c r="D30" s="22">
        <v>-0.00231</v>
      </c>
      <c r="E30" s="22">
        <v>-0.002438</v>
      </c>
      <c r="F30" s="22">
        <v>-0.002489</v>
      </c>
      <c r="G30" s="22">
        <v>-0.002428</v>
      </c>
      <c r="H30" s="22">
        <v>-0.002412</v>
      </c>
      <c r="I30" s="22">
        <v>-0.002324</v>
      </c>
      <c r="J30" s="22">
        <v>-0.00225</v>
      </c>
      <c r="K30" s="22">
        <v>-0.002212</v>
      </c>
      <c r="L30" s="22">
        <v>-0.002117</v>
      </c>
      <c r="M30" s="22">
        <v>-0.00204</v>
      </c>
      <c r="N30" s="22">
        <v>-0.002019</v>
      </c>
      <c r="O30" s="22">
        <v>-0.001904</v>
      </c>
      <c r="P30" s="22">
        <v>-0.001757</v>
      </c>
      <c r="Q30" s="22">
        <v>-0.001682</v>
      </c>
      <c r="R30" s="22">
        <v>-0.001641</v>
      </c>
      <c r="S30" s="22">
        <v>-0.001414</v>
      </c>
      <c r="T30" s="22">
        <v>-0.001215</v>
      </c>
      <c r="U30" s="22">
        <v>-0.001024</v>
      </c>
      <c r="V30" s="22">
        <v>-7.59E-4</v>
      </c>
      <c r="W30" s="22">
        <v>-5.11E-4</v>
      </c>
      <c r="X30" s="22">
        <v>-3.01E-4</v>
      </c>
      <c r="Y30" s="72">
        <v>0.0</v>
      </c>
      <c r="Z30" s="22">
        <v>2.66E-4</v>
      </c>
      <c r="AA30" s="22">
        <v>5.7E-4</v>
      </c>
      <c r="AB30" s="22">
        <v>9.19E-4</v>
      </c>
      <c r="AC30" s="22">
        <v>0.0012</v>
      </c>
      <c r="AD30" s="22">
        <v>0.001435</v>
      </c>
      <c r="AE30" s="22">
        <v>0.001868</v>
      </c>
      <c r="AF30" s="22">
        <v>0.002326</v>
      </c>
      <c r="AG30" s="22">
        <v>0.002799</v>
      </c>
      <c r="AH30" s="22">
        <v>0.003197</v>
      </c>
      <c r="AI30" s="22">
        <v>0.003627</v>
      </c>
      <c r="AJ30" s="22">
        <v>0.004188</v>
      </c>
      <c r="AK30" s="22">
        <v>0.004595</v>
      </c>
      <c r="AL30" s="22">
        <v>0.004548</v>
      </c>
    </row>
    <row r="31" ht="12.75" customHeight="1">
      <c r="A31" s="22">
        <v>-5.78E-4</v>
      </c>
      <c r="B31" s="22">
        <v>-0.00106</v>
      </c>
      <c r="C31" s="22">
        <v>-0.001389</v>
      </c>
      <c r="D31" s="22">
        <v>-0.001681</v>
      </c>
      <c r="E31" s="22">
        <v>-0.00186</v>
      </c>
      <c r="F31" s="22">
        <v>-0.001911</v>
      </c>
      <c r="G31" s="22">
        <v>-0.001943</v>
      </c>
      <c r="H31" s="22">
        <v>-0.001985</v>
      </c>
      <c r="I31" s="22">
        <v>-0.001944</v>
      </c>
      <c r="J31" s="22">
        <v>-0.001942</v>
      </c>
      <c r="K31" s="22">
        <v>-0.001967</v>
      </c>
      <c r="L31" s="22">
        <v>-0.001839</v>
      </c>
      <c r="M31" s="22">
        <v>-0.00182</v>
      </c>
      <c r="N31" s="22">
        <v>-0.001773</v>
      </c>
      <c r="O31" s="22">
        <v>-0.00169</v>
      </c>
      <c r="P31" s="22">
        <v>-0.001616</v>
      </c>
      <c r="Q31" s="22">
        <v>-0.001559</v>
      </c>
      <c r="R31" s="22">
        <v>-0.001502</v>
      </c>
      <c r="S31" s="22">
        <v>-0.001365</v>
      </c>
      <c r="T31" s="22">
        <v>-0.001141</v>
      </c>
      <c r="U31" s="22">
        <v>-9.96E-4</v>
      </c>
      <c r="V31" s="22">
        <v>-7.31E-4</v>
      </c>
      <c r="W31" s="22">
        <v>-4.98E-4</v>
      </c>
      <c r="X31" s="22">
        <v>-3.4E-4</v>
      </c>
      <c r="Y31" s="72">
        <v>0.0</v>
      </c>
      <c r="Z31" s="22">
        <v>2.32E-4</v>
      </c>
      <c r="AA31" s="22">
        <v>5.42E-4</v>
      </c>
      <c r="AB31" s="22">
        <v>8.76E-4</v>
      </c>
      <c r="AC31" s="22">
        <v>0.00114</v>
      </c>
      <c r="AD31" s="22">
        <v>0.001375</v>
      </c>
      <c r="AE31" s="22">
        <v>0.001804</v>
      </c>
      <c r="AF31" s="22">
        <v>0.002223</v>
      </c>
      <c r="AG31" s="22">
        <v>0.002643</v>
      </c>
      <c r="AH31" s="22">
        <v>0.003046</v>
      </c>
      <c r="AI31" s="22">
        <v>0.003442</v>
      </c>
      <c r="AJ31" s="22">
        <v>0.003942</v>
      </c>
      <c r="AK31" s="22">
        <v>0.004382</v>
      </c>
      <c r="AL31" s="22">
        <v>0.004321</v>
      </c>
    </row>
    <row r="32" ht="12.75" customHeight="1">
      <c r="A32" s="22">
        <v>-5.2E-5</v>
      </c>
      <c r="B32" s="22">
        <v>-5.37E-4</v>
      </c>
      <c r="C32" s="22">
        <v>-9.64E-4</v>
      </c>
      <c r="D32" s="22">
        <v>-0.001267</v>
      </c>
      <c r="E32" s="22">
        <v>-0.001443</v>
      </c>
      <c r="F32" s="22">
        <v>-0.001561</v>
      </c>
      <c r="G32" s="22">
        <v>-0.001618</v>
      </c>
      <c r="H32" s="22">
        <v>-0.001682</v>
      </c>
      <c r="I32" s="22">
        <v>-0.001686</v>
      </c>
      <c r="J32" s="22">
        <v>-0.001707</v>
      </c>
      <c r="K32" s="22">
        <v>-0.001716</v>
      </c>
      <c r="L32" s="22">
        <v>-0.001641</v>
      </c>
      <c r="M32" s="22">
        <v>-0.001647</v>
      </c>
      <c r="N32" s="22">
        <v>-0.001655</v>
      </c>
      <c r="O32" s="22">
        <v>-0.001541</v>
      </c>
      <c r="P32" s="22">
        <v>-0.001532</v>
      </c>
      <c r="Q32" s="22">
        <v>-0.001478</v>
      </c>
      <c r="R32" s="22">
        <v>-0.001422</v>
      </c>
      <c r="S32" s="22">
        <v>-0.001257</v>
      </c>
      <c r="T32" s="22">
        <v>-0.001088</v>
      </c>
      <c r="U32" s="22">
        <v>-9.4E-4</v>
      </c>
      <c r="V32" s="22">
        <v>-6.54E-4</v>
      </c>
      <c r="W32" s="22">
        <v>-5.06E-4</v>
      </c>
      <c r="X32" s="22">
        <v>-3.48E-4</v>
      </c>
      <c r="Y32" s="72">
        <v>0.0</v>
      </c>
      <c r="Z32" s="22">
        <v>2.43E-4</v>
      </c>
      <c r="AA32" s="22">
        <v>5.37E-4</v>
      </c>
      <c r="AB32" s="22">
        <v>8.54E-4</v>
      </c>
      <c r="AC32" s="22">
        <v>0.001068</v>
      </c>
      <c r="AD32" s="22">
        <v>0.001299</v>
      </c>
      <c r="AE32" s="22">
        <v>0.001679</v>
      </c>
      <c r="AF32" s="22">
        <v>0.002098</v>
      </c>
      <c r="AG32" s="22">
        <v>0.00247</v>
      </c>
      <c r="AH32" s="22">
        <v>0.002858</v>
      </c>
      <c r="AI32" s="22">
        <v>0.003267</v>
      </c>
      <c r="AJ32" s="22">
        <v>0.003769</v>
      </c>
      <c r="AK32" s="22">
        <v>0.004172</v>
      </c>
      <c r="AL32" s="22">
        <v>0.004124</v>
      </c>
    </row>
    <row r="33" ht="12.75" customHeight="1">
      <c r="A33" s="22">
        <v>4.55E-4</v>
      </c>
      <c r="B33" s="22">
        <v>-1.07E-4</v>
      </c>
      <c r="C33" s="22">
        <v>-5.64E-4</v>
      </c>
      <c r="D33" s="22">
        <v>-9.26E-4</v>
      </c>
      <c r="E33" s="22">
        <v>-0.001169</v>
      </c>
      <c r="F33" s="22">
        <v>-0.001288</v>
      </c>
      <c r="G33" s="22">
        <v>-0.001348</v>
      </c>
      <c r="H33" s="22">
        <v>-0.001423</v>
      </c>
      <c r="I33" s="22">
        <v>-0.001412</v>
      </c>
      <c r="J33" s="22">
        <v>-0.001464</v>
      </c>
      <c r="K33" s="22">
        <v>-0.001549</v>
      </c>
      <c r="L33" s="22">
        <v>-0.001499</v>
      </c>
      <c r="M33" s="22">
        <v>-0.001523</v>
      </c>
      <c r="N33" s="22">
        <v>-0.001532</v>
      </c>
      <c r="O33" s="22">
        <v>-0.001463</v>
      </c>
      <c r="P33" s="22">
        <v>-0.001422</v>
      </c>
      <c r="Q33" s="22">
        <v>-0.001347</v>
      </c>
      <c r="R33" s="22">
        <v>-0.001359</v>
      </c>
      <c r="S33" s="22">
        <v>-0.001189</v>
      </c>
      <c r="T33" s="22">
        <v>-0.001059</v>
      </c>
      <c r="U33" s="22">
        <v>-8.49E-4</v>
      </c>
      <c r="V33" s="22">
        <v>-6.2E-4</v>
      </c>
      <c r="W33" s="22">
        <v>-4.61E-4</v>
      </c>
      <c r="X33" s="22">
        <v>-2.7E-4</v>
      </c>
      <c r="Y33" s="72">
        <v>0.0</v>
      </c>
      <c r="Z33" s="22">
        <v>2.46E-4</v>
      </c>
      <c r="AA33" s="22">
        <v>5.33E-4</v>
      </c>
      <c r="AB33" s="22">
        <v>8.11E-4</v>
      </c>
      <c r="AC33" s="22">
        <v>0.001055</v>
      </c>
      <c r="AD33" s="22">
        <v>0.001254</v>
      </c>
      <c r="AE33" s="22">
        <v>0.001621</v>
      </c>
      <c r="AF33" s="22">
        <v>0.001992</v>
      </c>
      <c r="AG33" s="22">
        <v>0.002379</v>
      </c>
      <c r="AH33" s="22">
        <v>0.002756</v>
      </c>
      <c r="AI33" s="22">
        <v>0.003153</v>
      </c>
      <c r="AJ33" s="22">
        <v>0.003612</v>
      </c>
      <c r="AK33" s="22">
        <v>0.004016</v>
      </c>
      <c r="AL33" s="22">
        <v>0.004013</v>
      </c>
    </row>
    <row r="34" ht="12.75" customHeight="1">
      <c r="A34" s="22">
        <v>7.84E-4</v>
      </c>
      <c r="B34" s="22">
        <v>2.27E-4</v>
      </c>
      <c r="C34" s="22">
        <v>-2.08E-4</v>
      </c>
      <c r="D34" s="22">
        <v>-5.54E-4</v>
      </c>
      <c r="E34" s="22">
        <v>-7.92E-4</v>
      </c>
      <c r="F34" s="22">
        <v>-9.35E-4</v>
      </c>
      <c r="G34" s="22">
        <v>-0.001075</v>
      </c>
      <c r="H34" s="22">
        <v>-0.001191</v>
      </c>
      <c r="I34" s="22">
        <v>-0.001215</v>
      </c>
      <c r="J34" s="22">
        <v>-0.001324</v>
      </c>
      <c r="K34" s="22">
        <v>-0.001403</v>
      </c>
      <c r="L34" s="22">
        <v>-0.001367</v>
      </c>
      <c r="M34" s="22">
        <v>-0.001408</v>
      </c>
      <c r="N34" s="22">
        <v>-0.001433</v>
      </c>
      <c r="O34" s="22">
        <v>-0.001382</v>
      </c>
      <c r="P34" s="22">
        <v>-0.001374</v>
      </c>
      <c r="Q34" s="22">
        <v>-0.001361</v>
      </c>
      <c r="R34" s="22">
        <v>-0.001327</v>
      </c>
      <c r="S34" s="22">
        <v>-0.001182</v>
      </c>
      <c r="T34" s="22">
        <v>-0.001033</v>
      </c>
      <c r="U34" s="22">
        <v>-9.12E-4</v>
      </c>
      <c r="V34" s="22">
        <v>-6.95E-4</v>
      </c>
      <c r="W34" s="22">
        <v>-4.52E-4</v>
      </c>
      <c r="X34" s="22">
        <v>-3.16E-4</v>
      </c>
      <c r="Y34" s="72">
        <v>0.0</v>
      </c>
      <c r="Z34" s="22">
        <v>2.27E-4</v>
      </c>
      <c r="AA34" s="22">
        <v>4.96E-4</v>
      </c>
      <c r="AB34" s="22">
        <v>8.15E-4</v>
      </c>
      <c r="AC34" s="22">
        <v>0.001023</v>
      </c>
      <c r="AD34" s="22">
        <v>0.001261</v>
      </c>
      <c r="AE34" s="22">
        <v>0.001608</v>
      </c>
      <c r="AF34" s="22">
        <v>0.001986</v>
      </c>
      <c r="AG34" s="22">
        <v>0.002308</v>
      </c>
      <c r="AH34" s="22">
        <v>0.002684</v>
      </c>
      <c r="AI34" s="22">
        <v>0.003078</v>
      </c>
      <c r="AJ34" s="22">
        <v>0.003529</v>
      </c>
      <c r="AK34" s="22">
        <v>0.003913</v>
      </c>
      <c r="AL34" s="22">
        <v>0.003901</v>
      </c>
    </row>
    <row r="35" ht="12.75" customHeight="1">
      <c r="A35" s="22">
        <v>0.001368</v>
      </c>
      <c r="B35" s="22">
        <v>7.83E-4</v>
      </c>
      <c r="C35" s="22">
        <v>2.66E-4</v>
      </c>
      <c r="D35" s="22">
        <v>-1.52E-4</v>
      </c>
      <c r="E35" s="22">
        <v>-4.31E-4</v>
      </c>
      <c r="F35" s="22">
        <v>-6.37E-4</v>
      </c>
      <c r="G35" s="22">
        <v>-7.87E-4</v>
      </c>
      <c r="H35" s="22">
        <v>-9.05E-4</v>
      </c>
      <c r="I35" s="22">
        <v>-9.81E-4</v>
      </c>
      <c r="J35" s="22">
        <v>-0.001047</v>
      </c>
      <c r="K35" s="22">
        <v>-0.001129</v>
      </c>
      <c r="L35" s="22">
        <v>-0.001157</v>
      </c>
      <c r="M35" s="22">
        <v>-0.001235</v>
      </c>
      <c r="N35" s="22">
        <v>-0.001285</v>
      </c>
      <c r="O35" s="22">
        <v>-0.001267</v>
      </c>
      <c r="P35" s="22">
        <v>-0.00128</v>
      </c>
      <c r="Q35" s="22">
        <v>-0.001267</v>
      </c>
      <c r="R35" s="22">
        <v>-0.001236</v>
      </c>
      <c r="S35" s="22">
        <v>-0.00111</v>
      </c>
      <c r="T35" s="22">
        <v>-9.72E-4</v>
      </c>
      <c r="U35" s="22">
        <v>-8.43E-4</v>
      </c>
      <c r="V35" s="22">
        <v>-6.36E-4</v>
      </c>
      <c r="W35" s="22">
        <v>-4.37E-4</v>
      </c>
      <c r="X35" s="22">
        <v>-2.9E-4</v>
      </c>
      <c r="Y35" s="72">
        <v>0.0</v>
      </c>
      <c r="Z35" s="22">
        <v>2.4E-4</v>
      </c>
      <c r="AA35" s="22">
        <v>4.91E-4</v>
      </c>
      <c r="AB35" s="22">
        <v>7.33E-4</v>
      </c>
      <c r="AC35" s="22">
        <v>9.61E-4</v>
      </c>
      <c r="AD35" s="22">
        <v>0.001189</v>
      </c>
      <c r="AE35" s="22">
        <v>0.001506</v>
      </c>
      <c r="AF35" s="22">
        <v>0.001894</v>
      </c>
      <c r="AG35" s="22">
        <v>0.002213</v>
      </c>
      <c r="AH35" s="22">
        <v>0.0026</v>
      </c>
      <c r="AI35" s="22">
        <v>0.002963</v>
      </c>
      <c r="AJ35" s="22">
        <v>0.003432</v>
      </c>
      <c r="AK35" s="22">
        <v>0.003765</v>
      </c>
      <c r="AL35" s="22">
        <v>0.003803</v>
      </c>
    </row>
    <row r="36" ht="12.75" customHeight="1">
      <c r="A36" s="22">
        <v>0.001826</v>
      </c>
      <c r="B36" s="22">
        <v>0.001135</v>
      </c>
      <c r="C36" s="22">
        <v>6.02E-4</v>
      </c>
      <c r="D36" s="22">
        <v>1.43E-4</v>
      </c>
      <c r="E36" s="22">
        <v>-1.74E-4</v>
      </c>
      <c r="F36" s="22">
        <v>-3.92E-4</v>
      </c>
      <c r="G36" s="22">
        <v>-5.22E-4</v>
      </c>
      <c r="H36" s="22">
        <v>-6.62E-4</v>
      </c>
      <c r="I36" s="22">
        <v>-7.57E-4</v>
      </c>
      <c r="J36" s="22">
        <v>-8.97E-4</v>
      </c>
      <c r="K36" s="22">
        <v>-0.001067</v>
      </c>
      <c r="L36" s="22">
        <v>-0.001076</v>
      </c>
      <c r="M36" s="22">
        <v>-0.001151</v>
      </c>
      <c r="N36" s="22">
        <v>-0.001217</v>
      </c>
      <c r="O36" s="22">
        <v>-0.001226</v>
      </c>
      <c r="P36" s="22">
        <v>-0.00122</v>
      </c>
      <c r="Q36" s="22">
        <v>-0.001198</v>
      </c>
      <c r="R36" s="22">
        <v>-0.001213</v>
      </c>
      <c r="S36" s="22">
        <v>-0.001117</v>
      </c>
      <c r="T36" s="22">
        <v>-9.59E-4</v>
      </c>
      <c r="U36" s="22">
        <v>-7.95E-4</v>
      </c>
      <c r="V36" s="22">
        <v>-6.39E-4</v>
      </c>
      <c r="W36" s="22">
        <v>-4.56E-4</v>
      </c>
      <c r="X36" s="22">
        <v>-2.57E-4</v>
      </c>
      <c r="Y36" s="72">
        <v>0.0</v>
      </c>
      <c r="Z36" s="22">
        <v>1.82E-4</v>
      </c>
      <c r="AA36" s="22">
        <v>4.33E-4</v>
      </c>
      <c r="AB36" s="22">
        <v>6.91E-4</v>
      </c>
      <c r="AC36" s="22">
        <v>9.04E-4</v>
      </c>
      <c r="AD36" s="22">
        <v>0.001132</v>
      </c>
      <c r="AE36" s="22">
        <v>0.001487</v>
      </c>
      <c r="AF36" s="22">
        <v>0.001866</v>
      </c>
      <c r="AG36" s="22">
        <v>0.002199</v>
      </c>
      <c r="AH36" s="22">
        <v>0.002554</v>
      </c>
      <c r="AI36" s="22">
        <v>0.002946</v>
      </c>
      <c r="AJ36" s="22">
        <v>0.003383</v>
      </c>
      <c r="AK36" s="22">
        <v>0.0037</v>
      </c>
      <c r="AL36" s="22">
        <v>0.003736</v>
      </c>
    </row>
    <row r="37" ht="12.75" customHeight="1">
      <c r="A37" s="22">
        <v>0.002084</v>
      </c>
      <c r="B37" s="22">
        <v>0.001434</v>
      </c>
      <c r="C37" s="22">
        <v>8.84E-4</v>
      </c>
      <c r="D37" s="22">
        <v>4.31E-4</v>
      </c>
      <c r="E37" s="22">
        <v>1.16E-4</v>
      </c>
      <c r="F37" s="22">
        <v>-9.3E-5</v>
      </c>
      <c r="G37" s="22">
        <v>-3.23E-4</v>
      </c>
      <c r="H37" s="22">
        <v>-5.0E-4</v>
      </c>
      <c r="I37" s="22">
        <v>-6.18E-4</v>
      </c>
      <c r="J37" s="22">
        <v>-7.39E-4</v>
      </c>
      <c r="K37" s="22">
        <v>-8.84E-4</v>
      </c>
      <c r="L37" s="22">
        <v>-8.94E-4</v>
      </c>
      <c r="M37" s="22">
        <v>-0.001026</v>
      </c>
      <c r="N37" s="22">
        <v>-0.001105</v>
      </c>
      <c r="O37" s="22">
        <v>-0.001129</v>
      </c>
      <c r="P37" s="22">
        <v>-0.001165</v>
      </c>
      <c r="Q37" s="22">
        <v>-0.001221</v>
      </c>
      <c r="R37" s="22">
        <v>-0.001158</v>
      </c>
      <c r="S37" s="22">
        <v>-0.00108</v>
      </c>
      <c r="T37" s="22">
        <v>-9.21E-4</v>
      </c>
      <c r="U37" s="22">
        <v>-7.93E-4</v>
      </c>
      <c r="V37" s="22">
        <v>-6.07E-4</v>
      </c>
      <c r="W37" s="22">
        <v>-4.6E-4</v>
      </c>
      <c r="X37" s="22">
        <v>-2.78E-4</v>
      </c>
      <c r="Y37" s="72">
        <v>0.0</v>
      </c>
      <c r="Z37" s="22">
        <v>2.12E-4</v>
      </c>
      <c r="AA37" s="22">
        <v>4.3E-4</v>
      </c>
      <c r="AB37" s="22">
        <v>7.04E-4</v>
      </c>
      <c r="AC37" s="22">
        <v>8.85E-4</v>
      </c>
      <c r="AD37" s="22">
        <v>0.001124</v>
      </c>
      <c r="AE37" s="22">
        <v>0.001456</v>
      </c>
      <c r="AF37" s="22">
        <v>0.001847</v>
      </c>
      <c r="AG37" s="22">
        <v>0.002178</v>
      </c>
      <c r="AH37" s="22">
        <v>0.00254</v>
      </c>
      <c r="AI37" s="22">
        <v>0.002905</v>
      </c>
      <c r="AJ37" s="22">
        <v>0.003327</v>
      </c>
      <c r="AK37" s="22">
        <v>0.003696</v>
      </c>
      <c r="AL37" s="22">
        <v>0.003735</v>
      </c>
    </row>
    <row r="38" ht="12.75" customHeight="1">
      <c r="A38" s="22">
        <v>0.002198</v>
      </c>
      <c r="B38" s="22">
        <v>0.001531</v>
      </c>
      <c r="C38" s="22">
        <v>9.46E-4</v>
      </c>
      <c r="D38" s="22">
        <v>4.52E-4</v>
      </c>
      <c r="E38" s="22">
        <v>1.25E-4</v>
      </c>
      <c r="F38" s="22">
        <v>-1.04E-4</v>
      </c>
      <c r="G38" s="22">
        <v>-2.85E-4</v>
      </c>
      <c r="H38" s="22">
        <v>-4.56E-4</v>
      </c>
      <c r="I38" s="22">
        <v>-5.78E-4</v>
      </c>
      <c r="J38" s="22">
        <v>-7.02E-4</v>
      </c>
      <c r="K38" s="22">
        <v>-8.72E-4</v>
      </c>
      <c r="L38" s="22">
        <v>-9.63E-4</v>
      </c>
      <c r="M38" s="22">
        <v>-0.001085</v>
      </c>
      <c r="N38" s="22">
        <v>-0.001181</v>
      </c>
      <c r="O38" s="22">
        <v>-0.00118</v>
      </c>
      <c r="P38" s="22">
        <v>-0.00121</v>
      </c>
      <c r="Q38" s="22">
        <v>-0.001214</v>
      </c>
      <c r="R38" s="22">
        <v>-0.001176</v>
      </c>
      <c r="S38" s="22">
        <v>-0.001094</v>
      </c>
      <c r="T38" s="22">
        <v>-9.68E-4</v>
      </c>
      <c r="U38" s="22">
        <v>-8.11E-4</v>
      </c>
      <c r="V38" s="22">
        <v>-6.08E-4</v>
      </c>
      <c r="W38" s="22">
        <v>-4.8E-4</v>
      </c>
      <c r="X38" s="22">
        <v>-2.71E-4</v>
      </c>
      <c r="Y38" s="72">
        <v>0.0</v>
      </c>
      <c r="Z38" s="22">
        <v>2.17E-4</v>
      </c>
      <c r="AA38" s="22">
        <v>4.53E-4</v>
      </c>
      <c r="AB38" s="22">
        <v>6.84E-4</v>
      </c>
      <c r="AC38" s="22">
        <v>8.99E-4</v>
      </c>
      <c r="AD38" s="22">
        <v>0.001132</v>
      </c>
      <c r="AE38" s="22">
        <v>0.0015</v>
      </c>
      <c r="AF38" s="22">
        <v>0.00188</v>
      </c>
      <c r="AG38" s="22">
        <v>0.002244</v>
      </c>
      <c r="AH38" s="22">
        <v>0.002625</v>
      </c>
      <c r="AI38" s="22">
        <v>0.003003</v>
      </c>
      <c r="AJ38" s="22">
        <v>0.003421</v>
      </c>
      <c r="AK38" s="22">
        <v>0.003757</v>
      </c>
      <c r="AL38" s="22">
        <v>0.003808</v>
      </c>
    </row>
    <row r="39" ht="12.75" customHeight="1">
      <c r="A39" s="22">
        <v>0.001939</v>
      </c>
      <c r="B39" s="22">
        <v>0.00124</v>
      </c>
      <c r="C39" s="22">
        <v>7.01E-4</v>
      </c>
      <c r="D39" s="22">
        <v>2.48E-4</v>
      </c>
      <c r="E39" s="22">
        <v>-7.1E-5</v>
      </c>
      <c r="F39" s="22">
        <v>-2.65E-4</v>
      </c>
      <c r="G39" s="22">
        <v>-4.45E-4</v>
      </c>
      <c r="H39" s="22">
        <v>-6.08E-4</v>
      </c>
      <c r="I39" s="22">
        <v>-7.21E-4</v>
      </c>
      <c r="J39" s="22">
        <v>-8.82E-4</v>
      </c>
      <c r="K39" s="22">
        <v>-0.001043</v>
      </c>
      <c r="L39" s="22">
        <v>-0.001071</v>
      </c>
      <c r="M39" s="22">
        <v>-0.001165</v>
      </c>
      <c r="N39" s="22">
        <v>-0.001228</v>
      </c>
      <c r="O39" s="22">
        <v>-0.001221</v>
      </c>
      <c r="P39" s="22">
        <v>-0.001257</v>
      </c>
      <c r="Q39" s="22">
        <v>-0.001246</v>
      </c>
      <c r="R39" s="22">
        <v>-0.001237</v>
      </c>
      <c r="S39" s="22">
        <v>-0.001156</v>
      </c>
      <c r="T39" s="22">
        <v>-0.001018</v>
      </c>
      <c r="U39" s="22">
        <v>-8.39E-4</v>
      </c>
      <c r="V39" s="22">
        <v>-6.87E-4</v>
      </c>
      <c r="W39" s="22">
        <v>-4.77E-4</v>
      </c>
      <c r="X39" s="22">
        <v>-2.71E-4</v>
      </c>
      <c r="Y39" s="72">
        <v>0.0</v>
      </c>
      <c r="Z39" s="22">
        <v>2.12E-4</v>
      </c>
      <c r="AA39" s="22">
        <v>4.71E-4</v>
      </c>
      <c r="AB39" s="22">
        <v>7.3E-4</v>
      </c>
      <c r="AC39" s="22">
        <v>9.62E-4</v>
      </c>
      <c r="AD39" s="22">
        <v>0.001192</v>
      </c>
      <c r="AE39" s="22">
        <v>0.001577</v>
      </c>
      <c r="AF39" s="22">
        <v>0.001982</v>
      </c>
      <c r="AG39" s="22">
        <v>0.002369</v>
      </c>
      <c r="AH39" s="22">
        <v>0.002742</v>
      </c>
      <c r="AI39" s="22">
        <v>0.003084</v>
      </c>
      <c r="AJ39" s="22">
        <v>0.003464</v>
      </c>
      <c r="AK39" s="22">
        <v>0.003807</v>
      </c>
      <c r="AL39" s="22">
        <v>0.003884</v>
      </c>
    </row>
    <row r="40" ht="12.75" customHeight="1">
      <c r="A40" s="22">
        <v>0.001761</v>
      </c>
      <c r="B40" s="22">
        <v>0.001125</v>
      </c>
      <c r="C40" s="22">
        <v>5.82E-4</v>
      </c>
      <c r="D40" s="22">
        <v>1.63E-4</v>
      </c>
      <c r="E40" s="22">
        <v>-1.45E-4</v>
      </c>
      <c r="F40" s="22">
        <v>-3.4E-4</v>
      </c>
      <c r="G40" s="22">
        <v>-5.39E-4</v>
      </c>
      <c r="H40" s="22">
        <v>-6.99E-4</v>
      </c>
      <c r="I40" s="22">
        <v>-8.27E-4</v>
      </c>
      <c r="J40" s="22">
        <v>-9.25E-4</v>
      </c>
      <c r="K40" s="22">
        <v>-0.001062</v>
      </c>
      <c r="L40" s="22">
        <v>-0.001088</v>
      </c>
      <c r="M40" s="22">
        <v>-0.00123</v>
      </c>
      <c r="N40" s="22">
        <v>-0.001305</v>
      </c>
      <c r="O40" s="22">
        <v>-0.001305</v>
      </c>
      <c r="P40" s="22">
        <v>-0.001316</v>
      </c>
      <c r="Q40" s="22">
        <v>-0.001365</v>
      </c>
      <c r="R40" s="22">
        <v>-0.001302</v>
      </c>
      <c r="S40" s="22">
        <v>-0.001192</v>
      </c>
      <c r="T40" s="22">
        <v>-0.001028</v>
      </c>
      <c r="U40" s="22">
        <v>-8.93E-4</v>
      </c>
      <c r="V40" s="22">
        <v>-6.94E-4</v>
      </c>
      <c r="W40" s="22">
        <v>-4.89E-4</v>
      </c>
      <c r="X40" s="22">
        <v>-3.07E-4</v>
      </c>
      <c r="Y40" s="72">
        <v>0.0</v>
      </c>
      <c r="Z40" s="22">
        <v>2.05E-4</v>
      </c>
      <c r="AA40" s="22">
        <v>4.87E-4</v>
      </c>
      <c r="AB40" s="22">
        <v>7.23E-4</v>
      </c>
      <c r="AC40" s="22">
        <v>9.2E-4</v>
      </c>
      <c r="AD40" s="22">
        <v>0.001171</v>
      </c>
      <c r="AE40" s="22">
        <v>0.001527</v>
      </c>
      <c r="AF40" s="22">
        <v>0.001897</v>
      </c>
      <c r="AG40" s="22">
        <v>0.002271</v>
      </c>
      <c r="AH40" s="22">
        <v>0.002663</v>
      </c>
      <c r="AI40" s="22">
        <v>0.003026</v>
      </c>
      <c r="AJ40" s="22">
        <v>0.003427</v>
      </c>
      <c r="AK40" s="22">
        <v>0.003782</v>
      </c>
      <c r="AL40" s="22">
        <v>0.003827</v>
      </c>
    </row>
    <row r="41" ht="12.75" customHeight="1">
      <c r="A41" s="22">
        <v>0.001955</v>
      </c>
      <c r="B41" s="22">
        <v>0.001265</v>
      </c>
      <c r="C41" s="22">
        <v>6.75E-4</v>
      </c>
      <c r="D41" s="22">
        <v>1.84E-4</v>
      </c>
      <c r="E41" s="22">
        <v>-1.47E-4</v>
      </c>
      <c r="F41" s="22">
        <v>-3.82E-4</v>
      </c>
      <c r="G41" s="22">
        <v>-5.15E-4</v>
      </c>
      <c r="H41" s="22">
        <v>-6.76E-4</v>
      </c>
      <c r="I41" s="22">
        <v>-7.84E-4</v>
      </c>
      <c r="J41" s="22">
        <v>-9.27E-4</v>
      </c>
      <c r="K41" s="22">
        <v>-0.001088</v>
      </c>
      <c r="L41" s="22">
        <v>-0.001163</v>
      </c>
      <c r="M41" s="22">
        <v>-0.001255</v>
      </c>
      <c r="N41" s="22">
        <v>-0.001338</v>
      </c>
      <c r="O41" s="22">
        <v>-0.001311</v>
      </c>
      <c r="P41" s="22">
        <v>-0.001307</v>
      </c>
      <c r="Q41" s="22">
        <v>-0.001312</v>
      </c>
      <c r="R41" s="22">
        <v>-0.001318</v>
      </c>
      <c r="S41" s="22">
        <v>-0.001196</v>
      </c>
      <c r="T41" s="22">
        <v>-0.001057</v>
      </c>
      <c r="U41" s="22">
        <v>-8.85E-4</v>
      </c>
      <c r="V41" s="22">
        <v>-7.05E-4</v>
      </c>
      <c r="W41" s="22">
        <v>-4.74E-4</v>
      </c>
      <c r="X41" s="22">
        <v>-2.56E-4</v>
      </c>
      <c r="Y41" s="72">
        <v>0.0</v>
      </c>
      <c r="Z41" s="22">
        <v>2.47E-4</v>
      </c>
      <c r="AA41" s="22">
        <v>5.01E-4</v>
      </c>
      <c r="AB41" s="22">
        <v>7.73E-4</v>
      </c>
      <c r="AC41" s="22">
        <v>9.64E-4</v>
      </c>
      <c r="AD41" s="22">
        <v>0.001229</v>
      </c>
      <c r="AE41" s="22">
        <v>0.001595</v>
      </c>
      <c r="AF41" s="22">
        <v>0.001972</v>
      </c>
      <c r="AG41" s="22">
        <v>0.002331</v>
      </c>
      <c r="AH41" s="22">
        <v>0.002704</v>
      </c>
      <c r="AI41" s="22">
        <v>0.003049</v>
      </c>
      <c r="AJ41" s="22">
        <v>0.003427</v>
      </c>
      <c r="AK41" s="22">
        <v>0.00377</v>
      </c>
      <c r="AL41" s="22">
        <v>0.003835</v>
      </c>
    </row>
    <row r="42" ht="12.75" customHeight="1">
      <c r="A42" s="22">
        <v>0.001994</v>
      </c>
      <c r="B42" s="22">
        <v>0.001312</v>
      </c>
      <c r="C42" s="22">
        <v>7.76E-4</v>
      </c>
      <c r="D42" s="22">
        <v>3.22E-4</v>
      </c>
      <c r="E42" s="22">
        <v>7.0E-6</v>
      </c>
      <c r="F42" s="22">
        <v>-1.9E-4</v>
      </c>
      <c r="G42" s="22">
        <v>-3.73E-4</v>
      </c>
      <c r="H42" s="22">
        <v>-5.44E-4</v>
      </c>
      <c r="I42" s="22">
        <v>-6.77E-4</v>
      </c>
      <c r="J42" s="22">
        <v>-8.47E-4</v>
      </c>
      <c r="K42" s="22">
        <v>-0.001001</v>
      </c>
      <c r="L42" s="22">
        <v>-9.98E-4</v>
      </c>
      <c r="M42" s="22">
        <v>-0.001138</v>
      </c>
      <c r="N42" s="22">
        <v>-0.001204</v>
      </c>
      <c r="O42" s="22">
        <v>-0.001242</v>
      </c>
      <c r="P42" s="22">
        <v>-0.001264</v>
      </c>
      <c r="Q42" s="22">
        <v>-0.001275</v>
      </c>
      <c r="R42" s="22">
        <v>-0.001253</v>
      </c>
      <c r="S42" s="22">
        <v>-0.001166</v>
      </c>
      <c r="T42" s="22">
        <v>-9.91E-4</v>
      </c>
      <c r="U42" s="22">
        <v>-8.57E-4</v>
      </c>
      <c r="V42" s="22">
        <v>-6.86E-4</v>
      </c>
      <c r="W42" s="22">
        <v>-4.7E-4</v>
      </c>
      <c r="X42" s="22">
        <v>-2.94E-4</v>
      </c>
      <c r="Y42" s="72">
        <v>0.0</v>
      </c>
      <c r="Z42" s="22">
        <v>2.2E-4</v>
      </c>
      <c r="AA42" s="22">
        <v>4.65E-4</v>
      </c>
      <c r="AB42" s="22">
        <v>7.36E-4</v>
      </c>
      <c r="AC42" s="22">
        <v>9.27E-4</v>
      </c>
      <c r="AD42" s="22">
        <v>0.001182</v>
      </c>
      <c r="AE42" s="22">
        <v>0.0015</v>
      </c>
      <c r="AF42" s="22">
        <v>0.001876</v>
      </c>
      <c r="AG42" s="22">
        <v>0.002192</v>
      </c>
      <c r="AH42" s="22">
        <v>0.002559</v>
      </c>
      <c r="AI42" s="22">
        <v>0.002894</v>
      </c>
      <c r="AJ42" s="22">
        <v>0.003251</v>
      </c>
      <c r="AK42" s="22">
        <v>0.003629</v>
      </c>
      <c r="AL42" s="22">
        <v>0.003688</v>
      </c>
    </row>
    <row r="43" ht="12.75" customHeight="1">
      <c r="A43" s="22">
        <v>0.002084</v>
      </c>
      <c r="B43" s="22">
        <v>0.001435</v>
      </c>
      <c r="C43" s="22">
        <v>8.51E-4</v>
      </c>
      <c r="D43" s="22">
        <v>3.74E-4</v>
      </c>
      <c r="E43" s="22">
        <v>5.5E-5</v>
      </c>
      <c r="F43" s="22">
        <v>-1.72E-4</v>
      </c>
      <c r="G43" s="22">
        <v>-3.79E-4</v>
      </c>
      <c r="H43" s="22">
        <v>-5.36E-4</v>
      </c>
      <c r="I43" s="22">
        <v>-6.62E-4</v>
      </c>
      <c r="J43" s="22">
        <v>-7.85E-4</v>
      </c>
      <c r="K43" s="22">
        <v>-9.32E-4</v>
      </c>
      <c r="L43" s="22">
        <v>-9.78E-4</v>
      </c>
      <c r="M43" s="22">
        <v>-0.001109</v>
      </c>
      <c r="N43" s="22">
        <v>-0.001195</v>
      </c>
      <c r="O43" s="22">
        <v>-0.001211</v>
      </c>
      <c r="P43" s="22">
        <v>-0.001255</v>
      </c>
      <c r="Q43" s="22">
        <v>-0.001272</v>
      </c>
      <c r="R43" s="22">
        <v>-0.001245</v>
      </c>
      <c r="S43" s="22">
        <v>-0.001125</v>
      </c>
      <c r="T43" s="22">
        <v>-9.81E-4</v>
      </c>
      <c r="U43" s="22">
        <v>-8.52E-4</v>
      </c>
      <c r="V43" s="22">
        <v>-6.8E-4</v>
      </c>
      <c r="W43" s="22">
        <v>-4.77E-4</v>
      </c>
      <c r="X43" s="22">
        <v>-2.78E-4</v>
      </c>
      <c r="Y43" s="72">
        <v>0.0</v>
      </c>
      <c r="Z43" s="22">
        <v>2.07E-4</v>
      </c>
      <c r="AA43" s="22">
        <v>4.84E-4</v>
      </c>
      <c r="AB43" s="22">
        <v>7.31E-4</v>
      </c>
      <c r="AC43" s="22">
        <v>9.05E-4</v>
      </c>
      <c r="AD43" s="22">
        <v>0.001134</v>
      </c>
      <c r="AE43" s="22">
        <v>0.001443</v>
      </c>
      <c r="AF43" s="22">
        <v>0.001758</v>
      </c>
      <c r="AG43" s="22">
        <v>0.002101</v>
      </c>
      <c r="AH43" s="22">
        <v>0.00246</v>
      </c>
      <c r="AI43" s="22">
        <v>0.002763</v>
      </c>
      <c r="AJ43" s="22">
        <v>0.003169</v>
      </c>
      <c r="AK43" s="22">
        <v>0.00355</v>
      </c>
      <c r="AL43" s="22">
        <v>0.003593</v>
      </c>
    </row>
    <row r="44" ht="12.75" customHeight="1">
      <c r="A44" s="22">
        <v>0.001429</v>
      </c>
      <c r="B44" s="22">
        <v>8.76E-4</v>
      </c>
      <c r="C44" s="22">
        <v>4.98E-4</v>
      </c>
      <c r="D44" s="22">
        <v>1.54E-4</v>
      </c>
      <c r="E44" s="22">
        <v>-5.8E-5</v>
      </c>
      <c r="F44" s="22">
        <v>-1.99E-4</v>
      </c>
      <c r="G44" s="22">
        <v>-3.03E-4</v>
      </c>
      <c r="H44" s="22">
        <v>-4.54E-4</v>
      </c>
      <c r="I44" s="22">
        <v>-5.14E-4</v>
      </c>
      <c r="J44" s="22">
        <v>-6.99E-4</v>
      </c>
      <c r="K44" s="22">
        <v>-8.15E-4</v>
      </c>
      <c r="L44" s="22">
        <v>-8.31E-4</v>
      </c>
      <c r="M44" s="22">
        <v>-9.23E-4</v>
      </c>
      <c r="N44" s="22">
        <v>-9.85E-4</v>
      </c>
      <c r="O44" s="22">
        <v>-9.9E-4</v>
      </c>
      <c r="P44" s="22">
        <v>-0.001026</v>
      </c>
      <c r="Q44" s="22">
        <v>-0.001039</v>
      </c>
      <c r="R44" s="22">
        <v>-0.00105</v>
      </c>
      <c r="S44" s="22">
        <v>-9.68E-4</v>
      </c>
      <c r="T44" s="22">
        <v>-8.3E-4</v>
      </c>
      <c r="U44" s="22">
        <v>-7.24E-4</v>
      </c>
      <c r="V44" s="22">
        <v>-5.64E-4</v>
      </c>
      <c r="W44" s="22">
        <v>-4.02E-4</v>
      </c>
      <c r="X44" s="22">
        <v>-2.68E-4</v>
      </c>
      <c r="Y44" s="72">
        <v>0.0</v>
      </c>
      <c r="Z44" s="22">
        <v>1.88E-4</v>
      </c>
      <c r="AA44" s="22">
        <v>3.97E-4</v>
      </c>
      <c r="AB44" s="22">
        <v>6.36E-4</v>
      </c>
      <c r="AC44" s="22">
        <v>8.56E-4</v>
      </c>
      <c r="AD44" s="22">
        <v>0.001157</v>
      </c>
      <c r="AE44" s="22">
        <v>0.00161</v>
      </c>
      <c r="AF44" s="22">
        <v>0.002084</v>
      </c>
      <c r="AG44" s="22">
        <v>0.002574</v>
      </c>
      <c r="AH44" s="22">
        <v>0.003086</v>
      </c>
      <c r="AI44" s="22">
        <v>0.003573</v>
      </c>
      <c r="AJ44" s="22">
        <v>0.004085</v>
      </c>
      <c r="AK44" s="22">
        <v>0.004593</v>
      </c>
      <c r="AL44" s="22">
        <v>0.004625</v>
      </c>
    </row>
    <row r="45" ht="12.75" customHeight="1">
      <c r="A45" s="22">
        <v>0.001428</v>
      </c>
      <c r="B45" s="22">
        <v>8.9E-4</v>
      </c>
      <c r="C45" s="22">
        <v>4.29E-4</v>
      </c>
      <c r="D45" s="22">
        <v>1.6E-5</v>
      </c>
      <c r="E45" s="22">
        <v>-2.65E-4</v>
      </c>
      <c r="F45" s="22">
        <v>-4.34E-4</v>
      </c>
      <c r="G45" s="22">
        <v>-6.16E-4</v>
      </c>
      <c r="H45" s="22">
        <v>-7.39E-4</v>
      </c>
      <c r="I45" s="22">
        <v>-7.59E-4</v>
      </c>
      <c r="J45" s="22">
        <v>-8.46E-4</v>
      </c>
      <c r="K45" s="22">
        <v>-9.22E-4</v>
      </c>
      <c r="L45" s="22">
        <v>-8.89E-4</v>
      </c>
      <c r="M45" s="22">
        <v>-9.23E-4</v>
      </c>
      <c r="N45" s="22">
        <v>-0.001033</v>
      </c>
      <c r="O45" s="22">
        <v>-0.001043</v>
      </c>
      <c r="P45" s="22">
        <v>-0.001094</v>
      </c>
      <c r="Q45" s="22">
        <v>-0.001092</v>
      </c>
      <c r="R45" s="22">
        <v>-0.001077</v>
      </c>
      <c r="S45" s="22">
        <v>-9.54E-4</v>
      </c>
      <c r="T45" s="22">
        <v>-8.37E-4</v>
      </c>
      <c r="U45" s="22">
        <v>-7.3E-4</v>
      </c>
      <c r="V45" s="22">
        <v>-5.88E-4</v>
      </c>
      <c r="W45" s="22">
        <v>-4.05E-4</v>
      </c>
      <c r="X45" s="22">
        <v>-2.49E-4</v>
      </c>
      <c r="Y45" s="72">
        <v>0.0</v>
      </c>
      <c r="Z45" s="22">
        <v>1.73E-4</v>
      </c>
      <c r="AA45" s="22">
        <v>3.86E-4</v>
      </c>
      <c r="AB45" s="22">
        <v>6.21E-4</v>
      </c>
      <c r="AC45" s="22">
        <v>8.3E-4</v>
      </c>
      <c r="AD45" s="22">
        <v>0.00102</v>
      </c>
      <c r="AE45" s="22">
        <v>0.001446</v>
      </c>
      <c r="AF45" s="22">
        <v>0.00188</v>
      </c>
      <c r="AG45" s="22">
        <v>0.00238</v>
      </c>
      <c r="AH45" s="22">
        <v>0.002863</v>
      </c>
      <c r="AI45" s="22">
        <v>0.003318</v>
      </c>
      <c r="AJ45" s="22">
        <v>0.003854</v>
      </c>
      <c r="AK45" s="22">
        <v>0.004328</v>
      </c>
      <c r="AL45" s="22">
        <v>0.004362</v>
      </c>
    </row>
    <row r="46" ht="12.75" customHeight="1">
      <c r="A46" s="22">
        <v>0.001547</v>
      </c>
      <c r="B46" s="22">
        <v>9.81E-4</v>
      </c>
      <c r="C46" s="22">
        <v>5.28E-4</v>
      </c>
      <c r="D46" s="22">
        <v>1.42E-4</v>
      </c>
      <c r="E46" s="22">
        <v>-1.21E-4</v>
      </c>
      <c r="F46" s="22">
        <v>-3.09E-4</v>
      </c>
      <c r="G46" s="22">
        <v>-4.12E-4</v>
      </c>
      <c r="H46" s="22">
        <v>-5.38E-4</v>
      </c>
      <c r="I46" s="22">
        <v>-5.74E-4</v>
      </c>
      <c r="J46" s="22">
        <v>-7.2E-4</v>
      </c>
      <c r="K46" s="22">
        <v>-8.36E-4</v>
      </c>
      <c r="L46" s="22">
        <v>-8.98E-4</v>
      </c>
      <c r="M46" s="22">
        <v>-9.87E-4</v>
      </c>
      <c r="N46" s="22">
        <v>-0.001062</v>
      </c>
      <c r="O46" s="22">
        <v>-0.001063</v>
      </c>
      <c r="P46" s="22">
        <v>-0.001077</v>
      </c>
      <c r="Q46" s="22">
        <v>-0.001062</v>
      </c>
      <c r="R46" s="22">
        <v>-0.00107</v>
      </c>
      <c r="S46" s="22">
        <v>-9.69E-4</v>
      </c>
      <c r="T46" s="22">
        <v>-8.39E-4</v>
      </c>
      <c r="U46" s="22">
        <v>-7.23E-4</v>
      </c>
      <c r="V46" s="22">
        <v>-5.63E-4</v>
      </c>
      <c r="W46" s="22">
        <v>-4.21E-4</v>
      </c>
      <c r="X46" s="22">
        <v>-2.67E-4</v>
      </c>
      <c r="Y46" s="72">
        <v>0.0</v>
      </c>
      <c r="Z46" s="22">
        <v>1.78E-4</v>
      </c>
      <c r="AA46" s="22">
        <v>3.78E-4</v>
      </c>
      <c r="AB46" s="22">
        <v>5.77E-4</v>
      </c>
      <c r="AC46" s="22">
        <v>7.42E-4</v>
      </c>
      <c r="AD46" s="22">
        <v>9.25E-4</v>
      </c>
      <c r="AE46" s="22">
        <v>0.00129</v>
      </c>
      <c r="AF46" s="22">
        <v>0.001746</v>
      </c>
      <c r="AG46" s="22">
        <v>0.002223</v>
      </c>
      <c r="AH46" s="22">
        <v>0.002633</v>
      </c>
      <c r="AI46" s="22">
        <v>0.003078</v>
      </c>
      <c r="AJ46" s="22">
        <v>0.003624</v>
      </c>
      <c r="AK46" s="22">
        <v>0.004057</v>
      </c>
      <c r="AL46" s="22">
        <v>0.0041</v>
      </c>
    </row>
    <row r="47" ht="12.75" customHeight="1">
      <c r="A47" s="22">
        <v>0.001703</v>
      </c>
      <c r="B47" s="22">
        <v>0.001089</v>
      </c>
      <c r="C47" s="22">
        <v>6.46E-4</v>
      </c>
      <c r="D47" s="22">
        <v>2.26E-4</v>
      </c>
      <c r="E47" s="22">
        <v>-4.4E-5</v>
      </c>
      <c r="F47" s="22">
        <v>-2.11E-4</v>
      </c>
      <c r="G47" s="22">
        <v>-3.86E-4</v>
      </c>
      <c r="H47" s="22">
        <v>-5.4E-4</v>
      </c>
      <c r="I47" s="22">
        <v>-6.12E-4</v>
      </c>
      <c r="J47" s="22">
        <v>-7.74E-4</v>
      </c>
      <c r="K47" s="22">
        <v>-9.02E-4</v>
      </c>
      <c r="L47" s="22">
        <v>-8.89E-4</v>
      </c>
      <c r="M47" s="22">
        <v>-9.96E-4</v>
      </c>
      <c r="N47" s="22">
        <v>-0.001062</v>
      </c>
      <c r="O47" s="22">
        <v>-0.001076</v>
      </c>
      <c r="P47" s="22">
        <v>-0.001083</v>
      </c>
      <c r="Q47" s="22">
        <v>-0.001107</v>
      </c>
      <c r="R47" s="22">
        <v>-0.001069</v>
      </c>
      <c r="S47" s="22">
        <v>-0.001005</v>
      </c>
      <c r="T47" s="22">
        <v>-8.45E-4</v>
      </c>
      <c r="U47" s="22">
        <v>-7.13E-4</v>
      </c>
      <c r="V47" s="22">
        <v>-5.6E-4</v>
      </c>
      <c r="W47" s="22">
        <v>-4.05E-4</v>
      </c>
      <c r="X47" s="22">
        <v>-2.61E-4</v>
      </c>
      <c r="Y47" s="72">
        <v>0.0</v>
      </c>
      <c r="Z47" s="22">
        <v>1.75E-4</v>
      </c>
      <c r="AA47" s="22">
        <v>3.56E-4</v>
      </c>
      <c r="AB47" s="22">
        <v>5.52E-4</v>
      </c>
      <c r="AC47" s="22">
        <v>6.77E-4</v>
      </c>
      <c r="AD47" s="22">
        <v>8.76E-4</v>
      </c>
      <c r="AE47" s="22">
        <v>0.001223</v>
      </c>
      <c r="AF47" s="22">
        <v>0.001623</v>
      </c>
      <c r="AG47" s="22">
        <v>0.002046</v>
      </c>
      <c r="AH47" s="22">
        <v>0.002452</v>
      </c>
      <c r="AI47" s="22">
        <v>0.0028770000000000002</v>
      </c>
      <c r="AJ47" s="22">
        <v>0.003386</v>
      </c>
      <c r="AK47" s="22">
        <v>0.003841</v>
      </c>
      <c r="AL47" s="22">
        <v>0.003874</v>
      </c>
    </row>
    <row r="48" ht="12.75" customHeight="1">
      <c r="A48" s="22">
        <v>0.001908</v>
      </c>
      <c r="B48" s="22">
        <v>0.001316</v>
      </c>
      <c r="C48" s="22">
        <v>8.2E-4</v>
      </c>
      <c r="D48" s="22">
        <v>3.89E-4</v>
      </c>
      <c r="E48" s="22">
        <v>1.01E-4</v>
      </c>
      <c r="F48" s="22">
        <v>-9.5E-5</v>
      </c>
      <c r="G48" s="22">
        <v>-2.59E-4</v>
      </c>
      <c r="H48" s="22">
        <v>-3.97E-4</v>
      </c>
      <c r="I48" s="22">
        <v>-4.69E-4</v>
      </c>
      <c r="J48" s="22">
        <v>-5.92E-4</v>
      </c>
      <c r="K48" s="22">
        <v>-7.41E-4</v>
      </c>
      <c r="L48" s="22">
        <v>-7.77E-4</v>
      </c>
      <c r="M48" s="22">
        <v>-8.83E-4</v>
      </c>
      <c r="N48" s="22">
        <v>-9.67E-4</v>
      </c>
      <c r="O48" s="22">
        <v>-9.76E-4</v>
      </c>
      <c r="P48" s="22">
        <v>-0.001007</v>
      </c>
      <c r="Q48" s="22">
        <v>-0.001034</v>
      </c>
      <c r="R48" s="22">
        <v>-0.001009</v>
      </c>
      <c r="S48" s="22">
        <v>-9.2E-4</v>
      </c>
      <c r="T48" s="22">
        <v>-8.01E-4</v>
      </c>
      <c r="U48" s="22">
        <v>-6.72E-4</v>
      </c>
      <c r="V48" s="22">
        <v>-5.29E-4</v>
      </c>
      <c r="W48" s="22">
        <v>-3.91E-4</v>
      </c>
      <c r="X48" s="22">
        <v>-2.56E-4</v>
      </c>
      <c r="Y48" s="72">
        <v>0.0</v>
      </c>
      <c r="Z48" s="22">
        <v>1.97E-4</v>
      </c>
      <c r="AA48" s="22">
        <v>3.72E-4</v>
      </c>
      <c r="AB48" s="22">
        <v>5.57E-4</v>
      </c>
      <c r="AC48" s="22">
        <v>7.03E-4</v>
      </c>
      <c r="AD48" s="22">
        <v>8.36E-4</v>
      </c>
      <c r="AE48" s="22">
        <v>0.001153</v>
      </c>
      <c r="AF48" s="22">
        <v>0.001541</v>
      </c>
      <c r="AG48" s="22">
        <v>0.001935</v>
      </c>
      <c r="AH48" s="22">
        <v>0.00236</v>
      </c>
      <c r="AI48" s="22">
        <v>0.002763</v>
      </c>
      <c r="AJ48" s="22">
        <v>0.003298</v>
      </c>
      <c r="AK48" s="22">
        <v>0.003721</v>
      </c>
      <c r="AL48" s="22">
        <v>0.003757</v>
      </c>
    </row>
    <row r="49" ht="12.75" customHeight="1">
      <c r="A49" s="22">
        <v>0.001861</v>
      </c>
      <c r="B49" s="22">
        <v>0.001234</v>
      </c>
      <c r="C49" s="22">
        <v>7.72E-4</v>
      </c>
      <c r="D49" s="22">
        <v>3.67E-4</v>
      </c>
      <c r="E49" s="22">
        <v>9.4E-5</v>
      </c>
      <c r="F49" s="22">
        <v>-9.6E-5</v>
      </c>
      <c r="G49" s="22">
        <v>-2.2E-4</v>
      </c>
      <c r="H49" s="22">
        <v>-3.8E-4</v>
      </c>
      <c r="I49" s="22">
        <v>-4.39E-4</v>
      </c>
      <c r="J49" s="22">
        <v>-6.16E-4</v>
      </c>
      <c r="K49" s="22">
        <v>-7.67E-4</v>
      </c>
      <c r="L49" s="22">
        <v>-8.04E-4</v>
      </c>
      <c r="M49" s="22">
        <v>-9.14E-4</v>
      </c>
      <c r="N49" s="22">
        <v>-9.78E-4</v>
      </c>
      <c r="O49" s="22">
        <v>-0.001002</v>
      </c>
      <c r="P49" s="22">
        <v>-0.001008</v>
      </c>
      <c r="Q49" s="22">
        <v>-0.001022</v>
      </c>
      <c r="R49" s="22">
        <v>-0.001034</v>
      </c>
      <c r="S49" s="22">
        <v>-9.37E-4</v>
      </c>
      <c r="T49" s="22">
        <v>-8.35E-4</v>
      </c>
      <c r="U49" s="22">
        <v>-7.12E-4</v>
      </c>
      <c r="V49" s="22">
        <v>-5.53E-4</v>
      </c>
      <c r="W49" s="22">
        <v>-4.28E-4</v>
      </c>
      <c r="X49" s="22">
        <v>-2.54E-4</v>
      </c>
      <c r="Y49" s="72">
        <v>0.0</v>
      </c>
      <c r="Z49" s="22">
        <v>1.66E-4</v>
      </c>
      <c r="AA49" s="22">
        <v>3.38E-4</v>
      </c>
      <c r="AB49" s="22">
        <v>5.19E-4</v>
      </c>
      <c r="AC49" s="22">
        <v>6.58E-4</v>
      </c>
      <c r="AD49" s="22">
        <v>8.05E-4</v>
      </c>
      <c r="AE49" s="22">
        <v>0.001093</v>
      </c>
      <c r="AF49" s="22">
        <v>0.001464</v>
      </c>
      <c r="AG49" s="22">
        <v>0.001843</v>
      </c>
      <c r="AH49" s="22">
        <v>0.002196</v>
      </c>
      <c r="AI49" s="22">
        <v>0.00261</v>
      </c>
      <c r="AJ49" s="22">
        <v>0.003079</v>
      </c>
      <c r="AK49" s="22">
        <v>0.003526</v>
      </c>
      <c r="AL49" s="22">
        <v>0.003554</v>
      </c>
    </row>
    <row r="50" ht="12.75" customHeight="1">
      <c r="A50" s="22">
        <v>0.001795</v>
      </c>
      <c r="B50" s="22">
        <v>0.001188</v>
      </c>
      <c r="C50" s="22">
        <v>7.23E-4</v>
      </c>
      <c r="D50" s="22">
        <v>3.02E-4</v>
      </c>
      <c r="E50" s="22">
        <v>1.6E-5</v>
      </c>
      <c r="F50" s="22">
        <v>-1.82E-4</v>
      </c>
      <c r="G50" s="22">
        <v>-3.56E-4</v>
      </c>
      <c r="H50" s="22">
        <v>-5.01E-4</v>
      </c>
      <c r="I50" s="22">
        <v>-5.83E-4</v>
      </c>
      <c r="J50" s="22">
        <v>-6.88E-4</v>
      </c>
      <c r="K50" s="22">
        <v>-8.22E-4</v>
      </c>
      <c r="L50" s="22">
        <v>-8.06E-4</v>
      </c>
      <c r="M50" s="22">
        <v>-9.29E-4</v>
      </c>
      <c r="N50" s="22">
        <v>-9.88E-4</v>
      </c>
      <c r="O50" s="22">
        <v>-0.001015</v>
      </c>
      <c r="P50" s="22">
        <v>-0.001052</v>
      </c>
      <c r="Q50" s="22">
        <v>-0.001054</v>
      </c>
      <c r="R50" s="22">
        <v>-0.001037</v>
      </c>
      <c r="S50" s="22">
        <v>-9.29E-4</v>
      </c>
      <c r="T50" s="22">
        <v>-7.89E-4</v>
      </c>
      <c r="U50" s="22">
        <v>-6.98E-4</v>
      </c>
      <c r="V50" s="22">
        <v>-5.36E-4</v>
      </c>
      <c r="W50" s="22">
        <v>-3.76E-4</v>
      </c>
      <c r="X50" s="22">
        <v>-2.49E-4</v>
      </c>
      <c r="Y50" s="72">
        <v>0.0</v>
      </c>
      <c r="Z50" s="22">
        <v>1.5E-4</v>
      </c>
      <c r="AA50" s="22">
        <v>3.39E-4</v>
      </c>
      <c r="AB50" s="22">
        <v>5.02E-4</v>
      </c>
      <c r="AC50" s="22">
        <v>6.25E-4</v>
      </c>
      <c r="AD50" s="22">
        <v>7.55E-4</v>
      </c>
      <c r="AE50" s="22">
        <v>0.001044</v>
      </c>
      <c r="AF50" s="22">
        <v>0.001358</v>
      </c>
      <c r="AG50" s="22">
        <v>0.001697</v>
      </c>
      <c r="AH50" s="22">
        <v>0.002081</v>
      </c>
      <c r="AI50" s="22">
        <v>0.002453</v>
      </c>
      <c r="AJ50" s="22">
        <v>0.002913</v>
      </c>
      <c r="AK50" s="22">
        <v>0.003372</v>
      </c>
      <c r="AL50" s="22">
        <v>0.003396</v>
      </c>
    </row>
    <row r="51" ht="12.75" customHeight="1">
      <c r="A51" s="22">
        <v>0.001873</v>
      </c>
      <c r="B51" s="22">
        <v>0.001269</v>
      </c>
      <c r="C51" s="22">
        <v>7.71E-4</v>
      </c>
      <c r="D51" s="22">
        <v>3.4E-4</v>
      </c>
      <c r="E51" s="22">
        <v>6.4E-5</v>
      </c>
      <c r="F51" s="22">
        <v>-1.33E-4</v>
      </c>
      <c r="G51" s="22">
        <v>-2.93E-4</v>
      </c>
      <c r="H51" s="22">
        <v>-4.28E-4</v>
      </c>
      <c r="I51" s="22">
        <v>-4.94E-4</v>
      </c>
      <c r="J51" s="22">
        <v>-6.21E-4</v>
      </c>
      <c r="K51" s="22">
        <v>-7.66E-4</v>
      </c>
      <c r="L51" s="22">
        <v>-8.13E-4</v>
      </c>
      <c r="M51" s="22">
        <v>-8.7E-4</v>
      </c>
      <c r="N51" s="22">
        <v>-9.13E-4</v>
      </c>
      <c r="O51" s="22">
        <v>-9.17E-4</v>
      </c>
      <c r="P51" s="22">
        <v>-9.21E-4</v>
      </c>
      <c r="Q51" s="22">
        <v>-9.33E-4</v>
      </c>
      <c r="R51" s="22">
        <v>-9.47E-4</v>
      </c>
      <c r="S51" s="22">
        <v>-8.47E-4</v>
      </c>
      <c r="T51" s="22">
        <v>-7.39E-4</v>
      </c>
      <c r="U51" s="22">
        <v>-6.11E-4</v>
      </c>
      <c r="V51" s="22">
        <v>-4.91E-4</v>
      </c>
      <c r="W51" s="22">
        <v>-3.49E-4</v>
      </c>
      <c r="X51" s="22">
        <v>-2.29E-4</v>
      </c>
      <c r="Y51" s="72">
        <v>0.0</v>
      </c>
      <c r="Z51" s="22">
        <v>2.03E-4</v>
      </c>
      <c r="AA51" s="22">
        <v>3.82E-4</v>
      </c>
      <c r="AB51" s="22">
        <v>5.54E-4</v>
      </c>
      <c r="AC51" s="22">
        <v>6.55E-4</v>
      </c>
      <c r="AD51" s="22">
        <v>7.71E-4</v>
      </c>
      <c r="AE51" s="22">
        <v>0.001025</v>
      </c>
      <c r="AF51" s="22">
        <v>0.001357</v>
      </c>
      <c r="AG51" s="22">
        <v>0.001711</v>
      </c>
      <c r="AH51" s="22">
        <v>0.002042</v>
      </c>
      <c r="AI51" s="22">
        <v>0.002413</v>
      </c>
      <c r="AJ51" s="22">
        <v>0.002906</v>
      </c>
      <c r="AK51" s="22">
        <v>0.003304</v>
      </c>
      <c r="AL51" s="22">
        <v>0.003338</v>
      </c>
    </row>
    <row r="52" ht="12.75" customHeight="1">
      <c r="A52" s="22">
        <v>0.001798</v>
      </c>
      <c r="B52" s="22">
        <v>0.001177</v>
      </c>
      <c r="C52" s="22">
        <v>6.96E-4</v>
      </c>
      <c r="D52" s="22">
        <v>2.58E-4</v>
      </c>
      <c r="E52" s="22">
        <v>-2.0E-5</v>
      </c>
      <c r="F52" s="22">
        <v>-2.29E-4</v>
      </c>
      <c r="G52" s="22">
        <v>-3.41E-4</v>
      </c>
      <c r="H52" s="22">
        <v>-4.99E-4</v>
      </c>
      <c r="I52" s="22">
        <v>-5.75E-4</v>
      </c>
      <c r="J52" s="22">
        <v>-7.45E-4</v>
      </c>
      <c r="K52" s="22">
        <v>-9.04E-4</v>
      </c>
      <c r="L52" s="22">
        <v>-9.0E-4</v>
      </c>
      <c r="M52" s="22">
        <v>-0.001013</v>
      </c>
      <c r="N52" s="22">
        <v>-0.001081</v>
      </c>
      <c r="O52" s="22">
        <v>-0.001058</v>
      </c>
      <c r="P52" s="22">
        <v>-9.78E-4</v>
      </c>
      <c r="Q52" s="22">
        <v>-9.97E-4</v>
      </c>
      <c r="R52" s="22">
        <v>-0.001008</v>
      </c>
      <c r="S52" s="22">
        <v>-9.11E-4</v>
      </c>
      <c r="T52" s="22">
        <v>-7.93E-4</v>
      </c>
      <c r="U52" s="22">
        <v>-6.76E-4</v>
      </c>
      <c r="V52" s="22">
        <v>-5.37E-4</v>
      </c>
      <c r="W52" s="22">
        <v>-3.96E-4</v>
      </c>
      <c r="X52" s="22">
        <v>-2.38E-4</v>
      </c>
      <c r="Y52" s="72">
        <v>0.0</v>
      </c>
      <c r="Z52" s="22">
        <v>1.73E-4</v>
      </c>
      <c r="AA52" s="22">
        <v>3.27E-4</v>
      </c>
      <c r="AB52" s="22">
        <v>5.13E-4</v>
      </c>
      <c r="AC52" s="22">
        <v>6.39E-4</v>
      </c>
      <c r="AD52" s="22">
        <v>7.18E-4</v>
      </c>
      <c r="AE52" s="22">
        <v>9.66E-4</v>
      </c>
      <c r="AF52" s="22">
        <v>0.001267</v>
      </c>
      <c r="AG52" s="22">
        <v>0.001581</v>
      </c>
      <c r="AH52" s="22">
        <v>0.001888</v>
      </c>
      <c r="AI52" s="22">
        <v>0.002268</v>
      </c>
      <c r="AJ52" s="22">
        <v>0.002701</v>
      </c>
      <c r="AK52" s="22">
        <v>0.003114</v>
      </c>
      <c r="AL52" s="22">
        <v>0.003138</v>
      </c>
    </row>
    <row r="53" ht="12.75" customHeight="1">
      <c r="A53" s="22">
        <v>0.001788</v>
      </c>
      <c r="B53" s="22">
        <v>0.001176</v>
      </c>
      <c r="C53" s="22">
        <v>6.94E-4</v>
      </c>
      <c r="D53" s="22">
        <v>2.67E-4</v>
      </c>
      <c r="E53" s="22">
        <v>-7.0E-6</v>
      </c>
      <c r="F53" s="22">
        <v>-2.19E-4</v>
      </c>
      <c r="G53" s="22">
        <v>-3.86E-4</v>
      </c>
      <c r="H53" s="22">
        <v>-5.18E-4</v>
      </c>
      <c r="I53" s="22">
        <v>-6.14E-4</v>
      </c>
      <c r="J53" s="22">
        <v>-7.33E-4</v>
      </c>
      <c r="K53" s="22">
        <v>-8.69E-4</v>
      </c>
      <c r="L53" s="22">
        <v>-8.79E-4</v>
      </c>
      <c r="M53" s="22">
        <v>-9.84E-4</v>
      </c>
      <c r="N53" s="22">
        <v>-0.001065</v>
      </c>
      <c r="O53" s="22">
        <v>-0.00104</v>
      </c>
      <c r="P53" s="22">
        <v>-0.001029</v>
      </c>
      <c r="Q53" s="22">
        <v>-0.001026</v>
      </c>
      <c r="R53" s="22">
        <v>-0.001038</v>
      </c>
      <c r="S53" s="22">
        <v>-9.19E-4</v>
      </c>
      <c r="T53" s="22">
        <v>-7.9E-4</v>
      </c>
      <c r="U53" s="22">
        <v>-6.84E-4</v>
      </c>
      <c r="V53" s="22">
        <v>-5.4E-4</v>
      </c>
      <c r="W53" s="22">
        <v>-3.84E-4</v>
      </c>
      <c r="X53" s="22">
        <v>-2.64E-4</v>
      </c>
      <c r="Y53" s="72">
        <v>0.0</v>
      </c>
      <c r="Z53" s="22">
        <v>1.71E-4</v>
      </c>
      <c r="AA53" s="22">
        <v>3.73E-4</v>
      </c>
      <c r="AB53" s="22">
        <v>5.03E-4</v>
      </c>
      <c r="AC53" s="22">
        <v>6.47E-4</v>
      </c>
      <c r="AD53" s="22">
        <v>7.42E-4</v>
      </c>
      <c r="AE53" s="22">
        <v>9.9E-4</v>
      </c>
      <c r="AF53" s="22">
        <v>0.001258</v>
      </c>
      <c r="AG53" s="22">
        <v>0.001553</v>
      </c>
      <c r="AH53" s="22">
        <v>0.001892</v>
      </c>
      <c r="AI53" s="22">
        <v>0.002226</v>
      </c>
      <c r="AJ53" s="22">
        <v>0.002692</v>
      </c>
      <c r="AK53" s="22">
        <v>0.003118</v>
      </c>
      <c r="AL53" s="22">
        <v>0.003142</v>
      </c>
    </row>
    <row r="54" ht="12.75" customHeight="1">
      <c r="A54" s="22">
        <v>0.00185</v>
      </c>
      <c r="B54" s="22">
        <v>0.0012</v>
      </c>
      <c r="C54" s="22">
        <v>6.88E-4</v>
      </c>
      <c r="D54" s="22">
        <v>2.6E-4</v>
      </c>
      <c r="E54" s="22">
        <v>-3.4E-5</v>
      </c>
      <c r="F54" s="22">
        <v>-2.29E-4</v>
      </c>
      <c r="G54" s="22">
        <v>-3.73E-4</v>
      </c>
      <c r="H54" s="22">
        <v>-5.13E-4</v>
      </c>
      <c r="I54" s="22">
        <v>-5.96E-4</v>
      </c>
      <c r="J54" s="22">
        <v>-7.06E-4</v>
      </c>
      <c r="K54" s="22">
        <v>-8.41E-4</v>
      </c>
      <c r="L54" s="22">
        <v>-8.67E-4</v>
      </c>
      <c r="M54" s="22">
        <v>-9.09E-4</v>
      </c>
      <c r="N54" s="22">
        <v>-9.61E-4</v>
      </c>
      <c r="O54" s="22">
        <v>-9.54E-4</v>
      </c>
      <c r="P54" s="22">
        <v>-9.77E-4</v>
      </c>
      <c r="Q54" s="22">
        <v>-0.001003</v>
      </c>
      <c r="R54" s="22">
        <v>-9.94E-4</v>
      </c>
      <c r="S54" s="22">
        <v>-9.03E-4</v>
      </c>
      <c r="T54" s="22">
        <v>-7.87E-4</v>
      </c>
      <c r="U54" s="22">
        <v>-6.87E-4</v>
      </c>
      <c r="V54" s="22">
        <v>-5.22E-4</v>
      </c>
      <c r="W54" s="22">
        <v>-3.98E-4</v>
      </c>
      <c r="X54" s="22">
        <v>-2.4E-4</v>
      </c>
      <c r="Y54" s="72">
        <v>0.0</v>
      </c>
      <c r="Z54" s="22">
        <v>1.75E-4</v>
      </c>
      <c r="AA54" s="22">
        <v>3.5E-4</v>
      </c>
      <c r="AB54" s="22">
        <v>5.05E-4</v>
      </c>
      <c r="AC54" s="22">
        <v>6.43E-4</v>
      </c>
      <c r="AD54" s="22">
        <v>7.34E-4</v>
      </c>
      <c r="AE54" s="22">
        <v>9.71E-4</v>
      </c>
      <c r="AF54" s="22">
        <v>0.001235</v>
      </c>
      <c r="AG54" s="22">
        <v>0.001523</v>
      </c>
      <c r="AH54" s="22">
        <v>0.00186</v>
      </c>
      <c r="AI54" s="22">
        <v>0.002201</v>
      </c>
      <c r="AJ54" s="22">
        <v>0.002667</v>
      </c>
      <c r="AK54" s="22">
        <v>0.003024</v>
      </c>
      <c r="AL54" s="22">
        <v>0.003079</v>
      </c>
    </row>
    <row r="55" ht="12.75" customHeight="1">
      <c r="A55" s="22">
        <v>0.001854</v>
      </c>
      <c r="B55" s="22">
        <v>0.001166</v>
      </c>
      <c r="C55" s="22">
        <v>6.95E-4</v>
      </c>
      <c r="D55" s="22">
        <v>2.83E-4</v>
      </c>
      <c r="E55" s="22">
        <v>1.0E-6</v>
      </c>
      <c r="F55" s="22">
        <v>-1.75E-4</v>
      </c>
      <c r="G55" s="22">
        <v>-2.89E-4</v>
      </c>
      <c r="H55" s="22">
        <v>-4.29E-4</v>
      </c>
      <c r="I55" s="22">
        <v>-4.94E-4</v>
      </c>
      <c r="J55" s="22">
        <v>-6.57E-4</v>
      </c>
      <c r="K55" s="22">
        <v>-7.8E-4</v>
      </c>
      <c r="L55" s="22">
        <v>-7.81E-4</v>
      </c>
      <c r="M55" s="22">
        <v>-8.89E-4</v>
      </c>
      <c r="N55" s="22">
        <v>-9.57E-4</v>
      </c>
      <c r="O55" s="22">
        <v>-9.85E-4</v>
      </c>
      <c r="P55" s="22">
        <v>-0.001004</v>
      </c>
      <c r="Q55" s="22">
        <v>-0.001005</v>
      </c>
      <c r="R55" s="22">
        <v>-9.71E-4</v>
      </c>
      <c r="S55" s="22">
        <v>-9.05E-4</v>
      </c>
      <c r="T55" s="22">
        <v>-7.9E-4</v>
      </c>
      <c r="U55" s="22">
        <v>-6.69E-4</v>
      </c>
      <c r="V55" s="22">
        <v>-5.31E-4</v>
      </c>
      <c r="W55" s="22">
        <v>-3.97E-4</v>
      </c>
      <c r="X55" s="22">
        <v>-2.57E-4</v>
      </c>
      <c r="Y55" s="72">
        <v>0.0</v>
      </c>
      <c r="Z55" s="22">
        <v>1.68E-4</v>
      </c>
      <c r="AA55" s="22">
        <v>3.53E-4</v>
      </c>
      <c r="AB55" s="22">
        <v>5.43E-4</v>
      </c>
      <c r="AC55" s="22">
        <v>6.36E-4</v>
      </c>
      <c r="AD55" s="22">
        <v>7.87E-4</v>
      </c>
      <c r="AE55" s="22">
        <v>9.86E-4</v>
      </c>
      <c r="AF55" s="22">
        <v>0.001265</v>
      </c>
      <c r="AG55" s="22">
        <v>0.001525</v>
      </c>
      <c r="AH55" s="22">
        <v>0.001825</v>
      </c>
      <c r="AI55" s="22">
        <v>0.002172</v>
      </c>
      <c r="AJ55" s="22">
        <v>0.00258</v>
      </c>
      <c r="AK55" s="22">
        <v>0.002983</v>
      </c>
      <c r="AL55" s="22">
        <v>0.003028</v>
      </c>
    </row>
    <row r="56" ht="12.75" customHeight="1">
      <c r="A56" s="22">
        <v>0.001942</v>
      </c>
      <c r="B56" s="22">
        <v>0.001329</v>
      </c>
      <c r="C56" s="22">
        <v>8.36E-4</v>
      </c>
      <c r="D56" s="22">
        <v>4.31E-4</v>
      </c>
      <c r="E56" s="22">
        <v>1.53E-4</v>
      </c>
      <c r="F56" s="22">
        <v>-7.4E-5</v>
      </c>
      <c r="G56" s="22">
        <v>-2.62E-4</v>
      </c>
      <c r="H56" s="22">
        <v>-3.79E-4</v>
      </c>
      <c r="I56" s="22">
        <v>-4.67E-4</v>
      </c>
      <c r="J56" s="22">
        <v>-5.93E-4</v>
      </c>
      <c r="K56" s="22">
        <v>-7.22E-4</v>
      </c>
      <c r="L56" s="22">
        <v>-7.5E-4</v>
      </c>
      <c r="M56" s="22">
        <v>-8.44E-4</v>
      </c>
      <c r="N56" s="22">
        <v>-9.36E-4</v>
      </c>
      <c r="O56" s="22">
        <v>-9.39E-4</v>
      </c>
      <c r="P56" s="22">
        <v>-9.8E-4</v>
      </c>
      <c r="Q56" s="22">
        <v>-9.93E-4</v>
      </c>
      <c r="R56" s="22">
        <v>-9.64E-4</v>
      </c>
      <c r="S56" s="22">
        <v>-8.79E-4</v>
      </c>
      <c r="T56" s="22">
        <v>-7.57E-4</v>
      </c>
      <c r="U56" s="22">
        <v>-6.45E-4</v>
      </c>
      <c r="V56" s="22">
        <v>-5.29E-4</v>
      </c>
      <c r="W56" s="22">
        <v>-3.7E-4</v>
      </c>
      <c r="X56" s="22">
        <v>-2.41E-4</v>
      </c>
      <c r="Y56" s="72">
        <v>0.0</v>
      </c>
      <c r="Z56" s="22">
        <v>1.83E-4</v>
      </c>
      <c r="AA56" s="22">
        <v>3.88E-4</v>
      </c>
      <c r="AB56" s="22">
        <v>5.63E-4</v>
      </c>
      <c r="AC56" s="22">
        <v>6.44E-4</v>
      </c>
      <c r="AD56" s="22">
        <v>7.64E-4</v>
      </c>
      <c r="AE56" s="22">
        <v>9.79E-4</v>
      </c>
      <c r="AF56" s="22">
        <v>0.001213</v>
      </c>
      <c r="AG56" s="22">
        <v>0.001497</v>
      </c>
      <c r="AH56" s="22">
        <v>0.001794</v>
      </c>
      <c r="AI56" s="22">
        <v>0.00211</v>
      </c>
      <c r="AJ56" s="22">
        <v>0.002553</v>
      </c>
      <c r="AK56" s="22">
        <v>0.002944</v>
      </c>
      <c r="AL56" s="22">
        <v>0.002989</v>
      </c>
    </row>
    <row r="57" ht="12.75" customHeight="1">
      <c r="A57" s="22">
        <v>0.001972</v>
      </c>
      <c r="B57" s="22">
        <v>0.001313</v>
      </c>
      <c r="C57" s="22">
        <v>7.94E-4</v>
      </c>
      <c r="D57" s="22">
        <v>3.58E-4</v>
      </c>
      <c r="E57" s="22">
        <v>7.0E-5</v>
      </c>
      <c r="F57" s="22">
        <v>-1.44E-4</v>
      </c>
      <c r="G57" s="22">
        <v>-2.74E-4</v>
      </c>
      <c r="H57" s="22">
        <v>-4.04E-4</v>
      </c>
      <c r="I57" s="22">
        <v>-4.96E-4</v>
      </c>
      <c r="J57" s="22">
        <v>-6.47E-4</v>
      </c>
      <c r="K57" s="22">
        <v>-7.81E-4</v>
      </c>
      <c r="L57" s="22">
        <v>-8.08E-4</v>
      </c>
      <c r="M57" s="22">
        <v>-8.93E-4</v>
      </c>
      <c r="N57" s="22">
        <v>-9.6E-4</v>
      </c>
      <c r="O57" s="22">
        <v>-9.52E-4</v>
      </c>
      <c r="P57" s="22">
        <v>-9.62E-4</v>
      </c>
      <c r="Q57" s="22">
        <v>-0.001</v>
      </c>
      <c r="R57" s="22">
        <v>-9.86E-4</v>
      </c>
      <c r="S57" s="22">
        <v>-9.15E-4</v>
      </c>
      <c r="T57" s="22">
        <v>-7.76E-4</v>
      </c>
      <c r="U57" s="22">
        <v>-6.5E-4</v>
      </c>
      <c r="V57" s="22">
        <v>-5.1E-4</v>
      </c>
      <c r="W57" s="22">
        <v>-3.74E-4</v>
      </c>
      <c r="X57" s="22">
        <v>-2.05E-4</v>
      </c>
      <c r="Y57" s="72">
        <v>0.0</v>
      </c>
      <c r="Z57" s="22">
        <v>2.16E-4</v>
      </c>
      <c r="AA57" s="22">
        <v>3.89E-4</v>
      </c>
      <c r="AB57" s="22">
        <v>5.95E-4</v>
      </c>
      <c r="AC57" s="22">
        <v>7.17E-4</v>
      </c>
      <c r="AD57" s="22">
        <v>8.41E-4</v>
      </c>
      <c r="AE57" s="22">
        <v>0.001048</v>
      </c>
      <c r="AF57" s="22">
        <v>0.001318</v>
      </c>
      <c r="AG57" s="22">
        <v>0.001579</v>
      </c>
      <c r="AH57" s="22">
        <v>0.001869</v>
      </c>
      <c r="AI57" s="22">
        <v>0.002201</v>
      </c>
      <c r="AJ57" s="22">
        <v>0.002618</v>
      </c>
      <c r="AK57" s="22">
        <v>0.002963</v>
      </c>
      <c r="AL57" s="22">
        <v>0.003021</v>
      </c>
    </row>
    <row r="58" ht="12.75" customHeight="1">
      <c r="A58" s="22">
        <v>0.001837</v>
      </c>
      <c r="B58" s="22">
        <v>0.001182</v>
      </c>
      <c r="C58" s="22">
        <v>7.0E-4</v>
      </c>
      <c r="D58" s="22">
        <v>2.75E-4</v>
      </c>
      <c r="E58" s="22">
        <v>-1.5E-5</v>
      </c>
      <c r="F58" s="22">
        <v>-2.08E-4</v>
      </c>
      <c r="G58" s="22">
        <v>-3.63E-4</v>
      </c>
      <c r="H58" s="22">
        <v>-4.98E-4</v>
      </c>
      <c r="I58" s="22">
        <v>-5.71E-4</v>
      </c>
      <c r="J58" s="22">
        <v>-7.33E-4</v>
      </c>
      <c r="K58" s="22">
        <v>-8.54E-4</v>
      </c>
      <c r="L58" s="22">
        <v>-8.26E-4</v>
      </c>
      <c r="M58" s="22">
        <v>-9.15E-4</v>
      </c>
      <c r="N58" s="22">
        <v>-0.001001</v>
      </c>
      <c r="O58" s="22">
        <v>-0.001</v>
      </c>
      <c r="P58" s="22">
        <v>-0.001012</v>
      </c>
      <c r="Q58" s="22">
        <v>-0.001034</v>
      </c>
      <c r="R58" s="22">
        <v>-9.91E-4</v>
      </c>
      <c r="S58" s="22">
        <v>-9.12E-4</v>
      </c>
      <c r="T58" s="22">
        <v>-7.73E-4</v>
      </c>
      <c r="U58" s="22">
        <v>-6.7E-4</v>
      </c>
      <c r="V58" s="22">
        <v>-5.48E-4</v>
      </c>
      <c r="W58" s="22">
        <v>-4.03E-4</v>
      </c>
      <c r="X58" s="22">
        <v>-2.38E-4</v>
      </c>
      <c r="Y58" s="72">
        <v>0.0</v>
      </c>
      <c r="Z58" s="22">
        <v>1.58E-4</v>
      </c>
      <c r="AA58" s="22">
        <v>3.84E-4</v>
      </c>
      <c r="AB58" s="22">
        <v>5.5E-4</v>
      </c>
      <c r="AC58" s="22">
        <v>6.47E-4</v>
      </c>
      <c r="AD58" s="22">
        <v>7.74E-4</v>
      </c>
      <c r="AE58" s="22">
        <v>9.75E-4</v>
      </c>
      <c r="AF58" s="22">
        <v>0.001212</v>
      </c>
      <c r="AG58" s="22">
        <v>0.001449</v>
      </c>
      <c r="AH58" s="22">
        <v>0.00172</v>
      </c>
      <c r="AI58" s="22">
        <v>0.002035</v>
      </c>
      <c r="AJ58" s="22">
        <v>0.002419</v>
      </c>
      <c r="AK58" s="22">
        <v>0.002808</v>
      </c>
      <c r="AL58" s="22">
        <v>0.002869</v>
      </c>
    </row>
    <row r="59" ht="12.75" customHeight="1">
      <c r="A59" s="22">
        <v>0.002102</v>
      </c>
      <c r="B59" s="22">
        <v>0.001455</v>
      </c>
      <c r="C59" s="22">
        <v>9.45E-4</v>
      </c>
      <c r="D59" s="22">
        <v>4.98E-4</v>
      </c>
      <c r="E59" s="22">
        <v>2.12E-4</v>
      </c>
      <c r="F59" s="22">
        <v>-3.0E-6</v>
      </c>
      <c r="G59" s="22">
        <v>-1.68E-4</v>
      </c>
      <c r="H59" s="22">
        <v>-3.06E-4</v>
      </c>
      <c r="I59" s="22">
        <v>-4.13E-4</v>
      </c>
      <c r="J59" s="22">
        <v>-5.1E-4</v>
      </c>
      <c r="K59" s="22">
        <v>-6.71E-4</v>
      </c>
      <c r="L59" s="22">
        <v>-6.88E-4</v>
      </c>
      <c r="M59" s="22">
        <v>-8.11E-4</v>
      </c>
      <c r="N59" s="22">
        <v>-8.86E-4</v>
      </c>
      <c r="O59" s="22">
        <v>-8.88E-4</v>
      </c>
      <c r="P59" s="22">
        <v>-8.97E-4</v>
      </c>
      <c r="Q59" s="22">
        <v>-9.4E-4</v>
      </c>
      <c r="R59" s="22">
        <v>-9.3E-4</v>
      </c>
      <c r="S59" s="22">
        <v>-8.52E-4</v>
      </c>
      <c r="T59" s="22">
        <v>-7.32E-4</v>
      </c>
      <c r="U59" s="22">
        <v>-6.34E-4</v>
      </c>
      <c r="V59" s="22">
        <v>-5.05E-4</v>
      </c>
      <c r="W59" s="22">
        <v>-3.74E-4</v>
      </c>
      <c r="X59" s="22">
        <v>-2.37E-4</v>
      </c>
      <c r="Y59" s="72">
        <v>0.0</v>
      </c>
      <c r="Z59" s="22">
        <v>1.67E-4</v>
      </c>
      <c r="AA59" s="22">
        <v>3.7E-4</v>
      </c>
      <c r="AB59" s="22">
        <v>5.58E-4</v>
      </c>
      <c r="AC59" s="22">
        <v>6.7E-4</v>
      </c>
      <c r="AD59" s="22">
        <v>8.07E-4</v>
      </c>
      <c r="AE59" s="22">
        <v>0.001025</v>
      </c>
      <c r="AF59" s="22">
        <v>0.00125</v>
      </c>
      <c r="AG59" s="22">
        <v>0.001511</v>
      </c>
      <c r="AH59" s="22">
        <v>0.001817</v>
      </c>
      <c r="AI59" s="22">
        <v>0.002115</v>
      </c>
      <c r="AJ59" s="22">
        <v>0.002525</v>
      </c>
      <c r="AK59" s="22">
        <v>0.002903</v>
      </c>
      <c r="AL59" s="22">
        <v>0.002953</v>
      </c>
    </row>
    <row r="60" ht="12.75" customHeight="1">
      <c r="A60" s="22">
        <v>0.002034</v>
      </c>
      <c r="B60" s="22">
        <v>0.001354</v>
      </c>
      <c r="C60" s="22">
        <v>8.23E-4</v>
      </c>
      <c r="D60" s="22">
        <v>3.72E-4</v>
      </c>
      <c r="E60" s="22">
        <v>4.7E-5</v>
      </c>
      <c r="F60" s="22">
        <v>-1.55E-4</v>
      </c>
      <c r="G60" s="22">
        <v>-3.02E-4</v>
      </c>
      <c r="H60" s="22">
        <v>-4.62E-4</v>
      </c>
      <c r="I60" s="22">
        <v>-5.56E-4</v>
      </c>
      <c r="J60" s="22">
        <v>-7.27E-4</v>
      </c>
      <c r="K60" s="22">
        <v>-8.76E-4</v>
      </c>
      <c r="L60" s="22">
        <v>-8.94E-4</v>
      </c>
      <c r="M60" s="22">
        <v>-9.81E-4</v>
      </c>
      <c r="N60" s="22">
        <v>-0.00102</v>
      </c>
      <c r="O60" s="22">
        <v>-0.001033</v>
      </c>
      <c r="P60" s="22">
        <v>-0.001015</v>
      </c>
      <c r="Q60" s="22">
        <v>-0.001075</v>
      </c>
      <c r="R60" s="22">
        <v>-0.00103</v>
      </c>
      <c r="S60" s="22">
        <v>-9.26E-4</v>
      </c>
      <c r="T60" s="22">
        <v>-8.12E-4</v>
      </c>
      <c r="U60" s="22">
        <v>-7.16E-4</v>
      </c>
      <c r="V60" s="22">
        <v>-5.5E-4</v>
      </c>
      <c r="W60" s="22">
        <v>-3.97E-4</v>
      </c>
      <c r="X60" s="22">
        <v>-2.5E-4</v>
      </c>
      <c r="Y60" s="72">
        <v>0.0</v>
      </c>
      <c r="Z60" s="22">
        <v>1.65E-4</v>
      </c>
      <c r="AA60" s="22">
        <v>3.76E-4</v>
      </c>
      <c r="AB60" s="22">
        <v>5.83E-4</v>
      </c>
      <c r="AC60" s="22">
        <v>7.11E-4</v>
      </c>
      <c r="AD60" s="22">
        <v>8.55E-4</v>
      </c>
      <c r="AE60" s="22">
        <v>0.001087</v>
      </c>
      <c r="AF60" s="22">
        <v>0.001324</v>
      </c>
      <c r="AG60" s="22">
        <v>0.001554</v>
      </c>
      <c r="AH60" s="22">
        <v>0.001826</v>
      </c>
      <c r="AI60" s="22">
        <v>0.002143</v>
      </c>
      <c r="AJ60" s="22">
        <v>0.002518</v>
      </c>
      <c r="AK60" s="22">
        <v>0.00288</v>
      </c>
      <c r="AL60" s="22">
        <v>0.002946</v>
      </c>
    </row>
    <row r="61" ht="12.75" customHeight="1">
      <c r="A61" s="22">
        <v>0.002235</v>
      </c>
      <c r="B61" s="22">
        <v>0.001544</v>
      </c>
      <c r="C61" s="22">
        <v>0.001031</v>
      </c>
      <c r="D61" s="22">
        <v>5.95E-4</v>
      </c>
      <c r="E61" s="22">
        <v>2.9E-4</v>
      </c>
      <c r="F61" s="22">
        <v>8.2E-5</v>
      </c>
      <c r="G61" s="22">
        <v>-1.09E-4</v>
      </c>
      <c r="H61" s="22">
        <v>-2.69E-4</v>
      </c>
      <c r="I61" s="22">
        <v>-3.74E-4</v>
      </c>
      <c r="J61" s="22">
        <v>-5.29E-4</v>
      </c>
      <c r="K61" s="22">
        <v>-6.75E-4</v>
      </c>
      <c r="L61" s="22">
        <v>-6.83E-4</v>
      </c>
      <c r="M61" s="22">
        <v>-8.3E-4</v>
      </c>
      <c r="N61" s="22">
        <v>-9.02E-4</v>
      </c>
      <c r="O61" s="22">
        <v>-9.15E-4</v>
      </c>
      <c r="P61" s="22">
        <v>-9.48E-4</v>
      </c>
      <c r="Q61" s="22">
        <v>-9.72E-4</v>
      </c>
      <c r="R61" s="22">
        <v>-9.52E-4</v>
      </c>
      <c r="S61" s="22">
        <v>-8.83E-4</v>
      </c>
      <c r="T61" s="22">
        <v>-7.28E-4</v>
      </c>
      <c r="U61" s="22">
        <v>-6.51E-4</v>
      </c>
      <c r="V61" s="22">
        <v>-5.33E-4</v>
      </c>
      <c r="W61" s="22">
        <v>-4.0E-4</v>
      </c>
      <c r="X61" s="22">
        <v>-2.62E-4</v>
      </c>
      <c r="Y61" s="72">
        <v>0.0</v>
      </c>
      <c r="Z61" s="22">
        <v>1.67E-4</v>
      </c>
      <c r="AA61" s="22">
        <v>4.01E-4</v>
      </c>
      <c r="AB61" s="22">
        <v>5.74E-4</v>
      </c>
      <c r="AC61" s="22">
        <v>7.25E-4</v>
      </c>
      <c r="AD61" s="22">
        <v>8.6E-4</v>
      </c>
      <c r="AE61" s="22">
        <v>0.001087</v>
      </c>
      <c r="AF61" s="22">
        <v>0.001287</v>
      </c>
      <c r="AG61" s="22">
        <v>0.00155</v>
      </c>
      <c r="AH61" s="22">
        <v>0.001832</v>
      </c>
      <c r="AI61" s="22">
        <v>0.002128</v>
      </c>
      <c r="AJ61" s="22">
        <v>0.002509</v>
      </c>
      <c r="AK61" s="22">
        <v>0.002899</v>
      </c>
      <c r="AL61" s="22">
        <v>0.002966</v>
      </c>
    </row>
    <row r="62" ht="12.75" customHeight="1">
      <c r="A62" s="22">
        <v>0.002344</v>
      </c>
      <c r="B62" s="22">
        <v>0.001621</v>
      </c>
      <c r="C62" s="22">
        <v>0.001057</v>
      </c>
      <c r="D62" s="22">
        <v>5.89E-4</v>
      </c>
      <c r="E62" s="22">
        <v>2.68E-4</v>
      </c>
      <c r="F62" s="22">
        <v>3.4E-5</v>
      </c>
      <c r="G62" s="22">
        <v>-1.37E-4</v>
      </c>
      <c r="H62" s="22">
        <v>-2.8E-4</v>
      </c>
      <c r="I62" s="22">
        <v>-3.74E-4</v>
      </c>
      <c r="J62" s="22">
        <v>-5.24E-4</v>
      </c>
      <c r="K62" s="22">
        <v>-7.0E-4</v>
      </c>
      <c r="L62" s="22">
        <v>-7.19E-4</v>
      </c>
      <c r="M62" s="22">
        <v>-8.17E-4</v>
      </c>
      <c r="N62" s="22">
        <v>-9.04E-4</v>
      </c>
      <c r="O62" s="22">
        <v>-9.13E-4</v>
      </c>
      <c r="P62" s="22">
        <v>-9.3E-4</v>
      </c>
      <c r="Q62" s="22">
        <v>-9.53E-4</v>
      </c>
      <c r="R62" s="22">
        <v>-9.51E-4</v>
      </c>
      <c r="S62" s="22">
        <v>-8.57E-4</v>
      </c>
      <c r="T62" s="22">
        <v>-7.6E-4</v>
      </c>
      <c r="U62" s="22">
        <v>-6.58E-4</v>
      </c>
      <c r="V62" s="22">
        <v>-5.18E-4</v>
      </c>
      <c r="W62" s="22">
        <v>-3.51E-4</v>
      </c>
      <c r="X62" s="22">
        <v>-2.52E-4</v>
      </c>
      <c r="Y62" s="72">
        <v>0.0</v>
      </c>
      <c r="Z62" s="22">
        <v>1.74E-4</v>
      </c>
      <c r="AA62" s="22">
        <v>3.66E-4</v>
      </c>
      <c r="AB62" s="22">
        <v>5.83E-4</v>
      </c>
      <c r="AC62" s="22">
        <v>7.01E-4</v>
      </c>
      <c r="AD62" s="22">
        <v>8.6E-4</v>
      </c>
      <c r="AE62" s="22">
        <v>0.001077</v>
      </c>
      <c r="AF62" s="22">
        <v>0.001306</v>
      </c>
      <c r="AG62" s="22">
        <v>0.001563</v>
      </c>
      <c r="AH62" s="22">
        <v>0.001855</v>
      </c>
      <c r="AI62" s="22">
        <v>0.002139</v>
      </c>
      <c r="AJ62" s="22">
        <v>0.00252</v>
      </c>
      <c r="AK62" s="22">
        <v>0.002885</v>
      </c>
      <c r="AL62" s="22">
        <v>0.00293</v>
      </c>
    </row>
    <row r="63" ht="12.75" customHeight="1">
      <c r="A63" s="22">
        <v>0.002361</v>
      </c>
      <c r="B63" s="22">
        <v>0.001649</v>
      </c>
      <c r="C63" s="22">
        <v>0.001104</v>
      </c>
      <c r="D63" s="22">
        <v>6.38E-4</v>
      </c>
      <c r="E63" s="22">
        <v>3.01E-4</v>
      </c>
      <c r="F63" s="22">
        <v>8.3E-5</v>
      </c>
      <c r="G63" s="22">
        <v>-8.3E-5</v>
      </c>
      <c r="H63" s="22">
        <v>-2.67E-4</v>
      </c>
      <c r="I63" s="22">
        <v>-3.62E-4</v>
      </c>
      <c r="J63" s="22">
        <v>-5.72E-4</v>
      </c>
      <c r="K63" s="22">
        <v>-7.05E-4</v>
      </c>
      <c r="L63" s="22">
        <v>-7.0E-4</v>
      </c>
      <c r="M63" s="22">
        <v>-8.23E-4</v>
      </c>
      <c r="N63" s="22">
        <v>-8.78E-4</v>
      </c>
      <c r="O63" s="22">
        <v>-9.1E-4</v>
      </c>
      <c r="P63" s="22">
        <v>-9.06E-4</v>
      </c>
      <c r="Q63" s="22">
        <v>-9.84E-4</v>
      </c>
      <c r="R63" s="22">
        <v>-9.66E-4</v>
      </c>
      <c r="S63" s="22">
        <v>-8.87E-4</v>
      </c>
      <c r="T63" s="22">
        <v>-7.5E-4</v>
      </c>
      <c r="U63" s="22">
        <v>-6.76E-4</v>
      </c>
      <c r="V63" s="22">
        <v>-5.3E-4</v>
      </c>
      <c r="W63" s="22">
        <v>-3.82E-4</v>
      </c>
      <c r="X63" s="22">
        <v>-2.7E-4</v>
      </c>
      <c r="Y63" s="72">
        <v>0.0</v>
      </c>
      <c r="Z63" s="22">
        <v>1.51E-4</v>
      </c>
      <c r="AA63" s="22">
        <v>3.58E-4</v>
      </c>
      <c r="AB63" s="22">
        <v>5.87E-4</v>
      </c>
      <c r="AC63" s="22">
        <v>7.2E-4</v>
      </c>
      <c r="AD63" s="22">
        <v>8.77E-4</v>
      </c>
      <c r="AE63" s="22">
        <v>0.001109</v>
      </c>
      <c r="AF63" s="22">
        <v>0.001345</v>
      </c>
      <c r="AG63" s="22">
        <v>0.0016</v>
      </c>
      <c r="AH63" s="22">
        <v>0.001885</v>
      </c>
      <c r="AI63" s="22">
        <v>0.00217</v>
      </c>
      <c r="AJ63" s="22">
        <v>0.002539</v>
      </c>
      <c r="AK63" s="22">
        <v>0.002893</v>
      </c>
      <c r="AL63" s="22">
        <v>0.002951</v>
      </c>
    </row>
    <row r="64" ht="12.75" customHeight="1">
      <c r="A64" s="22">
        <v>0.002304</v>
      </c>
      <c r="B64" s="22">
        <v>0.001611</v>
      </c>
      <c r="C64" s="22">
        <v>0.001086</v>
      </c>
      <c r="D64" s="22">
        <v>6.27E-4</v>
      </c>
      <c r="E64" s="22">
        <v>3.24E-4</v>
      </c>
      <c r="F64" s="22">
        <v>9.4E-5</v>
      </c>
      <c r="G64" s="22">
        <v>-9.6E-5</v>
      </c>
      <c r="H64" s="22">
        <v>-2.46E-4</v>
      </c>
      <c r="I64" s="22">
        <v>-3.18E-4</v>
      </c>
      <c r="J64" s="22">
        <v>-4.71E-4</v>
      </c>
      <c r="K64" s="22">
        <v>-6.39E-4</v>
      </c>
      <c r="L64" s="22">
        <v>-6.53E-4</v>
      </c>
      <c r="M64" s="22">
        <v>-7.94E-4</v>
      </c>
      <c r="N64" s="22">
        <v>-8.57E-4</v>
      </c>
      <c r="O64" s="22">
        <v>-8.77E-4</v>
      </c>
      <c r="P64" s="22">
        <v>-9.01E-4</v>
      </c>
      <c r="Q64" s="22">
        <v>-9.19E-4</v>
      </c>
      <c r="R64" s="22">
        <v>-9.02E-4</v>
      </c>
      <c r="S64" s="22">
        <v>-8.12E-4</v>
      </c>
      <c r="T64" s="22">
        <v>-6.84E-4</v>
      </c>
      <c r="U64" s="22">
        <v>-6.27E-4</v>
      </c>
      <c r="V64" s="22">
        <v>-4.72E-4</v>
      </c>
      <c r="W64" s="22">
        <v>-3.37E-4</v>
      </c>
      <c r="X64" s="22">
        <v>-2.23E-4</v>
      </c>
      <c r="Y64" s="72">
        <v>0.0</v>
      </c>
      <c r="Z64" s="22">
        <v>1.84E-4</v>
      </c>
      <c r="AA64" s="22">
        <v>3.82E-4</v>
      </c>
      <c r="AB64" s="22">
        <v>5.76E-4</v>
      </c>
      <c r="AC64" s="22">
        <v>7.33E-4</v>
      </c>
      <c r="AD64" s="22">
        <v>8.76E-4</v>
      </c>
      <c r="AE64" s="22">
        <v>0.001121</v>
      </c>
      <c r="AF64" s="22">
        <v>0.001349</v>
      </c>
      <c r="AG64" s="22">
        <v>0.001594</v>
      </c>
      <c r="AH64" s="22">
        <v>0.001886</v>
      </c>
      <c r="AI64" s="22">
        <v>0.002148</v>
      </c>
      <c r="AJ64" s="22">
        <v>0.0025</v>
      </c>
      <c r="AK64" s="22">
        <v>0.002889</v>
      </c>
      <c r="AL64" s="22">
        <v>0.002931</v>
      </c>
    </row>
    <row r="65" ht="12.75" customHeight="1">
      <c r="A65" s="22">
        <v>0.002398</v>
      </c>
      <c r="B65" s="22">
        <v>0.0017</v>
      </c>
      <c r="C65" s="22">
        <v>0.001163</v>
      </c>
      <c r="D65" s="22">
        <v>7.0E-4</v>
      </c>
      <c r="E65" s="22">
        <v>3.89E-4</v>
      </c>
      <c r="F65" s="22">
        <v>1.57E-4</v>
      </c>
      <c r="G65" s="22">
        <v>8.0E-6</v>
      </c>
      <c r="H65" s="22">
        <v>-1.68E-4</v>
      </c>
      <c r="I65" s="22">
        <v>-2.71E-4</v>
      </c>
      <c r="J65" s="22">
        <v>-4.42E-4</v>
      </c>
      <c r="K65" s="22">
        <v>-6.31E-4</v>
      </c>
      <c r="L65" s="22">
        <v>-6.58E-4</v>
      </c>
      <c r="M65" s="22">
        <v>-7.59E-4</v>
      </c>
      <c r="N65" s="22">
        <v>-8.3E-4</v>
      </c>
      <c r="O65" s="22">
        <v>-8.53E-4</v>
      </c>
      <c r="P65" s="22">
        <v>-8.48E-4</v>
      </c>
      <c r="Q65" s="22">
        <v>-8.75E-4</v>
      </c>
      <c r="R65" s="22">
        <v>-8.8E-4</v>
      </c>
      <c r="S65" s="22">
        <v>-8.02E-4</v>
      </c>
      <c r="T65" s="22">
        <v>-7.11E-4</v>
      </c>
      <c r="U65" s="22">
        <v>-6.25E-4</v>
      </c>
      <c r="V65" s="22">
        <v>-4.95E-4</v>
      </c>
      <c r="W65" s="22">
        <v>-3.69E-4</v>
      </c>
      <c r="X65" s="22">
        <v>-2.49E-4</v>
      </c>
      <c r="Y65" s="72">
        <v>0.0</v>
      </c>
      <c r="Z65" s="22">
        <v>1.41E-4</v>
      </c>
      <c r="AA65" s="22">
        <v>3.35E-4</v>
      </c>
      <c r="AB65" s="22">
        <v>5.6E-4</v>
      </c>
      <c r="AC65" s="22">
        <v>6.94E-4</v>
      </c>
      <c r="AD65" s="22">
        <v>8.5E-4</v>
      </c>
      <c r="AE65" s="22">
        <v>0.001112</v>
      </c>
      <c r="AF65" s="22">
        <v>0.001349</v>
      </c>
      <c r="AG65" s="22">
        <v>0.001624</v>
      </c>
      <c r="AH65" s="22">
        <v>0.001893</v>
      </c>
      <c r="AI65" s="22">
        <v>0.002131</v>
      </c>
      <c r="AJ65" s="22">
        <v>0.002502</v>
      </c>
      <c r="AK65" s="22">
        <v>0.002849</v>
      </c>
      <c r="AL65" s="22">
        <v>0.002882</v>
      </c>
    </row>
    <row r="66" ht="12.75" customHeight="1">
      <c r="A66" s="22">
        <v>0.002461</v>
      </c>
      <c r="B66" s="22">
        <v>0.001788</v>
      </c>
      <c r="C66" s="22">
        <v>0.001261</v>
      </c>
      <c r="D66" s="22">
        <v>8.21E-4</v>
      </c>
      <c r="E66" s="22">
        <v>4.66E-4</v>
      </c>
      <c r="F66" s="22">
        <v>2.22E-4</v>
      </c>
      <c r="G66" s="22">
        <v>6.1E-5</v>
      </c>
      <c r="H66" s="22">
        <v>-1.24E-4</v>
      </c>
      <c r="I66" s="22">
        <v>-2.32E-4</v>
      </c>
      <c r="J66" s="22">
        <v>-4.37E-4</v>
      </c>
      <c r="K66" s="22">
        <v>-5.85E-4</v>
      </c>
      <c r="L66" s="22">
        <v>-5.61E-4</v>
      </c>
      <c r="M66" s="22">
        <v>-6.97E-4</v>
      </c>
      <c r="N66" s="22">
        <v>-7.63E-4</v>
      </c>
      <c r="O66" s="22">
        <v>-8.16E-4</v>
      </c>
      <c r="P66" s="22">
        <v>-8.39E-4</v>
      </c>
      <c r="Q66" s="22">
        <v>-8.78E-4</v>
      </c>
      <c r="R66" s="22">
        <v>-8.74E-4</v>
      </c>
      <c r="S66" s="22">
        <v>-7.63E-4</v>
      </c>
      <c r="T66" s="22">
        <v>-6.4E-4</v>
      </c>
      <c r="U66" s="22">
        <v>-6.25E-4</v>
      </c>
      <c r="V66" s="22">
        <v>-4.58E-4</v>
      </c>
      <c r="W66" s="22">
        <v>-3.27E-4</v>
      </c>
      <c r="X66" s="22">
        <v>-2.19E-4</v>
      </c>
      <c r="Y66" s="72">
        <v>0.0</v>
      </c>
      <c r="Z66" s="22">
        <v>1.35E-4</v>
      </c>
      <c r="AA66" s="22">
        <v>3.58E-4</v>
      </c>
      <c r="AB66" s="22">
        <v>5.54E-4</v>
      </c>
      <c r="AC66" s="22">
        <v>6.89E-4</v>
      </c>
      <c r="AD66" s="22">
        <v>8.71E-4</v>
      </c>
      <c r="AE66" s="22">
        <v>0.001132</v>
      </c>
      <c r="AF66" s="22">
        <v>0.00139</v>
      </c>
      <c r="AG66" s="22">
        <v>0.001627</v>
      </c>
      <c r="AH66" s="22">
        <v>0.0019</v>
      </c>
      <c r="AI66" s="22">
        <v>0.002137</v>
      </c>
      <c r="AJ66" s="22">
        <v>0.002508</v>
      </c>
      <c r="AK66" s="22">
        <v>0.002835</v>
      </c>
      <c r="AL66" s="22">
        <v>0.002865</v>
      </c>
    </row>
    <row r="67" ht="12.75" customHeight="1">
      <c r="A67" s="22">
        <v>0.002401</v>
      </c>
      <c r="B67" s="22">
        <v>0.001733</v>
      </c>
      <c r="C67" s="22">
        <v>0.00123</v>
      </c>
      <c r="D67" s="22">
        <v>7.76E-4</v>
      </c>
      <c r="E67" s="22">
        <v>4.76E-4</v>
      </c>
      <c r="F67" s="22">
        <v>2.42E-4</v>
      </c>
      <c r="G67" s="22">
        <v>6.5E-5</v>
      </c>
      <c r="H67" s="22">
        <v>-1.07E-4</v>
      </c>
      <c r="I67" s="22">
        <v>-1.99E-4</v>
      </c>
      <c r="J67" s="22">
        <v>-3.43E-4</v>
      </c>
      <c r="K67" s="22">
        <v>-5.06E-4</v>
      </c>
      <c r="L67" s="22">
        <v>-5.31E-4</v>
      </c>
      <c r="M67" s="22">
        <v>-6.63E-4</v>
      </c>
      <c r="N67" s="22">
        <v>-7.39E-4</v>
      </c>
      <c r="O67" s="22">
        <v>-7.75E-4</v>
      </c>
      <c r="P67" s="22">
        <v>-7.94E-4</v>
      </c>
      <c r="Q67" s="22">
        <v>-8.42E-4</v>
      </c>
      <c r="R67" s="22">
        <v>-8.29E-4</v>
      </c>
      <c r="S67" s="22">
        <v>-7.51E-4</v>
      </c>
      <c r="T67" s="22">
        <v>-6.4E-4</v>
      </c>
      <c r="U67" s="22">
        <v>-5.91E-4</v>
      </c>
      <c r="V67" s="22">
        <v>-4.62E-4</v>
      </c>
      <c r="W67" s="22">
        <v>-3.27E-4</v>
      </c>
      <c r="X67" s="22">
        <v>-2.09E-4</v>
      </c>
      <c r="Y67" s="72">
        <v>0.0</v>
      </c>
      <c r="Z67" s="22">
        <v>1.53E-4</v>
      </c>
      <c r="AA67" s="22">
        <v>3.29E-4</v>
      </c>
      <c r="AB67" s="22">
        <v>5.31E-4</v>
      </c>
      <c r="AC67" s="22">
        <v>6.96E-4</v>
      </c>
      <c r="AD67" s="22">
        <v>8.14E-4</v>
      </c>
      <c r="AE67" s="22">
        <v>0.001099</v>
      </c>
      <c r="AF67" s="22">
        <v>0.001306</v>
      </c>
      <c r="AG67" s="22">
        <v>0.001568</v>
      </c>
      <c r="AH67" s="22">
        <v>0.001864</v>
      </c>
      <c r="AI67" s="22">
        <v>0.002054</v>
      </c>
      <c r="AJ67" s="22">
        <v>0.002399</v>
      </c>
      <c r="AK67" s="22">
        <v>0.002765</v>
      </c>
      <c r="AL67" s="22">
        <v>0.002788</v>
      </c>
    </row>
    <row r="68" ht="12.75" customHeight="1">
      <c r="A68" s="22">
        <v>0.00272</v>
      </c>
      <c r="B68" s="22">
        <v>0.002027</v>
      </c>
      <c r="C68" s="22">
        <v>0.001478</v>
      </c>
      <c r="D68" s="22">
        <v>0.001024</v>
      </c>
      <c r="E68" s="22">
        <v>7.04E-4</v>
      </c>
      <c r="F68" s="22">
        <v>4.59E-4</v>
      </c>
      <c r="G68" s="22">
        <v>2.78E-4</v>
      </c>
      <c r="H68" s="22">
        <v>1.07E-4</v>
      </c>
      <c r="I68" s="22">
        <v>-2.0E-5</v>
      </c>
      <c r="J68" s="22">
        <v>-2.08E-4</v>
      </c>
      <c r="K68" s="22">
        <v>-4.0E-4</v>
      </c>
      <c r="L68" s="22">
        <v>-4.17E-4</v>
      </c>
      <c r="M68" s="22">
        <v>-5.28E-4</v>
      </c>
      <c r="N68" s="22">
        <v>-6.56E-4</v>
      </c>
      <c r="O68" s="22">
        <v>-6.95E-4</v>
      </c>
      <c r="P68" s="22">
        <v>-7.43E-4</v>
      </c>
      <c r="Q68" s="22">
        <v>-7.46E-4</v>
      </c>
      <c r="R68" s="22">
        <v>-7.7E-4</v>
      </c>
      <c r="S68" s="22">
        <v>-7.24E-4</v>
      </c>
      <c r="T68" s="22">
        <v>-6.12E-4</v>
      </c>
      <c r="U68" s="22">
        <v>-5.34E-4</v>
      </c>
      <c r="V68" s="22">
        <v>-4.13E-4</v>
      </c>
      <c r="W68" s="22">
        <v>-3.01E-4</v>
      </c>
      <c r="X68" s="22">
        <v>-2.06E-4</v>
      </c>
      <c r="Y68" s="72">
        <v>0.0</v>
      </c>
      <c r="Z68" s="22">
        <v>9.8E-5</v>
      </c>
      <c r="AA68" s="22">
        <v>2.67E-4</v>
      </c>
      <c r="AB68" s="22">
        <v>4.85E-4</v>
      </c>
      <c r="AC68" s="22">
        <v>6.19E-4</v>
      </c>
      <c r="AD68" s="22">
        <v>7.62E-4</v>
      </c>
      <c r="AE68" s="22">
        <v>0.001019</v>
      </c>
      <c r="AF68" s="22">
        <v>0.001218</v>
      </c>
      <c r="AG68" s="22">
        <v>0.001443</v>
      </c>
      <c r="AH68" s="22">
        <v>0.001711</v>
      </c>
      <c r="AI68" s="22">
        <v>0.001916</v>
      </c>
      <c r="AJ68" s="22">
        <v>0.00224</v>
      </c>
      <c r="AK68" s="22">
        <v>0.002586</v>
      </c>
      <c r="AL68" s="22">
        <v>0.002626</v>
      </c>
    </row>
    <row r="69" ht="12.75" customHeight="1">
      <c r="A69" s="22">
        <v>0.002714</v>
      </c>
      <c r="B69" s="22">
        <v>0.002033</v>
      </c>
      <c r="C69" s="22">
        <v>0.001504</v>
      </c>
      <c r="D69" s="22">
        <v>0.001061</v>
      </c>
      <c r="E69" s="22">
        <v>7.3E-4</v>
      </c>
      <c r="F69" s="22">
        <v>4.91E-4</v>
      </c>
      <c r="G69" s="22">
        <v>3.25E-4</v>
      </c>
      <c r="H69" s="22">
        <v>1.43E-4</v>
      </c>
      <c r="I69" s="22">
        <v>2.5E-5</v>
      </c>
      <c r="J69" s="22">
        <v>-1.44E-4</v>
      </c>
      <c r="K69" s="22">
        <v>-3.15E-4</v>
      </c>
      <c r="L69" s="22">
        <v>-3.45E-4</v>
      </c>
      <c r="M69" s="22">
        <v>-4.57E-4</v>
      </c>
      <c r="N69" s="22">
        <v>-5.69E-4</v>
      </c>
      <c r="O69" s="22">
        <v>-6.37E-4</v>
      </c>
      <c r="P69" s="22">
        <v>-6.57E-4</v>
      </c>
      <c r="Q69" s="22">
        <v>-7.21E-4</v>
      </c>
      <c r="R69" s="22">
        <v>-7.17E-4</v>
      </c>
      <c r="S69" s="22">
        <v>-6.53E-4</v>
      </c>
      <c r="T69" s="22">
        <v>-5.43E-4</v>
      </c>
      <c r="U69" s="22">
        <v>-5.15E-4</v>
      </c>
      <c r="V69" s="22">
        <v>-3.96E-4</v>
      </c>
      <c r="W69" s="22">
        <v>-2.69E-4</v>
      </c>
      <c r="X69" s="22">
        <v>-1.96E-4</v>
      </c>
      <c r="Y69" s="72">
        <v>0.0</v>
      </c>
      <c r="Z69" s="22">
        <v>1.05E-4</v>
      </c>
      <c r="AA69" s="22">
        <v>2.88E-4</v>
      </c>
      <c r="AB69" s="22">
        <v>4.42E-4</v>
      </c>
      <c r="AC69" s="22">
        <v>5.39E-4</v>
      </c>
      <c r="AD69" s="22">
        <v>6.71E-4</v>
      </c>
      <c r="AE69" s="22">
        <v>9.4E-4</v>
      </c>
      <c r="AF69" s="22">
        <v>0.001111</v>
      </c>
      <c r="AG69" s="22">
        <v>0.00134</v>
      </c>
      <c r="AH69" s="22">
        <v>0.001555</v>
      </c>
      <c r="AI69" s="22">
        <v>0.001739</v>
      </c>
      <c r="AJ69" s="22">
        <v>0.002081</v>
      </c>
      <c r="AK69" s="22">
        <v>0.002426</v>
      </c>
      <c r="AL69" s="22">
        <v>0.002454</v>
      </c>
    </row>
    <row r="70" ht="12.75" customHeight="1">
      <c r="A70" s="22">
        <v>0.002623</v>
      </c>
      <c r="B70" s="22">
        <v>0.00195</v>
      </c>
      <c r="C70" s="22">
        <v>0.001422</v>
      </c>
      <c r="D70" s="22">
        <v>9.69E-4</v>
      </c>
      <c r="E70" s="22">
        <v>6.69E-4</v>
      </c>
      <c r="F70" s="22">
        <v>4.18E-4</v>
      </c>
      <c r="G70" s="22">
        <v>2.44E-4</v>
      </c>
      <c r="H70" s="22">
        <v>8.1E-5</v>
      </c>
      <c r="I70" s="22">
        <v>-1.3E-5</v>
      </c>
      <c r="J70" s="22">
        <v>-1.84E-4</v>
      </c>
      <c r="K70" s="22">
        <v>-3.44E-4</v>
      </c>
      <c r="L70" s="22">
        <v>-3.89E-4</v>
      </c>
      <c r="M70" s="22">
        <v>-4.9E-4</v>
      </c>
      <c r="N70" s="22">
        <v>-6.14E-4</v>
      </c>
      <c r="O70" s="22">
        <v>-6.81E-4</v>
      </c>
      <c r="P70" s="22">
        <v>-6.6E-4</v>
      </c>
      <c r="Q70" s="22">
        <v>-7.55E-4</v>
      </c>
      <c r="R70" s="22">
        <v>-7.52E-4</v>
      </c>
      <c r="S70" s="22">
        <v>-6.86E-4</v>
      </c>
      <c r="T70" s="22">
        <v>-5.8E-4</v>
      </c>
      <c r="U70" s="22">
        <v>-5.46E-4</v>
      </c>
      <c r="V70" s="22">
        <v>-4.52E-4</v>
      </c>
      <c r="W70" s="22">
        <v>-3.17E-4</v>
      </c>
      <c r="X70" s="22">
        <v>-2.37E-4</v>
      </c>
      <c r="Y70" s="72">
        <v>0.0</v>
      </c>
      <c r="Z70" s="22">
        <v>4.4E-5</v>
      </c>
      <c r="AA70" s="22">
        <v>2.2E-4</v>
      </c>
      <c r="AB70" s="22">
        <v>4.08E-4</v>
      </c>
      <c r="AC70" s="22">
        <v>5.09E-4</v>
      </c>
      <c r="AD70" s="22">
        <v>5.92E-4</v>
      </c>
      <c r="AE70" s="22">
        <v>8.45E-4</v>
      </c>
      <c r="AF70" s="22">
        <v>0.001004</v>
      </c>
      <c r="AG70" s="22">
        <v>0.001219</v>
      </c>
      <c r="AH70" s="22">
        <v>0.001476</v>
      </c>
      <c r="AI70" s="22">
        <v>0.001626</v>
      </c>
      <c r="AJ70" s="22">
        <v>0.001964</v>
      </c>
      <c r="AK70" s="22">
        <v>0.002319</v>
      </c>
      <c r="AL70" s="22">
        <v>0.002335</v>
      </c>
    </row>
    <row r="71" ht="12.75" customHeight="1">
      <c r="A71" s="22">
        <v>0.003054</v>
      </c>
      <c r="B71" s="22">
        <v>0.002354</v>
      </c>
      <c r="C71" s="22">
        <v>0.001783</v>
      </c>
      <c r="D71" s="22">
        <v>0.001291</v>
      </c>
      <c r="E71" s="22">
        <v>9.59E-4</v>
      </c>
      <c r="F71" s="22">
        <v>6.95E-4</v>
      </c>
      <c r="G71" s="22">
        <v>5.32E-4</v>
      </c>
      <c r="H71" s="22">
        <v>3.38E-4</v>
      </c>
      <c r="I71" s="22">
        <v>2.28E-4</v>
      </c>
      <c r="J71" s="22">
        <v>2.2E-5</v>
      </c>
      <c r="K71" s="22">
        <v>-1.53E-4</v>
      </c>
      <c r="L71" s="22">
        <v>-1.95E-4</v>
      </c>
      <c r="M71" s="22">
        <v>-2.8E-4</v>
      </c>
      <c r="N71" s="22">
        <v>-4.11E-4</v>
      </c>
      <c r="O71" s="22">
        <v>-5.23E-4</v>
      </c>
      <c r="P71" s="22">
        <v>-5.24E-4</v>
      </c>
      <c r="Q71" s="22">
        <v>-6.28E-4</v>
      </c>
      <c r="R71" s="22">
        <v>-6.13E-4</v>
      </c>
      <c r="S71" s="22">
        <v>-5.61E-4</v>
      </c>
      <c r="T71" s="22">
        <v>-5.09E-4</v>
      </c>
      <c r="U71" s="22">
        <v>-4.77E-4</v>
      </c>
      <c r="V71" s="22">
        <v>-3.96E-4</v>
      </c>
      <c r="W71" s="22">
        <v>-2.74E-4</v>
      </c>
      <c r="X71" s="22">
        <v>-1.94E-4</v>
      </c>
      <c r="Y71" s="72">
        <v>0.0</v>
      </c>
      <c r="Z71" s="22">
        <v>6.7E-5</v>
      </c>
      <c r="AA71" s="22">
        <v>1.99E-4</v>
      </c>
      <c r="AB71" s="22">
        <v>3.61E-4</v>
      </c>
      <c r="AC71" s="22">
        <v>4.13E-4</v>
      </c>
      <c r="AD71" s="22">
        <v>5.31E-4</v>
      </c>
      <c r="AE71" s="22">
        <v>7.83E-4</v>
      </c>
      <c r="AF71" s="22">
        <v>9.04E-4</v>
      </c>
      <c r="AG71" s="22">
        <v>0.001141</v>
      </c>
      <c r="AH71" s="22">
        <v>0.001311</v>
      </c>
      <c r="AI71" s="22">
        <v>0.001491</v>
      </c>
      <c r="AJ71" s="22">
        <v>0.001812</v>
      </c>
      <c r="AK71" s="22">
        <v>0.002203</v>
      </c>
      <c r="AL71" s="22">
        <v>0.002196</v>
      </c>
    </row>
    <row r="72" ht="12.75" customHeight="1">
      <c r="A72" s="22">
        <v>0.002604</v>
      </c>
      <c r="B72" s="22">
        <v>0.001951</v>
      </c>
      <c r="C72" s="22">
        <v>0.001407</v>
      </c>
      <c r="D72" s="22">
        <v>9.74E-4</v>
      </c>
      <c r="E72" s="22">
        <v>6.9E-4</v>
      </c>
      <c r="F72" s="22">
        <v>4.32E-4</v>
      </c>
      <c r="G72" s="22">
        <v>2.97E-4</v>
      </c>
      <c r="H72" s="22">
        <v>1.22E-4</v>
      </c>
      <c r="I72" s="22">
        <v>7.1E-5</v>
      </c>
      <c r="J72" s="22">
        <v>-1.02E-4</v>
      </c>
      <c r="K72" s="22">
        <v>-2.53E-4</v>
      </c>
      <c r="L72" s="22">
        <v>-2.44E-4</v>
      </c>
      <c r="M72" s="22">
        <v>-3.72E-4</v>
      </c>
      <c r="N72" s="22">
        <v>-4.95E-4</v>
      </c>
      <c r="O72" s="22">
        <v>-5.77E-4</v>
      </c>
      <c r="P72" s="22">
        <v>-5.73E-4</v>
      </c>
      <c r="Q72" s="22">
        <v>-6.65E-4</v>
      </c>
      <c r="R72" s="22">
        <v>-6.34E-4</v>
      </c>
      <c r="S72" s="22">
        <v>-5.73E-4</v>
      </c>
      <c r="T72" s="22">
        <v>-5.33E-4</v>
      </c>
      <c r="U72" s="22">
        <v>-5.2E-4</v>
      </c>
      <c r="V72" s="22">
        <v>-3.81E-4</v>
      </c>
      <c r="W72" s="22">
        <v>-2.54E-4</v>
      </c>
      <c r="X72" s="22">
        <v>-1.99E-4</v>
      </c>
      <c r="Y72" s="72">
        <v>0.0</v>
      </c>
      <c r="Z72" s="22">
        <v>1.16E-4</v>
      </c>
      <c r="AA72" s="22">
        <v>2.23E-4</v>
      </c>
      <c r="AB72" s="22">
        <v>4.1E-4</v>
      </c>
      <c r="AC72" s="22">
        <v>4.86E-4</v>
      </c>
      <c r="AD72" s="22">
        <v>5.43E-4</v>
      </c>
      <c r="AE72" s="22">
        <v>7.72E-4</v>
      </c>
      <c r="AF72" s="22">
        <v>9.24E-4</v>
      </c>
      <c r="AG72" s="22">
        <v>0.001167</v>
      </c>
      <c r="AH72" s="22">
        <v>0.001359</v>
      </c>
      <c r="AI72" s="22">
        <v>0.001537</v>
      </c>
      <c r="AJ72" s="22">
        <v>0.00189</v>
      </c>
      <c r="AK72" s="22">
        <v>0.002252</v>
      </c>
      <c r="AL72" s="22">
        <v>0.002248</v>
      </c>
    </row>
    <row r="73" ht="12.75" customHeight="1">
      <c r="A73" s="22">
        <v>0.002632</v>
      </c>
      <c r="B73" s="22">
        <v>0.001951</v>
      </c>
      <c r="C73" s="22">
        <v>0.001394</v>
      </c>
      <c r="D73" s="22">
        <v>9.27E-4</v>
      </c>
      <c r="E73" s="22">
        <v>6.07E-4</v>
      </c>
      <c r="F73" s="22">
        <v>4.1E-4</v>
      </c>
      <c r="G73" s="22">
        <v>2.93E-4</v>
      </c>
      <c r="H73" s="22">
        <v>1.06E-4</v>
      </c>
      <c r="I73" s="22">
        <v>8.0E-6</v>
      </c>
      <c r="J73" s="22">
        <v>-1.49E-4</v>
      </c>
      <c r="K73" s="22">
        <v>-2.78E-4</v>
      </c>
      <c r="L73" s="22">
        <v>-2.55E-4</v>
      </c>
      <c r="M73" s="22">
        <v>-3.91E-4</v>
      </c>
      <c r="N73" s="22">
        <v>-5.14E-4</v>
      </c>
      <c r="O73" s="22">
        <v>-5.69E-4</v>
      </c>
      <c r="P73" s="22">
        <v>-5.57E-4</v>
      </c>
      <c r="Q73" s="22">
        <v>-6.6E-4</v>
      </c>
      <c r="R73" s="22">
        <v>-6.8E-4</v>
      </c>
      <c r="S73" s="22">
        <v>-5.92E-4</v>
      </c>
      <c r="T73" s="22">
        <v>-5.19E-4</v>
      </c>
      <c r="U73" s="22">
        <v>-5.09E-4</v>
      </c>
      <c r="V73" s="22">
        <v>-3.67E-4</v>
      </c>
      <c r="W73" s="22">
        <v>-2.57E-4</v>
      </c>
      <c r="X73" s="22">
        <v>-2.06E-4</v>
      </c>
      <c r="Y73" s="72">
        <v>0.0</v>
      </c>
      <c r="Z73" s="22">
        <v>5.4E-5</v>
      </c>
      <c r="AA73" s="22">
        <v>2.2E-4</v>
      </c>
      <c r="AB73" s="22">
        <v>4.1E-4</v>
      </c>
      <c r="AC73" s="22">
        <v>5.1E-4</v>
      </c>
      <c r="AD73" s="22">
        <v>6.09E-4</v>
      </c>
      <c r="AE73" s="22">
        <v>8.29E-4</v>
      </c>
      <c r="AF73" s="22">
        <v>9.95E-4</v>
      </c>
      <c r="AG73" s="22">
        <v>0.001261</v>
      </c>
      <c r="AH73" s="22">
        <v>0.00147</v>
      </c>
      <c r="AI73" s="22">
        <v>0.001661</v>
      </c>
      <c r="AJ73" s="22">
        <v>0.002036</v>
      </c>
      <c r="AK73" s="22">
        <v>0.002426</v>
      </c>
      <c r="AL73" s="22">
        <v>0.002371</v>
      </c>
    </row>
    <row r="74" ht="12.75" customHeight="1">
      <c r="A74" s="22">
        <v>0.002887</v>
      </c>
      <c r="B74" s="22">
        <v>0.002169</v>
      </c>
      <c r="C74" s="22">
        <v>0.001591</v>
      </c>
      <c r="D74" s="22">
        <v>0.001134</v>
      </c>
      <c r="E74" s="22">
        <v>8.21E-4</v>
      </c>
      <c r="F74" s="22">
        <v>5.92E-4</v>
      </c>
      <c r="G74" s="22">
        <v>4.26E-4</v>
      </c>
      <c r="H74" s="22">
        <v>2.86E-4</v>
      </c>
      <c r="I74" s="22">
        <v>1.73E-4</v>
      </c>
      <c r="J74" s="22">
        <v>-7.0E-6</v>
      </c>
      <c r="K74" s="22">
        <v>-1.74E-4</v>
      </c>
      <c r="L74" s="22">
        <v>-1.24E-4</v>
      </c>
      <c r="M74" s="22">
        <v>-2.47E-4</v>
      </c>
      <c r="N74" s="22">
        <v>-3.81E-4</v>
      </c>
      <c r="O74" s="22">
        <v>-4.76E-4</v>
      </c>
      <c r="P74" s="22">
        <v>-4.7E-4</v>
      </c>
      <c r="Q74" s="22">
        <v>-5.42E-4</v>
      </c>
      <c r="R74" s="22">
        <v>-5.88E-4</v>
      </c>
      <c r="S74" s="22">
        <v>-5.27E-4</v>
      </c>
      <c r="T74" s="22">
        <v>-4.57E-4</v>
      </c>
      <c r="U74" s="22">
        <v>-4.93E-4</v>
      </c>
      <c r="V74" s="22">
        <v>-3.6E-4</v>
      </c>
      <c r="W74" s="22">
        <v>-2.52E-4</v>
      </c>
      <c r="X74" s="22">
        <v>-2.51E-4</v>
      </c>
      <c r="Y74" s="72">
        <v>0.0</v>
      </c>
      <c r="Z74" s="22">
        <v>4.0E-5</v>
      </c>
      <c r="AA74" s="22">
        <v>1.71E-4</v>
      </c>
      <c r="AB74" s="22">
        <v>3.36E-4</v>
      </c>
      <c r="AC74" s="22">
        <v>4.85E-4</v>
      </c>
      <c r="AD74" s="22">
        <v>5.65E-4</v>
      </c>
      <c r="AE74" s="22">
        <v>8.08E-4</v>
      </c>
      <c r="AF74" s="22">
        <v>9.97E-4</v>
      </c>
      <c r="AG74" s="22">
        <v>0.001227</v>
      </c>
      <c r="AH74" s="22">
        <v>0.001453</v>
      </c>
      <c r="AI74" s="22">
        <v>0.001705</v>
      </c>
      <c r="AJ74" s="22">
        <v>0.002061</v>
      </c>
      <c r="AK74" s="22">
        <v>0.00248</v>
      </c>
      <c r="AL74" s="22">
        <v>0.002436</v>
      </c>
    </row>
    <row r="75" ht="12.75" customHeight="1">
      <c r="A75" s="22">
        <v>0.002599</v>
      </c>
      <c r="B75" s="22">
        <v>0.001916</v>
      </c>
      <c r="C75" s="22">
        <v>0.00135</v>
      </c>
      <c r="D75" s="22">
        <v>8.88E-4</v>
      </c>
      <c r="E75" s="22">
        <v>6.07E-4</v>
      </c>
      <c r="F75" s="22">
        <v>3.98E-4</v>
      </c>
      <c r="G75" s="22">
        <v>2.71E-4</v>
      </c>
      <c r="H75" s="22">
        <v>1.4E-4</v>
      </c>
      <c r="I75" s="22">
        <v>1.23E-4</v>
      </c>
      <c r="J75" s="22">
        <v>-6.1E-5</v>
      </c>
      <c r="K75" s="22">
        <v>-1.92E-4</v>
      </c>
      <c r="L75" s="22">
        <v>-1.57E-4</v>
      </c>
      <c r="M75" s="22">
        <v>-2.41E-4</v>
      </c>
      <c r="N75" s="22">
        <v>-4.07E-4</v>
      </c>
      <c r="O75" s="22">
        <v>-4.23E-4</v>
      </c>
      <c r="P75" s="22">
        <v>-4.66E-4</v>
      </c>
      <c r="Q75" s="22">
        <v>-5.25E-4</v>
      </c>
      <c r="R75" s="22">
        <v>-5.57E-4</v>
      </c>
      <c r="S75" s="22">
        <v>-4.82E-4</v>
      </c>
      <c r="T75" s="22">
        <v>-4.17E-4</v>
      </c>
      <c r="U75" s="22">
        <v>-4.9E-4</v>
      </c>
      <c r="V75" s="22">
        <v>-3.6E-4</v>
      </c>
      <c r="W75" s="22">
        <v>-2.18E-4</v>
      </c>
      <c r="X75" s="22">
        <v>-2.33E-4</v>
      </c>
      <c r="Y75" s="72">
        <v>0.0</v>
      </c>
      <c r="Z75" s="22">
        <v>8.6E-5</v>
      </c>
      <c r="AA75" s="22">
        <v>2.07E-4</v>
      </c>
      <c r="AB75" s="22">
        <v>4.1E-4</v>
      </c>
      <c r="AC75" s="22">
        <v>5.75E-4</v>
      </c>
      <c r="AD75" s="22">
        <v>6.2E-4</v>
      </c>
      <c r="AE75" s="22">
        <v>8.65E-4</v>
      </c>
      <c r="AF75" s="22">
        <v>0.001117</v>
      </c>
      <c r="AG75" s="22">
        <v>0.001407</v>
      </c>
      <c r="AH75" s="22">
        <v>0.001665</v>
      </c>
      <c r="AI75" s="22">
        <v>0.001883</v>
      </c>
      <c r="AJ75" s="22">
        <v>0.002299</v>
      </c>
      <c r="AK75" s="22">
        <v>0.002713</v>
      </c>
      <c r="AL75" s="22">
        <v>0.002656</v>
      </c>
    </row>
    <row r="76" ht="12.75" customHeight="1">
      <c r="A76" s="22">
        <v>0.002016</v>
      </c>
      <c r="B76" s="22">
        <v>0.001357</v>
      </c>
      <c r="C76" s="22">
        <v>8.47E-4</v>
      </c>
      <c r="D76" s="22">
        <v>4.04E-4</v>
      </c>
      <c r="E76" s="22">
        <v>1.87E-4</v>
      </c>
      <c r="F76" s="22">
        <v>2.0E-6</v>
      </c>
      <c r="G76" s="22">
        <v>-8.5E-5</v>
      </c>
      <c r="H76" s="22">
        <v>-2.46E-4</v>
      </c>
      <c r="I76" s="22">
        <v>-2.48E-4</v>
      </c>
      <c r="J76" s="22">
        <v>-4.08E-4</v>
      </c>
      <c r="K76" s="22">
        <v>-4.92E-4</v>
      </c>
      <c r="L76" s="22">
        <v>-4.29E-4</v>
      </c>
      <c r="M76" s="22">
        <v>-4.85E-4</v>
      </c>
      <c r="N76" s="22">
        <v>-6.06E-4</v>
      </c>
      <c r="O76" s="22">
        <v>-6.66E-4</v>
      </c>
      <c r="P76" s="22">
        <v>-6.63E-4</v>
      </c>
      <c r="Q76" s="22">
        <v>-6.98E-4</v>
      </c>
      <c r="R76" s="22">
        <v>-6.98E-4</v>
      </c>
      <c r="S76" s="22">
        <v>-5.78E-4</v>
      </c>
      <c r="T76" s="22">
        <v>-5.21E-4</v>
      </c>
      <c r="U76" s="22">
        <v>-5.39E-4</v>
      </c>
      <c r="V76" s="22">
        <v>-3.95E-4</v>
      </c>
      <c r="W76" s="22">
        <v>-2.22E-4</v>
      </c>
      <c r="X76" s="22">
        <v>-1.82E-4</v>
      </c>
      <c r="Y76" s="72">
        <v>0.0</v>
      </c>
      <c r="Z76" s="22">
        <v>9.0E-5</v>
      </c>
      <c r="AA76" s="22">
        <v>3.01E-4</v>
      </c>
      <c r="AB76" s="22">
        <v>5.06E-4</v>
      </c>
      <c r="AC76" s="22">
        <v>6.99E-4</v>
      </c>
      <c r="AD76" s="22">
        <v>8.14E-4</v>
      </c>
      <c r="AE76" s="22">
        <v>0.00107</v>
      </c>
      <c r="AF76" s="22">
        <v>0.001343</v>
      </c>
      <c r="AG76" s="22">
        <v>0.00158</v>
      </c>
      <c r="AH76" s="22">
        <v>0.001882</v>
      </c>
      <c r="AI76" s="22">
        <v>0.00212</v>
      </c>
      <c r="AJ76" s="22">
        <v>0.002521</v>
      </c>
      <c r="AK76" s="22">
        <v>0.002976</v>
      </c>
      <c r="AL76" s="22">
        <v>0.002895</v>
      </c>
    </row>
    <row r="77" ht="12.75" customHeight="1">
      <c r="A77" s="22">
        <v>0.001935</v>
      </c>
      <c r="B77" s="22">
        <v>0.001259</v>
      </c>
      <c r="C77" s="22">
        <v>7.18E-4</v>
      </c>
      <c r="D77" s="22">
        <v>3.33E-4</v>
      </c>
      <c r="E77" s="22">
        <v>9.3E-5</v>
      </c>
      <c r="F77" s="22">
        <v>-1.07E-4</v>
      </c>
      <c r="G77" s="22">
        <v>-1.98E-4</v>
      </c>
      <c r="H77" s="22">
        <v>-3.06E-4</v>
      </c>
      <c r="I77" s="22">
        <v>-3.63E-4</v>
      </c>
      <c r="J77" s="22">
        <v>-4.68E-4</v>
      </c>
      <c r="K77" s="22">
        <v>-5.2E-4</v>
      </c>
      <c r="L77" s="22">
        <v>-4.97E-4</v>
      </c>
      <c r="M77" s="22">
        <v>-5.74E-4</v>
      </c>
      <c r="N77" s="22">
        <v>-7.04E-4</v>
      </c>
      <c r="O77" s="22">
        <v>-7.06E-4</v>
      </c>
      <c r="P77" s="22">
        <v>-7.74E-4</v>
      </c>
      <c r="Q77" s="22">
        <v>-7.62E-4</v>
      </c>
      <c r="R77" s="22">
        <v>-8.19E-4</v>
      </c>
      <c r="S77" s="22">
        <v>-7.09E-4</v>
      </c>
      <c r="T77" s="22">
        <v>-5.94E-4</v>
      </c>
      <c r="U77" s="22">
        <v>-6.33E-4</v>
      </c>
      <c r="V77" s="22">
        <v>-4.73E-4</v>
      </c>
      <c r="W77" s="22">
        <v>-3.42E-4</v>
      </c>
      <c r="X77" s="22">
        <v>-3.0E-4</v>
      </c>
      <c r="Y77" s="72">
        <v>0.0</v>
      </c>
      <c r="Z77" s="22">
        <v>3.9E-5</v>
      </c>
      <c r="AA77" s="22">
        <v>2.1E-4</v>
      </c>
      <c r="AB77" s="22">
        <v>5.21E-4</v>
      </c>
      <c r="AC77" s="22">
        <v>6.59E-4</v>
      </c>
      <c r="AD77" s="22">
        <v>8.06E-4</v>
      </c>
      <c r="AE77" s="22">
        <v>0.001077</v>
      </c>
      <c r="AF77" s="22">
        <v>0.001354</v>
      </c>
      <c r="AG77" s="22">
        <v>0.001626</v>
      </c>
      <c r="AH77" s="22">
        <v>0.001915</v>
      </c>
      <c r="AI77" s="22">
        <v>0.00213</v>
      </c>
      <c r="AJ77" s="22">
        <v>0.002606</v>
      </c>
      <c r="AK77" s="22">
        <v>0.002991</v>
      </c>
      <c r="AL77" s="22">
        <v>0.002894</v>
      </c>
    </row>
    <row r="78" ht="12.75" customHeight="1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73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</row>
    <row r="79" ht="12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9.29"/>
    <col customWidth="1" min="26" max="26" width="9.0"/>
    <col customWidth="1" min="27" max="38" width="9.29"/>
  </cols>
  <sheetData>
    <row r="1" ht="12.75" customHeight="1">
      <c r="A1" s="74">
        <v>-0.008668</v>
      </c>
      <c r="B1" s="74">
        <v>-0.005734</v>
      </c>
      <c r="C1" s="74">
        <v>-0.004693</v>
      </c>
      <c r="D1" s="74">
        <v>-0.004511</v>
      </c>
      <c r="E1" s="74">
        <v>-0.001596</v>
      </c>
      <c r="F1" s="74">
        <v>-0.005191</v>
      </c>
      <c r="G1" s="74">
        <v>-0.004327</v>
      </c>
      <c r="H1" s="74">
        <v>-0.007121</v>
      </c>
      <c r="I1" s="74">
        <v>-0.006604</v>
      </c>
      <c r="J1" s="74">
        <v>-0.006605</v>
      </c>
      <c r="K1" s="74">
        <v>-0.005702</v>
      </c>
      <c r="L1" s="74">
        <v>-0.006113</v>
      </c>
      <c r="M1" s="74">
        <v>-0.006551</v>
      </c>
      <c r="N1" s="74">
        <v>-0.00432</v>
      </c>
      <c r="O1" s="74">
        <v>-0.002066</v>
      </c>
      <c r="P1" s="74">
        <v>-0.002975</v>
      </c>
      <c r="Q1" s="74">
        <v>-0.003619</v>
      </c>
      <c r="R1" s="74">
        <v>-0.004239</v>
      </c>
      <c r="S1" s="74">
        <v>-0.003127</v>
      </c>
      <c r="T1" s="74">
        <v>-0.002839</v>
      </c>
      <c r="U1" s="74">
        <v>-0.002647</v>
      </c>
      <c r="V1" s="74">
        <v>-0.001469</v>
      </c>
      <c r="W1" s="74">
        <v>-0.003697</v>
      </c>
      <c r="X1" s="74">
        <v>4.8E-4</v>
      </c>
      <c r="Y1" s="74">
        <v>3.07E-4</v>
      </c>
      <c r="Z1" s="74">
        <v>0.0</v>
      </c>
      <c r="AA1" s="74">
        <v>0.001567</v>
      </c>
      <c r="AB1" s="74">
        <v>0.003829</v>
      </c>
      <c r="AC1" s="74">
        <v>0.004327</v>
      </c>
      <c r="AD1" s="74">
        <v>0.005049</v>
      </c>
      <c r="AE1" s="74">
        <v>0.004642</v>
      </c>
      <c r="AF1" s="74">
        <v>0.008494</v>
      </c>
      <c r="AG1" s="74">
        <v>0.008162</v>
      </c>
      <c r="AH1" s="74">
        <v>0.007543</v>
      </c>
      <c r="AI1" s="74">
        <v>0.007654</v>
      </c>
      <c r="AJ1" s="74">
        <v>0.010732</v>
      </c>
      <c r="AK1" s="74">
        <v>0.012722</v>
      </c>
      <c r="AL1" s="74">
        <v>0.009812</v>
      </c>
    </row>
    <row r="2" ht="12.75" customHeight="1">
      <c r="A2" s="74">
        <v>-0.004779</v>
      </c>
      <c r="B2" s="74">
        <v>-0.002918</v>
      </c>
      <c r="C2" s="74">
        <v>-0.002228</v>
      </c>
      <c r="D2" s="74">
        <v>-0.001869</v>
      </c>
      <c r="E2" s="74">
        <v>-0.003064</v>
      </c>
      <c r="F2" s="74">
        <v>-0.002739</v>
      </c>
      <c r="G2" s="74">
        <v>-0.003977</v>
      </c>
      <c r="H2" s="74">
        <v>-0.004605</v>
      </c>
      <c r="I2" s="74">
        <v>-0.003293</v>
      </c>
      <c r="J2" s="74">
        <v>-0.005171</v>
      </c>
      <c r="K2" s="74">
        <v>-0.004506</v>
      </c>
      <c r="L2" s="74">
        <v>-0.005416</v>
      </c>
      <c r="M2" s="74">
        <v>-0.006004</v>
      </c>
      <c r="N2" s="74">
        <v>-0.00378</v>
      </c>
      <c r="O2" s="74">
        <v>-0.00439</v>
      </c>
      <c r="P2" s="74">
        <v>-0.004794</v>
      </c>
      <c r="Q2" s="74">
        <v>-0.00315</v>
      </c>
      <c r="R2" s="74">
        <v>-0.004908</v>
      </c>
      <c r="S2" s="74">
        <v>-0.004562</v>
      </c>
      <c r="T2" s="74">
        <v>-0.002928</v>
      </c>
      <c r="U2" s="74">
        <v>-0.002458</v>
      </c>
      <c r="V2" s="74">
        <v>-0.002759</v>
      </c>
      <c r="W2" s="74">
        <v>-0.003673</v>
      </c>
      <c r="X2" s="74">
        <v>-0.001214</v>
      </c>
      <c r="Y2" s="74">
        <v>-0.003243</v>
      </c>
      <c r="Z2" s="74">
        <v>0.0</v>
      </c>
      <c r="AA2" s="74">
        <v>2.94E-4</v>
      </c>
      <c r="AB2" s="74">
        <v>0.001624</v>
      </c>
      <c r="AC2" s="74">
        <v>0.00267</v>
      </c>
      <c r="AD2" s="74">
        <v>0.004015</v>
      </c>
      <c r="AE2" s="74">
        <v>0.003358</v>
      </c>
      <c r="AF2" s="74">
        <v>0.004039</v>
      </c>
      <c r="AG2" s="74">
        <v>0.004958</v>
      </c>
      <c r="AH2" s="74">
        <v>0.004713</v>
      </c>
      <c r="AI2" s="74">
        <v>0.005383</v>
      </c>
      <c r="AJ2" s="74">
        <v>0.007644</v>
      </c>
      <c r="AK2" s="74">
        <v>0.009539</v>
      </c>
      <c r="AL2" s="74">
        <v>0.007475</v>
      </c>
    </row>
    <row r="3" ht="12.75" customHeight="1">
      <c r="A3" s="74">
        <v>1.74E-4</v>
      </c>
      <c r="B3" s="74">
        <v>0.002857</v>
      </c>
      <c r="C3" s="74">
        <v>0.002653</v>
      </c>
      <c r="D3" s="74">
        <v>0.001336</v>
      </c>
      <c r="E3" s="74">
        <v>0.002766</v>
      </c>
      <c r="F3" s="74">
        <v>-1.2E-5</v>
      </c>
      <c r="G3" s="74">
        <v>0.001628</v>
      </c>
      <c r="H3" s="74">
        <v>-0.00114</v>
      </c>
      <c r="I3" s="74">
        <v>-1.69E-4</v>
      </c>
      <c r="J3" s="74">
        <v>-0.00223</v>
      </c>
      <c r="K3" s="74">
        <v>-6.26E-4</v>
      </c>
      <c r="L3" s="74">
        <v>-0.001445</v>
      </c>
      <c r="M3" s="74">
        <v>-0.003382</v>
      </c>
      <c r="N3" s="74">
        <v>1.82E-4</v>
      </c>
      <c r="O3" s="74">
        <v>-7.51E-4</v>
      </c>
      <c r="P3" s="74">
        <v>-0.00103</v>
      </c>
      <c r="Q3" s="74">
        <v>-0.002213</v>
      </c>
      <c r="R3" s="74">
        <v>-8.59E-4</v>
      </c>
      <c r="S3" s="74">
        <v>-0.002819</v>
      </c>
      <c r="T3" s="74">
        <v>-7.76E-4</v>
      </c>
      <c r="U3" s="74">
        <v>-3.63E-4</v>
      </c>
      <c r="V3" s="74">
        <v>-0.002267</v>
      </c>
      <c r="W3" s="74">
        <v>-0.001957</v>
      </c>
      <c r="X3" s="74">
        <v>6.4E-4</v>
      </c>
      <c r="Y3" s="74">
        <v>-4.45E-4</v>
      </c>
      <c r="Z3" s="74">
        <v>0.0</v>
      </c>
      <c r="AA3" s="74">
        <v>0.001184</v>
      </c>
      <c r="AB3" s="74">
        <v>0.002809</v>
      </c>
      <c r="AC3" s="74">
        <v>0.003348</v>
      </c>
      <c r="AD3" s="74">
        <v>0.004586</v>
      </c>
      <c r="AE3" s="74">
        <v>0.003686</v>
      </c>
      <c r="AF3" s="74">
        <v>0.005755</v>
      </c>
      <c r="AG3" s="74">
        <v>0.005815</v>
      </c>
      <c r="AH3" s="74">
        <v>0.006777</v>
      </c>
      <c r="AI3" s="74">
        <v>0.007627</v>
      </c>
      <c r="AJ3" s="74">
        <v>0.00743</v>
      </c>
      <c r="AK3" s="74">
        <v>0.009777</v>
      </c>
      <c r="AL3" s="74">
        <v>0.008558</v>
      </c>
    </row>
    <row r="4" ht="12.75" customHeight="1">
      <c r="A4" s="74">
        <v>0.004768</v>
      </c>
      <c r="B4" s="74">
        <v>0.00608</v>
      </c>
      <c r="C4" s="74">
        <v>0.005751</v>
      </c>
      <c r="D4" s="74">
        <v>0.005406</v>
      </c>
      <c r="E4" s="74">
        <v>0.005363</v>
      </c>
      <c r="F4" s="74">
        <v>0.002878</v>
      </c>
      <c r="G4" s="74">
        <v>0.002528</v>
      </c>
      <c r="H4" s="74">
        <v>0.001038</v>
      </c>
      <c r="I4" s="74">
        <v>0.001388</v>
      </c>
      <c r="J4" s="74">
        <v>3.67E-4</v>
      </c>
      <c r="K4" s="74">
        <v>3.45E-4</v>
      </c>
      <c r="L4" s="74">
        <v>3.78E-4</v>
      </c>
      <c r="M4" s="74">
        <v>-0.001625</v>
      </c>
      <c r="N4" s="74">
        <v>2.8E-5</v>
      </c>
      <c r="O4" s="74">
        <v>7.86E-4</v>
      </c>
      <c r="P4" s="74">
        <v>-4.32E-4</v>
      </c>
      <c r="Q4" s="74">
        <v>-0.001047</v>
      </c>
      <c r="R4" s="74">
        <v>-0.001681</v>
      </c>
      <c r="S4" s="74">
        <v>-0.001414</v>
      </c>
      <c r="T4" s="74">
        <v>-2.0E-6</v>
      </c>
      <c r="U4" s="74">
        <v>-0.002249</v>
      </c>
      <c r="V4" s="74">
        <v>-0.001541</v>
      </c>
      <c r="W4" s="74">
        <v>-0.002169</v>
      </c>
      <c r="X4" s="74">
        <v>-6.35E-4</v>
      </c>
      <c r="Y4" s="74">
        <v>-0.001362</v>
      </c>
      <c r="Z4" s="74">
        <v>0.0</v>
      </c>
      <c r="AA4" s="74">
        <v>-1.9E-4</v>
      </c>
      <c r="AB4" s="74">
        <v>9.84E-4</v>
      </c>
      <c r="AC4" s="74">
        <v>0.001841</v>
      </c>
      <c r="AD4" s="74">
        <v>0.002577</v>
      </c>
      <c r="AE4" s="74">
        <v>0.002126</v>
      </c>
      <c r="AF4" s="74">
        <v>0.003495</v>
      </c>
      <c r="AG4" s="74">
        <v>0.003987</v>
      </c>
      <c r="AH4" s="74">
        <v>0.003391</v>
      </c>
      <c r="AI4" s="74">
        <v>0.003396</v>
      </c>
      <c r="AJ4" s="74">
        <v>0.005611</v>
      </c>
      <c r="AK4" s="74">
        <v>0.006109</v>
      </c>
      <c r="AL4" s="74">
        <v>0.005138</v>
      </c>
    </row>
    <row r="5" ht="12.75" customHeight="1">
      <c r="A5" s="74">
        <v>0.009318</v>
      </c>
      <c r="B5" s="74">
        <v>0.009645</v>
      </c>
      <c r="C5" s="74">
        <v>0.008935</v>
      </c>
      <c r="D5" s="74">
        <v>0.007441</v>
      </c>
      <c r="E5" s="74">
        <v>0.007396</v>
      </c>
      <c r="F5" s="74">
        <v>0.006098</v>
      </c>
      <c r="G5" s="74">
        <v>0.005117</v>
      </c>
      <c r="H5" s="74">
        <v>0.00365</v>
      </c>
      <c r="I5" s="74">
        <v>0.004465</v>
      </c>
      <c r="J5" s="74">
        <v>0.003344</v>
      </c>
      <c r="K5" s="74">
        <v>0.003608</v>
      </c>
      <c r="L5" s="74">
        <v>0.001929</v>
      </c>
      <c r="M5" s="74">
        <v>4.05E-4</v>
      </c>
      <c r="N5" s="74">
        <v>0.002298</v>
      </c>
      <c r="O5" s="74">
        <v>0.002414</v>
      </c>
      <c r="P5" s="74">
        <v>0.002291</v>
      </c>
      <c r="Q5" s="74">
        <v>0.001476</v>
      </c>
      <c r="R5" s="74">
        <v>8.4E-5</v>
      </c>
      <c r="S5" s="74">
        <v>-1.51E-4</v>
      </c>
      <c r="T5" s="74">
        <v>3.03E-4</v>
      </c>
      <c r="U5" s="74">
        <v>9.66E-4</v>
      </c>
      <c r="V5" s="74">
        <v>-6.3E-5</v>
      </c>
      <c r="W5" s="74">
        <v>5.3E-5</v>
      </c>
      <c r="X5" s="74">
        <v>1.51E-4</v>
      </c>
      <c r="Y5" s="74">
        <v>-6.16E-4</v>
      </c>
      <c r="Z5" s="74">
        <v>0.0</v>
      </c>
      <c r="AA5" s="74">
        <v>8.8E-4</v>
      </c>
      <c r="AB5" s="74">
        <v>0.001891</v>
      </c>
      <c r="AC5" s="74">
        <v>0.003335</v>
      </c>
      <c r="AD5" s="74">
        <v>0.00258</v>
      </c>
      <c r="AE5" s="74">
        <v>0.002336</v>
      </c>
      <c r="AF5" s="74">
        <v>0.003557</v>
      </c>
      <c r="AG5" s="74">
        <v>0.002659</v>
      </c>
      <c r="AH5" s="74">
        <v>0.003955</v>
      </c>
      <c r="AI5" s="74">
        <v>0.003561</v>
      </c>
      <c r="AJ5" s="74">
        <v>0.005122</v>
      </c>
      <c r="AK5" s="74">
        <v>0.005991</v>
      </c>
      <c r="AL5" s="74">
        <v>0.004296</v>
      </c>
    </row>
    <row r="6" ht="12.75" customHeight="1">
      <c r="A6" s="74">
        <v>0.012435</v>
      </c>
      <c r="B6" s="74">
        <v>0.012729</v>
      </c>
      <c r="C6" s="74">
        <v>0.011484</v>
      </c>
      <c r="D6" s="74">
        <v>0.010159</v>
      </c>
      <c r="E6" s="74">
        <v>0.00925</v>
      </c>
      <c r="F6" s="74">
        <v>0.007344</v>
      </c>
      <c r="G6" s="74">
        <v>0.006709</v>
      </c>
      <c r="H6" s="74">
        <v>0.004446</v>
      </c>
      <c r="I6" s="74">
        <v>0.004874</v>
      </c>
      <c r="J6" s="74">
        <v>0.003253</v>
      </c>
      <c r="K6" s="74">
        <v>0.003753</v>
      </c>
      <c r="L6" s="74">
        <v>0.003063</v>
      </c>
      <c r="M6" s="74">
        <v>0.001585</v>
      </c>
      <c r="N6" s="74">
        <v>0.00275</v>
      </c>
      <c r="O6" s="74">
        <v>0.002296</v>
      </c>
      <c r="P6" s="74">
        <v>0.001056</v>
      </c>
      <c r="Q6" s="74">
        <v>9.99E-4</v>
      </c>
      <c r="R6" s="74">
        <v>9.95E-4</v>
      </c>
      <c r="S6" s="74">
        <v>2.06E-4</v>
      </c>
      <c r="T6" s="74">
        <v>-3.66E-4</v>
      </c>
      <c r="U6" s="74">
        <v>-0.001005</v>
      </c>
      <c r="V6" s="74">
        <v>-0.001145</v>
      </c>
      <c r="W6" s="74">
        <v>-0.001319</v>
      </c>
      <c r="X6" s="74">
        <v>2.6E-4</v>
      </c>
      <c r="Y6" s="74">
        <v>-0.001791</v>
      </c>
      <c r="Z6" s="74">
        <v>0.0</v>
      </c>
      <c r="AA6" s="74">
        <v>-9.5E-4</v>
      </c>
      <c r="AB6" s="74">
        <v>-2.16E-4</v>
      </c>
      <c r="AC6" s="74">
        <v>-4.89E-4</v>
      </c>
      <c r="AD6" s="74">
        <v>7.61E-4</v>
      </c>
      <c r="AE6" s="74">
        <v>-7.37E-4</v>
      </c>
      <c r="AF6" s="74">
        <v>0.001253</v>
      </c>
      <c r="AG6" s="74">
        <v>8.4E-5</v>
      </c>
      <c r="AH6" s="74">
        <v>0.001273</v>
      </c>
      <c r="AI6" s="74">
        <v>0.001688</v>
      </c>
      <c r="AJ6" s="74">
        <v>0.001995</v>
      </c>
      <c r="AK6" s="74">
        <v>0.00346</v>
      </c>
      <c r="AL6" s="74">
        <v>0.002502</v>
      </c>
    </row>
    <row r="7" ht="12.75" customHeight="1">
      <c r="A7" s="74">
        <v>0.013618</v>
      </c>
      <c r="B7" s="74">
        <v>0.014456</v>
      </c>
      <c r="C7" s="74">
        <v>0.012929</v>
      </c>
      <c r="D7" s="74">
        <v>0.011413</v>
      </c>
      <c r="E7" s="74">
        <v>0.010741</v>
      </c>
      <c r="F7" s="74">
        <v>0.009233</v>
      </c>
      <c r="G7" s="74">
        <v>0.008709</v>
      </c>
      <c r="H7" s="74">
        <v>0.007128</v>
      </c>
      <c r="I7" s="74">
        <v>0.006457</v>
      </c>
      <c r="J7" s="74">
        <v>0.006658</v>
      </c>
      <c r="K7" s="74">
        <v>0.00555</v>
      </c>
      <c r="L7" s="74">
        <v>0.004682</v>
      </c>
      <c r="M7" s="74">
        <v>0.003055</v>
      </c>
      <c r="N7" s="74">
        <v>0.005139</v>
      </c>
      <c r="O7" s="74">
        <v>0.002985</v>
      </c>
      <c r="P7" s="74">
        <v>0.003332</v>
      </c>
      <c r="Q7" s="74">
        <v>0.001996</v>
      </c>
      <c r="R7" s="74">
        <v>0.001153</v>
      </c>
      <c r="S7" s="74">
        <v>0.001131</v>
      </c>
      <c r="T7" s="74">
        <v>0.001763</v>
      </c>
      <c r="U7" s="74">
        <v>0.001263</v>
      </c>
      <c r="V7" s="74">
        <v>-2.34E-4</v>
      </c>
      <c r="W7" s="74">
        <v>-2.24E-4</v>
      </c>
      <c r="X7" s="74">
        <v>6.69E-4</v>
      </c>
      <c r="Y7" s="74">
        <v>-1.53E-4</v>
      </c>
      <c r="Z7" s="74">
        <v>0.0</v>
      </c>
      <c r="AA7" s="74">
        <v>7.3E-4</v>
      </c>
      <c r="AB7" s="74">
        <v>7.97E-4</v>
      </c>
      <c r="AC7" s="74">
        <v>0.001935</v>
      </c>
      <c r="AD7" s="74">
        <v>0.001638</v>
      </c>
      <c r="AE7" s="74">
        <v>0.001664</v>
      </c>
      <c r="AF7" s="74">
        <v>0.002014</v>
      </c>
      <c r="AG7" s="74">
        <v>0.001749</v>
      </c>
      <c r="AH7" s="74">
        <v>0.001245</v>
      </c>
      <c r="AI7" s="74">
        <v>0.001586</v>
      </c>
      <c r="AJ7" s="74">
        <v>0.002862</v>
      </c>
      <c r="AK7" s="74">
        <v>0.0033</v>
      </c>
      <c r="AL7" s="74">
        <v>0.002643</v>
      </c>
    </row>
    <row r="8" ht="12.75" customHeight="1">
      <c r="A8" s="74">
        <v>0.0155</v>
      </c>
      <c r="B8" s="74">
        <v>0.016314</v>
      </c>
      <c r="C8" s="74">
        <v>0.015008</v>
      </c>
      <c r="D8" s="74">
        <v>0.013453</v>
      </c>
      <c r="E8" s="74">
        <v>0.011862</v>
      </c>
      <c r="F8" s="74">
        <v>0.010659</v>
      </c>
      <c r="G8" s="74">
        <v>0.009739</v>
      </c>
      <c r="H8" s="74">
        <v>0.008082</v>
      </c>
      <c r="I8" s="74">
        <v>0.008086</v>
      </c>
      <c r="J8" s="74">
        <v>0.006569</v>
      </c>
      <c r="K8" s="74">
        <v>0.00709</v>
      </c>
      <c r="L8" s="74">
        <v>0.005516</v>
      </c>
      <c r="M8" s="74">
        <v>0.00504</v>
      </c>
      <c r="N8" s="74">
        <v>0.005214</v>
      </c>
      <c r="O8" s="74">
        <v>0.004681</v>
      </c>
      <c r="P8" s="74">
        <v>0.003847</v>
      </c>
      <c r="Q8" s="74">
        <v>0.003482</v>
      </c>
      <c r="R8" s="74">
        <v>0.002715</v>
      </c>
      <c r="S8" s="74">
        <v>0.002282</v>
      </c>
      <c r="T8" s="74">
        <v>0.002244</v>
      </c>
      <c r="U8" s="74">
        <v>0.001762</v>
      </c>
      <c r="V8" s="74">
        <v>8.7E-4</v>
      </c>
      <c r="W8" s="74">
        <v>4.75E-4</v>
      </c>
      <c r="X8" s="74">
        <v>0.001339</v>
      </c>
      <c r="Y8" s="74">
        <v>1.27E-4</v>
      </c>
      <c r="Z8" s="74">
        <v>0.0</v>
      </c>
      <c r="AA8" s="74">
        <v>2.3E-5</v>
      </c>
      <c r="AB8" s="74">
        <v>0.001323</v>
      </c>
      <c r="AC8" s="74">
        <v>0.001004</v>
      </c>
      <c r="AD8" s="74">
        <v>0.00191</v>
      </c>
      <c r="AE8" s="74">
        <v>0.001017</v>
      </c>
      <c r="AF8" s="74">
        <v>0.001201</v>
      </c>
      <c r="AG8" s="74">
        <v>6.13E-4</v>
      </c>
      <c r="AH8" s="74">
        <v>0.001298</v>
      </c>
      <c r="AI8" s="74">
        <v>0.001472</v>
      </c>
      <c r="AJ8" s="74">
        <v>0.001958</v>
      </c>
      <c r="AK8" s="74">
        <v>0.003419</v>
      </c>
      <c r="AL8" s="74">
        <v>0.002207</v>
      </c>
    </row>
    <row r="9" ht="12.75" customHeight="1">
      <c r="A9" s="74">
        <v>0.015835</v>
      </c>
      <c r="B9" s="74">
        <v>0.016854</v>
      </c>
      <c r="C9" s="74">
        <v>0.016343</v>
      </c>
      <c r="D9" s="74">
        <v>0.014415</v>
      </c>
      <c r="E9" s="74">
        <v>0.013578</v>
      </c>
      <c r="F9" s="74">
        <v>0.011401</v>
      </c>
      <c r="G9" s="74">
        <v>0.010602</v>
      </c>
      <c r="H9" s="74">
        <v>0.008904</v>
      </c>
      <c r="I9" s="74">
        <v>0.009216</v>
      </c>
      <c r="J9" s="74">
        <v>0.007213</v>
      </c>
      <c r="K9" s="74">
        <v>0.006989</v>
      </c>
      <c r="L9" s="74">
        <v>0.00585</v>
      </c>
      <c r="M9" s="74">
        <v>0.004649</v>
      </c>
      <c r="N9" s="74">
        <v>0.005202</v>
      </c>
      <c r="O9" s="74">
        <v>0.004581</v>
      </c>
      <c r="P9" s="74">
        <v>0.00378</v>
      </c>
      <c r="Q9" s="74">
        <v>0.002674</v>
      </c>
      <c r="R9" s="74">
        <v>0.002453</v>
      </c>
      <c r="S9" s="74">
        <v>0.001584</v>
      </c>
      <c r="T9" s="74">
        <v>0.001732</v>
      </c>
      <c r="U9" s="74">
        <v>8.67E-4</v>
      </c>
      <c r="V9" s="74">
        <v>3.35E-4</v>
      </c>
      <c r="W9" s="74">
        <v>-3.37E-4</v>
      </c>
      <c r="X9" s="74">
        <v>-2.09E-4</v>
      </c>
      <c r="Y9" s="74">
        <v>-7.36E-4</v>
      </c>
      <c r="Z9" s="74">
        <v>0.0</v>
      </c>
      <c r="AA9" s="74">
        <v>-5.23E-4</v>
      </c>
      <c r="AB9" s="74">
        <v>3.7E-5</v>
      </c>
      <c r="AC9" s="74">
        <v>2.21E-4</v>
      </c>
      <c r="AD9" s="74">
        <v>4.1E-4</v>
      </c>
      <c r="AE9" s="74">
        <v>-1.24E-4</v>
      </c>
      <c r="AF9" s="74">
        <v>5.22E-4</v>
      </c>
      <c r="AG9" s="74">
        <v>-2.1E-5</v>
      </c>
      <c r="AH9" s="74">
        <v>-2.85E-4</v>
      </c>
      <c r="AI9" s="74">
        <v>1.73E-4</v>
      </c>
      <c r="AJ9" s="74">
        <v>4.44E-4</v>
      </c>
      <c r="AK9" s="74">
        <v>0.001084</v>
      </c>
      <c r="AL9" s="74">
        <v>7.66E-4</v>
      </c>
    </row>
    <row r="10" ht="12.75" customHeight="1">
      <c r="A10" s="74">
        <v>0.01572</v>
      </c>
      <c r="B10" s="74">
        <v>0.016695</v>
      </c>
      <c r="C10" s="74">
        <v>0.015994</v>
      </c>
      <c r="D10" s="74">
        <v>0.014852</v>
      </c>
      <c r="E10" s="74">
        <v>0.014021</v>
      </c>
      <c r="F10" s="74">
        <v>0.012575</v>
      </c>
      <c r="G10" s="74">
        <v>0.011731</v>
      </c>
      <c r="H10" s="74">
        <v>0.009829</v>
      </c>
      <c r="I10" s="74">
        <v>0.009626</v>
      </c>
      <c r="J10" s="74">
        <v>0.008642</v>
      </c>
      <c r="K10" s="74">
        <v>0.008131</v>
      </c>
      <c r="L10" s="74">
        <v>0.006867</v>
      </c>
      <c r="M10" s="74">
        <v>0.005232</v>
      </c>
      <c r="N10" s="74">
        <v>0.006588</v>
      </c>
      <c r="O10" s="74">
        <v>0.004997</v>
      </c>
      <c r="P10" s="74">
        <v>0.004309</v>
      </c>
      <c r="Q10" s="74">
        <v>0.003427</v>
      </c>
      <c r="R10" s="74">
        <v>0.002876</v>
      </c>
      <c r="S10" s="74">
        <v>0.002497</v>
      </c>
      <c r="T10" s="74">
        <v>0.002339</v>
      </c>
      <c r="U10" s="74">
        <v>0.001708</v>
      </c>
      <c r="V10" s="74">
        <v>0.001004</v>
      </c>
      <c r="W10" s="74">
        <v>2.33E-4</v>
      </c>
      <c r="X10" s="74">
        <v>4.41E-4</v>
      </c>
      <c r="Y10" s="74">
        <v>-8.0E-5</v>
      </c>
      <c r="Z10" s="74">
        <v>0.0</v>
      </c>
      <c r="AA10" s="74">
        <v>1.42E-4</v>
      </c>
      <c r="AB10" s="74">
        <v>7.98E-4</v>
      </c>
      <c r="AC10" s="74">
        <v>7.84E-4</v>
      </c>
      <c r="AD10" s="74">
        <v>5.3E-4</v>
      </c>
      <c r="AE10" s="74">
        <v>1.51E-4</v>
      </c>
      <c r="AF10" s="74">
        <v>4.69E-4</v>
      </c>
      <c r="AG10" s="74">
        <v>1.1E-5</v>
      </c>
      <c r="AH10" s="74">
        <v>7.49E-4</v>
      </c>
      <c r="AI10" s="74">
        <v>-1.34E-4</v>
      </c>
      <c r="AJ10" s="74">
        <v>3.36E-4</v>
      </c>
      <c r="AK10" s="74">
        <v>0.001288</v>
      </c>
      <c r="AL10" s="74">
        <v>3.09E-4</v>
      </c>
    </row>
    <row r="11" ht="12.75" customHeight="1">
      <c r="A11" s="74">
        <v>0.017023</v>
      </c>
      <c r="B11" s="74">
        <v>0.017656</v>
      </c>
      <c r="C11" s="74">
        <v>0.016582</v>
      </c>
      <c r="D11" s="74">
        <v>0.015182</v>
      </c>
      <c r="E11" s="74">
        <v>0.013921</v>
      </c>
      <c r="F11" s="74">
        <v>0.012589</v>
      </c>
      <c r="G11" s="74">
        <v>0.01161</v>
      </c>
      <c r="H11" s="74">
        <v>0.010488</v>
      </c>
      <c r="I11" s="74">
        <v>0.009949</v>
      </c>
      <c r="J11" s="74">
        <v>0.008723</v>
      </c>
      <c r="K11" s="74">
        <v>0.008429</v>
      </c>
      <c r="L11" s="74">
        <v>0.007822</v>
      </c>
      <c r="M11" s="74">
        <v>0.006467</v>
      </c>
      <c r="N11" s="74">
        <v>0.006053</v>
      </c>
      <c r="O11" s="74">
        <v>0.005472</v>
      </c>
      <c r="P11" s="74">
        <v>0.00467</v>
      </c>
      <c r="Q11" s="74">
        <v>0.004533</v>
      </c>
      <c r="R11" s="74">
        <v>0.003163</v>
      </c>
      <c r="S11" s="74">
        <v>0.003439</v>
      </c>
      <c r="T11" s="74">
        <v>0.002898</v>
      </c>
      <c r="U11" s="74">
        <v>0.002492</v>
      </c>
      <c r="V11" s="74">
        <v>0.001302</v>
      </c>
      <c r="W11" s="74">
        <v>6.61E-4</v>
      </c>
      <c r="X11" s="74">
        <v>0.001054</v>
      </c>
      <c r="Y11" s="74">
        <v>-3.2E-5</v>
      </c>
      <c r="Z11" s="74">
        <v>0.0</v>
      </c>
      <c r="AA11" s="74">
        <v>4.33E-4</v>
      </c>
      <c r="AB11" s="74">
        <v>7.15E-4</v>
      </c>
      <c r="AC11" s="74">
        <v>0.001159</v>
      </c>
      <c r="AD11" s="74">
        <v>0.001047</v>
      </c>
      <c r="AE11" s="74">
        <v>4.63E-4</v>
      </c>
      <c r="AF11" s="74">
        <v>6.63E-4</v>
      </c>
      <c r="AG11" s="74">
        <v>2.96E-4</v>
      </c>
      <c r="AH11" s="74">
        <v>-1.5E-5</v>
      </c>
      <c r="AI11" s="74">
        <v>5.49E-4</v>
      </c>
      <c r="AJ11" s="74">
        <v>5.92E-4</v>
      </c>
      <c r="AK11" s="74">
        <v>9.18E-4</v>
      </c>
      <c r="AL11" s="74">
        <v>5.91E-4</v>
      </c>
    </row>
    <row r="12" ht="12.75" customHeight="1">
      <c r="A12" s="74">
        <v>0.017162</v>
      </c>
      <c r="B12" s="74">
        <v>0.01702</v>
      </c>
      <c r="C12" s="74">
        <v>0.015685</v>
      </c>
      <c r="D12" s="74">
        <v>0.013937</v>
      </c>
      <c r="E12" s="74">
        <v>0.013258</v>
      </c>
      <c r="F12" s="74">
        <v>0.011806</v>
      </c>
      <c r="G12" s="74">
        <v>0.011276</v>
      </c>
      <c r="H12" s="74">
        <v>0.009839</v>
      </c>
      <c r="I12" s="74">
        <v>0.009545</v>
      </c>
      <c r="J12" s="74">
        <v>0.008477</v>
      </c>
      <c r="K12" s="74">
        <v>0.007903</v>
      </c>
      <c r="L12" s="74">
        <v>0.006975</v>
      </c>
      <c r="M12" s="74">
        <v>0.005491</v>
      </c>
      <c r="N12" s="74">
        <v>0.006029</v>
      </c>
      <c r="O12" s="74">
        <v>0.005294</v>
      </c>
      <c r="P12" s="74">
        <v>0.004594</v>
      </c>
      <c r="Q12" s="74">
        <v>0.00345</v>
      </c>
      <c r="R12" s="74">
        <v>0.003418</v>
      </c>
      <c r="S12" s="74">
        <v>0.00233</v>
      </c>
      <c r="T12" s="74">
        <v>0.002772</v>
      </c>
      <c r="U12" s="74">
        <v>0.001835</v>
      </c>
      <c r="V12" s="74">
        <v>0.001104</v>
      </c>
      <c r="W12" s="74">
        <v>3.21E-4</v>
      </c>
      <c r="X12" s="74">
        <v>6.64E-4</v>
      </c>
      <c r="Y12" s="74">
        <v>-3.8E-5</v>
      </c>
      <c r="Z12" s="74">
        <v>0.0</v>
      </c>
      <c r="AA12" s="74">
        <v>-2.5E-5</v>
      </c>
      <c r="AB12" s="74">
        <v>3.29E-4</v>
      </c>
      <c r="AC12" s="74">
        <v>4.93E-4</v>
      </c>
      <c r="AD12" s="74">
        <v>6.69E-4</v>
      </c>
      <c r="AE12" s="74">
        <v>5.75E-4</v>
      </c>
      <c r="AF12" s="74">
        <v>4.24E-4</v>
      </c>
      <c r="AG12" s="74">
        <v>6.1E-5</v>
      </c>
      <c r="AH12" s="74">
        <v>1.8E-5</v>
      </c>
      <c r="AI12" s="74">
        <v>6.0E-6</v>
      </c>
      <c r="AJ12" s="74">
        <v>2.0E-5</v>
      </c>
      <c r="AK12" s="74">
        <v>3.76E-4</v>
      </c>
      <c r="AL12" s="74">
        <v>1.15E-4</v>
      </c>
    </row>
    <row r="13" ht="12.75" customHeight="1">
      <c r="A13" s="74">
        <v>0.018545</v>
      </c>
      <c r="B13" s="74">
        <v>0.018047</v>
      </c>
      <c r="C13" s="74">
        <v>0.016441</v>
      </c>
      <c r="D13" s="74">
        <v>0.014946</v>
      </c>
      <c r="E13" s="74">
        <v>0.013752</v>
      </c>
      <c r="F13" s="74">
        <v>0.012575</v>
      </c>
      <c r="G13" s="74">
        <v>0.011721</v>
      </c>
      <c r="H13" s="74">
        <v>0.010378</v>
      </c>
      <c r="I13" s="74">
        <v>0.010004</v>
      </c>
      <c r="J13" s="74">
        <v>0.009259</v>
      </c>
      <c r="K13" s="74">
        <v>0.008563</v>
      </c>
      <c r="L13" s="74">
        <v>0.007452</v>
      </c>
      <c r="M13" s="74">
        <v>0.006361</v>
      </c>
      <c r="N13" s="74">
        <v>0.006406</v>
      </c>
      <c r="O13" s="74">
        <v>0.005773</v>
      </c>
      <c r="P13" s="74">
        <v>0.004717</v>
      </c>
      <c r="Q13" s="74">
        <v>0.004535</v>
      </c>
      <c r="R13" s="74">
        <v>0.00331</v>
      </c>
      <c r="S13" s="74">
        <v>0.003191</v>
      </c>
      <c r="T13" s="74">
        <v>0.002449</v>
      </c>
      <c r="U13" s="74">
        <v>0.002093</v>
      </c>
      <c r="V13" s="74">
        <v>0.001204</v>
      </c>
      <c r="W13" s="74">
        <v>7.03E-4</v>
      </c>
      <c r="X13" s="74">
        <v>5.04E-4</v>
      </c>
      <c r="Y13" s="74">
        <v>-1.74E-4</v>
      </c>
      <c r="Z13" s="74">
        <v>0.0</v>
      </c>
      <c r="AA13" s="74">
        <v>1.86E-4</v>
      </c>
      <c r="AB13" s="74">
        <v>8.71E-4</v>
      </c>
      <c r="AC13" s="74">
        <v>0.001207</v>
      </c>
      <c r="AD13" s="74">
        <v>8.88E-4</v>
      </c>
      <c r="AE13" s="74">
        <v>4.33E-4</v>
      </c>
      <c r="AF13" s="74">
        <v>3.77E-4</v>
      </c>
      <c r="AG13" s="74">
        <v>-2.13E-4</v>
      </c>
      <c r="AH13" s="74">
        <v>-3.0E-6</v>
      </c>
      <c r="AI13" s="74">
        <v>-1.09E-4</v>
      </c>
      <c r="AJ13" s="74">
        <v>5.1E-5</v>
      </c>
      <c r="AK13" s="74">
        <v>4.52E-4</v>
      </c>
      <c r="AL13" s="74">
        <v>-2.79E-4</v>
      </c>
    </row>
    <row r="14" ht="12.75" customHeight="1">
      <c r="A14" s="74">
        <v>0.018795</v>
      </c>
      <c r="B14" s="74">
        <v>0.0184</v>
      </c>
      <c r="C14" s="74">
        <v>0.016653</v>
      </c>
      <c r="D14" s="74">
        <v>0.014718</v>
      </c>
      <c r="E14" s="74">
        <v>0.013587</v>
      </c>
      <c r="F14" s="74">
        <v>0.012247</v>
      </c>
      <c r="G14" s="74">
        <v>0.011271</v>
      </c>
      <c r="H14" s="74">
        <v>0.010045</v>
      </c>
      <c r="I14" s="74">
        <v>0.009858</v>
      </c>
      <c r="J14" s="74">
        <v>0.008641</v>
      </c>
      <c r="K14" s="74">
        <v>0.008176</v>
      </c>
      <c r="L14" s="74">
        <v>0.00718</v>
      </c>
      <c r="M14" s="74">
        <v>0.006024</v>
      </c>
      <c r="N14" s="74">
        <v>0.006286</v>
      </c>
      <c r="O14" s="74">
        <v>0.005209</v>
      </c>
      <c r="P14" s="74">
        <v>0.004384</v>
      </c>
      <c r="Q14" s="74">
        <v>0.00416</v>
      </c>
      <c r="R14" s="74">
        <v>0.00391</v>
      </c>
      <c r="S14" s="74">
        <v>0.003013</v>
      </c>
      <c r="T14" s="74">
        <v>0.002472</v>
      </c>
      <c r="U14" s="74">
        <v>0.002226</v>
      </c>
      <c r="V14" s="74">
        <v>0.001174</v>
      </c>
      <c r="W14" s="74">
        <v>4.29E-4</v>
      </c>
      <c r="X14" s="74">
        <v>7.99E-4</v>
      </c>
      <c r="Y14" s="74">
        <v>-4.2E-5</v>
      </c>
      <c r="Z14" s="74">
        <v>0.0</v>
      </c>
      <c r="AA14" s="74">
        <v>1.16E-4</v>
      </c>
      <c r="AB14" s="74">
        <v>8.01E-4</v>
      </c>
      <c r="AC14" s="74">
        <v>9.66E-4</v>
      </c>
      <c r="AD14" s="74">
        <v>0.001143</v>
      </c>
      <c r="AE14" s="74">
        <v>4.98E-4</v>
      </c>
      <c r="AF14" s="74">
        <v>7.2E-4</v>
      </c>
      <c r="AG14" s="74">
        <v>3.5E-5</v>
      </c>
      <c r="AH14" s="74">
        <v>1.25E-4</v>
      </c>
      <c r="AI14" s="74">
        <v>-1.76E-4</v>
      </c>
      <c r="AJ14" s="74">
        <v>1.19E-4</v>
      </c>
      <c r="AK14" s="74">
        <v>2.23E-4</v>
      </c>
      <c r="AL14" s="74">
        <v>-2.3E-4</v>
      </c>
    </row>
    <row r="15" ht="12.75" customHeight="1">
      <c r="A15" s="74">
        <v>0.017747</v>
      </c>
      <c r="B15" s="74">
        <v>0.017138</v>
      </c>
      <c r="C15" s="74">
        <v>0.015576</v>
      </c>
      <c r="D15" s="74">
        <v>0.013909</v>
      </c>
      <c r="E15" s="74">
        <v>0.012805</v>
      </c>
      <c r="F15" s="74">
        <v>0.011461</v>
      </c>
      <c r="G15" s="74">
        <v>0.010955</v>
      </c>
      <c r="H15" s="74">
        <v>0.009735</v>
      </c>
      <c r="I15" s="74">
        <v>0.009574</v>
      </c>
      <c r="J15" s="74">
        <v>0.008239</v>
      </c>
      <c r="K15" s="74">
        <v>0.00788</v>
      </c>
      <c r="L15" s="74">
        <v>0.00698</v>
      </c>
      <c r="M15" s="74">
        <v>0.005882</v>
      </c>
      <c r="N15" s="74">
        <v>0.005972</v>
      </c>
      <c r="O15" s="74">
        <v>0.00526</v>
      </c>
      <c r="P15" s="74">
        <v>0.004556</v>
      </c>
      <c r="Q15" s="74">
        <v>0.003785</v>
      </c>
      <c r="R15" s="74">
        <v>0.00334</v>
      </c>
      <c r="S15" s="74">
        <v>0.002894</v>
      </c>
      <c r="T15" s="74">
        <v>0.002549</v>
      </c>
      <c r="U15" s="74">
        <v>0.001992</v>
      </c>
      <c r="V15" s="74">
        <v>0.001557</v>
      </c>
      <c r="W15" s="74">
        <v>8.07E-4</v>
      </c>
      <c r="X15" s="74">
        <v>3.93E-4</v>
      </c>
      <c r="Y15" s="74">
        <v>-2.13E-4</v>
      </c>
      <c r="Z15" s="74">
        <v>0.0</v>
      </c>
      <c r="AA15" s="74">
        <v>2.19E-4</v>
      </c>
      <c r="AB15" s="74">
        <v>4.26E-4</v>
      </c>
      <c r="AC15" s="74">
        <v>7.96E-4</v>
      </c>
      <c r="AD15" s="74">
        <v>5.6E-4</v>
      </c>
      <c r="AE15" s="74">
        <v>7.35E-4</v>
      </c>
      <c r="AF15" s="74">
        <v>1.19E-4</v>
      </c>
      <c r="AG15" s="74">
        <v>-1.75E-4</v>
      </c>
      <c r="AH15" s="74">
        <v>-3.27E-4</v>
      </c>
      <c r="AI15" s="74">
        <v>-4.51E-4</v>
      </c>
      <c r="AJ15" s="74">
        <v>-3.45E-4</v>
      </c>
      <c r="AK15" s="74">
        <v>1.55E-4</v>
      </c>
      <c r="AL15" s="74">
        <v>-4.96E-4</v>
      </c>
    </row>
    <row r="16" ht="12.75" customHeight="1">
      <c r="A16" s="74">
        <v>0.019408</v>
      </c>
      <c r="B16" s="74">
        <v>0.018662</v>
      </c>
      <c r="C16" s="74">
        <v>0.016719</v>
      </c>
      <c r="D16" s="74">
        <v>0.015122</v>
      </c>
      <c r="E16" s="74">
        <v>0.013751</v>
      </c>
      <c r="F16" s="74">
        <v>0.012513</v>
      </c>
      <c r="G16" s="74">
        <v>0.011603</v>
      </c>
      <c r="H16" s="74">
        <v>0.010524</v>
      </c>
      <c r="I16" s="74">
        <v>0.009905</v>
      </c>
      <c r="J16" s="74">
        <v>0.00909</v>
      </c>
      <c r="K16" s="74">
        <v>0.008261</v>
      </c>
      <c r="L16" s="74">
        <v>0.007295</v>
      </c>
      <c r="M16" s="74">
        <v>0.006197</v>
      </c>
      <c r="N16" s="74">
        <v>0.005891</v>
      </c>
      <c r="O16" s="74">
        <v>0.005301</v>
      </c>
      <c r="P16" s="74">
        <v>0.004881</v>
      </c>
      <c r="Q16" s="74">
        <v>0.00409</v>
      </c>
      <c r="R16" s="74">
        <v>0.003631</v>
      </c>
      <c r="S16" s="74">
        <v>0.002966</v>
      </c>
      <c r="T16" s="74">
        <v>0.00265</v>
      </c>
      <c r="U16" s="74">
        <v>0.00241</v>
      </c>
      <c r="V16" s="74">
        <v>0.001273</v>
      </c>
      <c r="W16" s="74">
        <v>8.33E-4</v>
      </c>
      <c r="X16" s="74">
        <v>7.6E-4</v>
      </c>
      <c r="Y16" s="74">
        <v>-1.6E-5</v>
      </c>
      <c r="Z16" s="74">
        <v>0.0</v>
      </c>
      <c r="AA16" s="74">
        <v>7.5E-5</v>
      </c>
      <c r="AB16" s="74">
        <v>7.46E-4</v>
      </c>
      <c r="AC16" s="74">
        <v>0.001032</v>
      </c>
      <c r="AD16" s="74">
        <v>0.001071</v>
      </c>
      <c r="AE16" s="74">
        <v>7.91E-4</v>
      </c>
      <c r="AF16" s="74">
        <v>8.0E-4</v>
      </c>
      <c r="AG16" s="74">
        <v>1.93E-4</v>
      </c>
      <c r="AH16" s="74">
        <v>6.2E-5</v>
      </c>
      <c r="AI16" s="74">
        <v>-3.35E-4</v>
      </c>
      <c r="AJ16" s="74">
        <v>1.6E-5</v>
      </c>
      <c r="AK16" s="74">
        <v>3.1E-5</v>
      </c>
      <c r="AL16" s="74">
        <v>-3.57E-4</v>
      </c>
    </row>
    <row r="17" ht="12.75" customHeight="1">
      <c r="A17" s="74">
        <v>0.019542</v>
      </c>
      <c r="B17" s="74">
        <v>0.018669</v>
      </c>
      <c r="C17" s="74">
        <v>0.01684</v>
      </c>
      <c r="D17" s="74">
        <v>0.015046</v>
      </c>
      <c r="E17" s="74">
        <v>0.013756</v>
      </c>
      <c r="F17" s="74">
        <v>0.012517</v>
      </c>
      <c r="G17" s="74">
        <v>0.011595</v>
      </c>
      <c r="H17" s="74">
        <v>0.010408</v>
      </c>
      <c r="I17" s="74">
        <v>0.010196</v>
      </c>
      <c r="J17" s="74">
        <v>0.008888</v>
      </c>
      <c r="K17" s="74">
        <v>0.008242</v>
      </c>
      <c r="L17" s="74">
        <v>0.007389</v>
      </c>
      <c r="M17" s="74">
        <v>0.006411</v>
      </c>
      <c r="N17" s="74">
        <v>0.006143</v>
      </c>
      <c r="O17" s="74">
        <v>0.005395</v>
      </c>
      <c r="P17" s="74">
        <v>0.004457</v>
      </c>
      <c r="Q17" s="74">
        <v>0.004166</v>
      </c>
      <c r="R17" s="74">
        <v>0.003818</v>
      </c>
      <c r="S17" s="74">
        <v>0.003159</v>
      </c>
      <c r="T17" s="74">
        <v>0.002723</v>
      </c>
      <c r="U17" s="74">
        <v>0.001849</v>
      </c>
      <c r="V17" s="74">
        <v>0.001332</v>
      </c>
      <c r="W17" s="74">
        <v>7.42E-4</v>
      </c>
      <c r="X17" s="74">
        <v>4.17E-4</v>
      </c>
      <c r="Y17" s="74">
        <v>-2.23E-4</v>
      </c>
      <c r="Z17" s="74">
        <v>0.0</v>
      </c>
      <c r="AA17" s="74">
        <v>4.7E-5</v>
      </c>
      <c r="AB17" s="74">
        <v>4.39E-4</v>
      </c>
      <c r="AC17" s="74">
        <v>6.48E-4</v>
      </c>
      <c r="AD17" s="74">
        <v>9.19E-4</v>
      </c>
      <c r="AE17" s="74">
        <v>3.98E-4</v>
      </c>
      <c r="AF17" s="74">
        <v>3.5E-4</v>
      </c>
      <c r="AG17" s="74">
        <v>7.0E-6</v>
      </c>
      <c r="AH17" s="74">
        <v>-3.57E-4</v>
      </c>
      <c r="AI17" s="74">
        <v>-4.76E-4</v>
      </c>
      <c r="AJ17" s="74">
        <v>-4.84E-4</v>
      </c>
      <c r="AK17" s="74">
        <v>-3.66E-4</v>
      </c>
      <c r="AL17" s="74">
        <v>-6.81E-4</v>
      </c>
    </row>
    <row r="18" ht="12.75" customHeight="1">
      <c r="A18" s="74">
        <v>0.019428</v>
      </c>
      <c r="B18" s="74">
        <v>0.018544</v>
      </c>
      <c r="C18" s="74">
        <v>0.016756</v>
      </c>
      <c r="D18" s="74">
        <v>0.014895</v>
      </c>
      <c r="E18" s="74">
        <v>0.013936</v>
      </c>
      <c r="F18" s="74">
        <v>0.012552</v>
      </c>
      <c r="G18" s="74">
        <v>0.011901</v>
      </c>
      <c r="H18" s="74">
        <v>0.010685</v>
      </c>
      <c r="I18" s="74">
        <v>0.010126</v>
      </c>
      <c r="J18" s="74">
        <v>0.009011</v>
      </c>
      <c r="K18" s="74">
        <v>0.008535</v>
      </c>
      <c r="L18" s="74">
        <v>0.007337</v>
      </c>
      <c r="M18" s="74">
        <v>0.006278</v>
      </c>
      <c r="N18" s="74">
        <v>0.006008</v>
      </c>
      <c r="O18" s="74">
        <v>0.005158</v>
      </c>
      <c r="P18" s="74">
        <v>0.004579</v>
      </c>
      <c r="Q18" s="74">
        <v>0.003885</v>
      </c>
      <c r="R18" s="74">
        <v>0.003356</v>
      </c>
      <c r="S18" s="74">
        <v>0.00306</v>
      </c>
      <c r="T18" s="74">
        <v>0.002684</v>
      </c>
      <c r="U18" s="74">
        <v>0.002007</v>
      </c>
      <c r="V18" s="74">
        <v>0.001442</v>
      </c>
      <c r="W18" s="74">
        <v>8.73E-4</v>
      </c>
      <c r="X18" s="74">
        <v>7.46E-4</v>
      </c>
      <c r="Y18" s="74">
        <v>2.0E-6</v>
      </c>
      <c r="Z18" s="74">
        <v>0.0</v>
      </c>
      <c r="AA18" s="74">
        <v>2.93E-4</v>
      </c>
      <c r="AB18" s="74">
        <v>6.53E-4</v>
      </c>
      <c r="AC18" s="74">
        <v>8.99E-4</v>
      </c>
      <c r="AD18" s="74">
        <v>8.44E-4</v>
      </c>
      <c r="AE18" s="74">
        <v>7.03E-4</v>
      </c>
      <c r="AF18" s="74">
        <v>5.0E-4</v>
      </c>
      <c r="AG18" s="74">
        <v>1.63E-4</v>
      </c>
      <c r="AH18" s="74">
        <v>-1.1E-5</v>
      </c>
      <c r="AI18" s="74">
        <v>-2.39E-4</v>
      </c>
      <c r="AJ18" s="74">
        <v>-2.35E-4</v>
      </c>
      <c r="AK18" s="74">
        <v>-3.33E-4</v>
      </c>
      <c r="AL18" s="74">
        <v>-3.91E-4</v>
      </c>
    </row>
    <row r="19" ht="12.75" customHeight="1">
      <c r="A19" s="74">
        <v>0.019304</v>
      </c>
      <c r="B19" s="74">
        <v>0.018342</v>
      </c>
      <c r="C19" s="74">
        <v>0.016489</v>
      </c>
      <c r="D19" s="74">
        <v>0.014826</v>
      </c>
      <c r="E19" s="74">
        <v>0.013511</v>
      </c>
      <c r="F19" s="74">
        <v>0.012462</v>
      </c>
      <c r="G19" s="74">
        <v>0.011478</v>
      </c>
      <c r="H19" s="74">
        <v>0.010587</v>
      </c>
      <c r="I19" s="74">
        <v>0.009838</v>
      </c>
      <c r="J19" s="74">
        <v>0.008854</v>
      </c>
      <c r="K19" s="74">
        <v>0.008042</v>
      </c>
      <c r="L19" s="74">
        <v>0.007045</v>
      </c>
      <c r="M19" s="74">
        <v>0.006282</v>
      </c>
      <c r="N19" s="74">
        <v>0.006055</v>
      </c>
      <c r="O19" s="74">
        <v>0.005277</v>
      </c>
      <c r="P19" s="74">
        <v>0.00454</v>
      </c>
      <c r="Q19" s="74">
        <v>0.004159</v>
      </c>
      <c r="R19" s="74">
        <v>0.003662</v>
      </c>
      <c r="S19" s="74">
        <v>0.002905</v>
      </c>
      <c r="T19" s="74">
        <v>0.002674</v>
      </c>
      <c r="U19" s="74">
        <v>0.002194</v>
      </c>
      <c r="V19" s="74">
        <v>0.001574</v>
      </c>
      <c r="W19" s="74">
        <v>8.7E-4</v>
      </c>
      <c r="X19" s="74">
        <v>6.81E-4</v>
      </c>
      <c r="Y19" s="74">
        <v>1.65E-4</v>
      </c>
      <c r="Z19" s="74">
        <v>0.0</v>
      </c>
      <c r="AA19" s="74">
        <v>1.02E-4</v>
      </c>
      <c r="AB19" s="74">
        <v>5.28E-4</v>
      </c>
      <c r="AC19" s="74">
        <v>9.98E-4</v>
      </c>
      <c r="AD19" s="74">
        <v>8.82E-4</v>
      </c>
      <c r="AE19" s="74">
        <v>6.08E-4</v>
      </c>
      <c r="AF19" s="74">
        <v>3.03E-4</v>
      </c>
      <c r="AG19" s="74">
        <v>-3.38E-4</v>
      </c>
      <c r="AH19" s="74">
        <v>-3.16E-4</v>
      </c>
      <c r="AI19" s="74">
        <v>-5.81E-4</v>
      </c>
      <c r="AJ19" s="74">
        <v>-4.83E-4</v>
      </c>
      <c r="AK19" s="74">
        <v>-2.4E-4</v>
      </c>
      <c r="AL19" s="74">
        <v>-7.72E-4</v>
      </c>
    </row>
    <row r="20" ht="12.75" customHeight="1">
      <c r="A20" s="74">
        <v>0.018777</v>
      </c>
      <c r="B20" s="74">
        <v>0.017976</v>
      </c>
      <c r="C20" s="74">
        <v>0.016301</v>
      </c>
      <c r="D20" s="74">
        <v>0.014511</v>
      </c>
      <c r="E20" s="74">
        <v>0.01342</v>
      </c>
      <c r="F20" s="74">
        <v>0.012145</v>
      </c>
      <c r="G20" s="74">
        <v>0.011372</v>
      </c>
      <c r="H20" s="74">
        <v>0.01027</v>
      </c>
      <c r="I20" s="74">
        <v>0.009699</v>
      </c>
      <c r="J20" s="74">
        <v>0.00874</v>
      </c>
      <c r="K20" s="74">
        <v>0.008171</v>
      </c>
      <c r="L20" s="74">
        <v>0.007344</v>
      </c>
      <c r="M20" s="74">
        <v>0.00623</v>
      </c>
      <c r="N20" s="74">
        <v>0.005971</v>
      </c>
      <c r="O20" s="74">
        <v>0.005323</v>
      </c>
      <c r="P20" s="74">
        <v>0.004772</v>
      </c>
      <c r="Q20" s="74">
        <v>0.003971</v>
      </c>
      <c r="R20" s="74">
        <v>0.003698</v>
      </c>
      <c r="S20" s="74">
        <v>0.003258</v>
      </c>
      <c r="T20" s="74">
        <v>0.002758</v>
      </c>
      <c r="U20" s="74">
        <v>0.001989</v>
      </c>
      <c r="V20" s="74">
        <v>0.001382</v>
      </c>
      <c r="W20" s="74">
        <v>0.001061</v>
      </c>
      <c r="X20" s="74">
        <v>7.56E-4</v>
      </c>
      <c r="Y20" s="74">
        <v>2.77E-4</v>
      </c>
      <c r="Z20" s="74">
        <v>0.0</v>
      </c>
      <c r="AA20" s="74">
        <v>1.88E-4</v>
      </c>
      <c r="AB20" s="74">
        <v>5.15E-4</v>
      </c>
      <c r="AC20" s="74">
        <v>5.78E-4</v>
      </c>
      <c r="AD20" s="74">
        <v>5.56E-4</v>
      </c>
      <c r="AE20" s="74">
        <v>3.65E-4</v>
      </c>
      <c r="AF20" s="74">
        <v>1.15E-4</v>
      </c>
      <c r="AG20" s="74">
        <v>-2.49E-4</v>
      </c>
      <c r="AH20" s="74">
        <v>-5.75E-4</v>
      </c>
      <c r="AI20" s="74">
        <v>-3.93E-4</v>
      </c>
      <c r="AJ20" s="74">
        <v>-5.31E-4</v>
      </c>
      <c r="AK20" s="74">
        <v>-5.45E-4</v>
      </c>
      <c r="AL20" s="74">
        <v>-8.05E-4</v>
      </c>
    </row>
    <row r="21" ht="12.75" customHeight="1">
      <c r="A21" s="74">
        <v>0.017734</v>
      </c>
      <c r="B21" s="74">
        <v>0.016869</v>
      </c>
      <c r="C21" s="74">
        <v>0.015285</v>
      </c>
      <c r="D21" s="74">
        <v>0.013577</v>
      </c>
      <c r="E21" s="74">
        <v>0.012577</v>
      </c>
      <c r="F21" s="74">
        <v>0.011456</v>
      </c>
      <c r="G21" s="74">
        <v>0.010809</v>
      </c>
      <c r="H21" s="74">
        <v>0.009761</v>
      </c>
      <c r="I21" s="74">
        <v>0.009249</v>
      </c>
      <c r="J21" s="74">
        <v>0.008482</v>
      </c>
      <c r="K21" s="74">
        <v>0.007567</v>
      </c>
      <c r="L21" s="74">
        <v>0.006613</v>
      </c>
      <c r="M21" s="74">
        <v>0.005671</v>
      </c>
      <c r="N21" s="74">
        <v>0.00546</v>
      </c>
      <c r="O21" s="74">
        <v>0.004866</v>
      </c>
      <c r="P21" s="74">
        <v>0.004333</v>
      </c>
      <c r="Q21" s="74">
        <v>0.003666</v>
      </c>
      <c r="R21" s="74">
        <v>0.003301</v>
      </c>
      <c r="S21" s="74">
        <v>0.002766</v>
      </c>
      <c r="T21" s="74">
        <v>0.002447</v>
      </c>
      <c r="U21" s="74">
        <v>0.00198</v>
      </c>
      <c r="V21" s="74">
        <v>0.001271</v>
      </c>
      <c r="W21" s="74">
        <v>8.21E-4</v>
      </c>
      <c r="X21" s="74">
        <v>5.88E-4</v>
      </c>
      <c r="Y21" s="74">
        <v>1.02E-4</v>
      </c>
      <c r="Z21" s="74">
        <v>0.0</v>
      </c>
      <c r="AA21" s="74">
        <v>1.1E-4</v>
      </c>
      <c r="AB21" s="74">
        <v>3.24E-4</v>
      </c>
      <c r="AC21" s="74">
        <v>6.33E-4</v>
      </c>
      <c r="AD21" s="74">
        <v>5.67E-4</v>
      </c>
      <c r="AE21" s="74">
        <v>2.96E-4</v>
      </c>
      <c r="AF21" s="74">
        <v>1.24E-4</v>
      </c>
      <c r="AG21" s="74">
        <v>-2.93E-4</v>
      </c>
      <c r="AH21" s="74">
        <v>-4.87E-4</v>
      </c>
      <c r="AI21" s="74">
        <v>-8.13E-4</v>
      </c>
      <c r="AJ21" s="74">
        <v>-6.95E-4</v>
      </c>
      <c r="AK21" s="74">
        <v>-6.32E-4</v>
      </c>
      <c r="AL21" s="74">
        <v>-9.69E-4</v>
      </c>
    </row>
    <row r="22" ht="12.75" customHeight="1">
      <c r="A22" s="74">
        <v>0.01687</v>
      </c>
      <c r="B22" s="74">
        <v>0.0161</v>
      </c>
      <c r="C22" s="74">
        <v>0.014475</v>
      </c>
      <c r="D22" s="74">
        <v>0.012931</v>
      </c>
      <c r="E22" s="74">
        <v>0.011772</v>
      </c>
      <c r="F22" s="74">
        <v>0.01081</v>
      </c>
      <c r="G22" s="74">
        <v>0.009932</v>
      </c>
      <c r="H22" s="74">
        <v>0.009198</v>
      </c>
      <c r="I22" s="74">
        <v>0.008605</v>
      </c>
      <c r="J22" s="74">
        <v>0.007751</v>
      </c>
      <c r="K22" s="74">
        <v>0.007095</v>
      </c>
      <c r="L22" s="74">
        <v>0.006402</v>
      </c>
      <c r="M22" s="74">
        <v>0.005491</v>
      </c>
      <c r="N22" s="74">
        <v>0.005209</v>
      </c>
      <c r="O22" s="74">
        <v>0.00465</v>
      </c>
      <c r="P22" s="74">
        <v>0.004108</v>
      </c>
      <c r="Q22" s="74">
        <v>0.00373</v>
      </c>
      <c r="R22" s="74">
        <v>0.003363</v>
      </c>
      <c r="S22" s="74">
        <v>0.002805</v>
      </c>
      <c r="T22" s="74">
        <v>0.002347</v>
      </c>
      <c r="U22" s="74">
        <v>0.002053</v>
      </c>
      <c r="V22" s="74">
        <v>0.001366</v>
      </c>
      <c r="W22" s="74">
        <v>0.001015</v>
      </c>
      <c r="X22" s="74">
        <v>6.65E-4</v>
      </c>
      <c r="Y22" s="74">
        <v>1.58E-4</v>
      </c>
      <c r="Z22" s="74">
        <v>0.0</v>
      </c>
      <c r="AA22" s="74">
        <v>1.52E-4</v>
      </c>
      <c r="AB22" s="74">
        <v>3.39E-4</v>
      </c>
      <c r="AC22" s="74">
        <v>5.56E-4</v>
      </c>
      <c r="AD22" s="74">
        <v>4.07E-4</v>
      </c>
      <c r="AE22" s="74">
        <v>3.66E-4</v>
      </c>
      <c r="AF22" s="74">
        <v>1.5E-5</v>
      </c>
      <c r="AG22" s="74">
        <v>-4.09E-4</v>
      </c>
      <c r="AH22" s="74">
        <v>-4.74E-4</v>
      </c>
      <c r="AI22" s="74">
        <v>-7.56E-4</v>
      </c>
      <c r="AJ22" s="74">
        <v>-8.15E-4</v>
      </c>
      <c r="AK22" s="74">
        <v>-6.9E-4</v>
      </c>
      <c r="AL22" s="74">
        <v>-0.00104</v>
      </c>
    </row>
    <row r="23" ht="12.75" customHeight="1">
      <c r="A23" s="74">
        <v>0.016439</v>
      </c>
      <c r="B23" s="74">
        <v>0.015487</v>
      </c>
      <c r="C23" s="74">
        <v>0.01395</v>
      </c>
      <c r="D23" s="74">
        <v>0.012242</v>
      </c>
      <c r="E23" s="74">
        <v>0.011324</v>
      </c>
      <c r="F23" s="74">
        <v>0.010244</v>
      </c>
      <c r="G23" s="74">
        <v>0.009483</v>
      </c>
      <c r="H23" s="74">
        <v>0.008773</v>
      </c>
      <c r="I23" s="74">
        <v>0.00813</v>
      </c>
      <c r="J23" s="74">
        <v>0.007325</v>
      </c>
      <c r="K23" s="74">
        <v>0.006791</v>
      </c>
      <c r="L23" s="74">
        <v>0.005952</v>
      </c>
      <c r="M23" s="74">
        <v>0.005106</v>
      </c>
      <c r="N23" s="74">
        <v>0.004897</v>
      </c>
      <c r="O23" s="74">
        <v>0.004542</v>
      </c>
      <c r="P23" s="74">
        <v>0.003967</v>
      </c>
      <c r="Q23" s="74">
        <v>0.003268</v>
      </c>
      <c r="R23" s="74">
        <v>0.002954</v>
      </c>
      <c r="S23" s="74">
        <v>0.002563</v>
      </c>
      <c r="T23" s="74">
        <v>0.002245</v>
      </c>
      <c r="U23" s="74">
        <v>0.001668</v>
      </c>
      <c r="V23" s="74">
        <v>0.00123</v>
      </c>
      <c r="W23" s="74">
        <v>6.8E-4</v>
      </c>
      <c r="X23" s="74">
        <v>3.94E-4</v>
      </c>
      <c r="Y23" s="74">
        <v>1.04E-4</v>
      </c>
      <c r="Z23" s="74">
        <v>0.0</v>
      </c>
      <c r="AA23" s="74">
        <v>-2.3E-5</v>
      </c>
      <c r="AB23" s="74">
        <v>1.1E-4</v>
      </c>
      <c r="AC23" s="74">
        <v>2.47E-4</v>
      </c>
      <c r="AD23" s="74">
        <v>2.13E-4</v>
      </c>
      <c r="AE23" s="74">
        <v>-9.1E-5</v>
      </c>
      <c r="AF23" s="74">
        <v>-2.6E-4</v>
      </c>
      <c r="AG23" s="74">
        <v>-4.74E-4</v>
      </c>
      <c r="AH23" s="74">
        <v>-7.61E-4</v>
      </c>
      <c r="AI23" s="74">
        <v>-9.71E-4</v>
      </c>
      <c r="AJ23" s="74">
        <v>-0.001013</v>
      </c>
      <c r="AK23" s="74">
        <v>-0.001026</v>
      </c>
      <c r="AL23" s="74">
        <v>-0.001196</v>
      </c>
    </row>
    <row r="24" ht="12.75" customHeight="1">
      <c r="A24" s="74">
        <v>0.014812</v>
      </c>
      <c r="B24" s="74">
        <v>0.013978</v>
      </c>
      <c r="C24" s="74">
        <v>0.012529</v>
      </c>
      <c r="D24" s="74">
        <v>0.01115</v>
      </c>
      <c r="E24" s="74">
        <v>0.010164</v>
      </c>
      <c r="F24" s="74">
        <v>0.009379</v>
      </c>
      <c r="G24" s="74">
        <v>0.008665</v>
      </c>
      <c r="H24" s="74">
        <v>0.007977</v>
      </c>
      <c r="I24" s="74">
        <v>0.007549</v>
      </c>
      <c r="J24" s="74">
        <v>0.006682</v>
      </c>
      <c r="K24" s="74">
        <v>0.005994</v>
      </c>
      <c r="L24" s="74">
        <v>0.005447</v>
      </c>
      <c r="M24" s="74">
        <v>0.004688</v>
      </c>
      <c r="N24" s="74">
        <v>0.004384</v>
      </c>
      <c r="O24" s="74">
        <v>0.003842</v>
      </c>
      <c r="P24" s="74">
        <v>0.003549</v>
      </c>
      <c r="Q24" s="74">
        <v>0.003022</v>
      </c>
      <c r="R24" s="74">
        <v>0.002751</v>
      </c>
      <c r="S24" s="74">
        <v>0.002459</v>
      </c>
      <c r="T24" s="74">
        <v>0.00211</v>
      </c>
      <c r="U24" s="74">
        <v>0.001612</v>
      </c>
      <c r="V24" s="74">
        <v>0.001044</v>
      </c>
      <c r="W24" s="74">
        <v>7.62E-4</v>
      </c>
      <c r="X24" s="74">
        <v>4.37E-4</v>
      </c>
      <c r="Y24" s="74">
        <v>1.09E-4</v>
      </c>
      <c r="Z24" s="74">
        <v>0.0</v>
      </c>
      <c r="AA24" s="74">
        <v>1.72E-4</v>
      </c>
      <c r="AB24" s="74">
        <v>3.21E-4</v>
      </c>
      <c r="AC24" s="74">
        <v>5.44E-4</v>
      </c>
      <c r="AD24" s="74">
        <v>3.53E-4</v>
      </c>
      <c r="AE24" s="74">
        <v>1.12E-4</v>
      </c>
      <c r="AF24" s="74">
        <v>-1.16E-4</v>
      </c>
      <c r="AG24" s="74">
        <v>-4.67E-4</v>
      </c>
      <c r="AH24" s="74">
        <v>-6.12E-4</v>
      </c>
      <c r="AI24" s="74">
        <v>-8.23E-4</v>
      </c>
      <c r="AJ24" s="74">
        <v>-7.73E-4</v>
      </c>
      <c r="AK24" s="74">
        <v>-9.09E-4</v>
      </c>
      <c r="AL24" s="74">
        <v>-0.001036</v>
      </c>
    </row>
    <row r="25" ht="12.75" customHeight="1">
      <c r="A25" s="74">
        <v>0.014376</v>
      </c>
      <c r="B25" s="74">
        <v>0.013588</v>
      </c>
      <c r="C25" s="74">
        <v>0.012151</v>
      </c>
      <c r="D25" s="74">
        <v>0.010805</v>
      </c>
      <c r="E25" s="74">
        <v>0.009895</v>
      </c>
      <c r="F25" s="74">
        <v>0.008991</v>
      </c>
      <c r="G25" s="74">
        <v>0.008347</v>
      </c>
      <c r="H25" s="74">
        <v>0.007605</v>
      </c>
      <c r="I25" s="74">
        <v>0.007195</v>
      </c>
      <c r="J25" s="74">
        <v>0.006527</v>
      </c>
      <c r="K25" s="74">
        <v>0.005974</v>
      </c>
      <c r="L25" s="74">
        <v>0.005186</v>
      </c>
      <c r="M25" s="74">
        <v>0.004481</v>
      </c>
      <c r="N25" s="74">
        <v>0.00422</v>
      </c>
      <c r="O25" s="74">
        <v>0.00372</v>
      </c>
      <c r="P25" s="74">
        <v>0.003337</v>
      </c>
      <c r="Q25" s="74">
        <v>0.002949</v>
      </c>
      <c r="R25" s="74">
        <v>0.00261</v>
      </c>
      <c r="S25" s="74">
        <v>0.002158</v>
      </c>
      <c r="T25" s="74">
        <v>0.001873</v>
      </c>
      <c r="U25" s="74">
        <v>0.001467</v>
      </c>
      <c r="V25" s="74">
        <v>0.001021</v>
      </c>
      <c r="W25" s="74">
        <v>6.63E-4</v>
      </c>
      <c r="X25" s="74">
        <v>5.55E-4</v>
      </c>
      <c r="Y25" s="74">
        <v>6.7E-5</v>
      </c>
      <c r="Z25" s="74">
        <v>0.0</v>
      </c>
      <c r="AA25" s="74">
        <v>3.0E-6</v>
      </c>
      <c r="AB25" s="74">
        <v>2.42E-4</v>
      </c>
      <c r="AC25" s="74">
        <v>3.52E-4</v>
      </c>
      <c r="AD25" s="74">
        <v>3.29E-4</v>
      </c>
      <c r="AE25" s="74">
        <v>8.0E-5</v>
      </c>
      <c r="AF25" s="74">
        <v>-1.11E-4</v>
      </c>
      <c r="AG25" s="74">
        <v>-4.58E-4</v>
      </c>
      <c r="AH25" s="74">
        <v>-5.91E-4</v>
      </c>
      <c r="AI25" s="74">
        <v>-8.23E-4</v>
      </c>
      <c r="AJ25" s="74">
        <v>-9.9E-4</v>
      </c>
      <c r="AK25" s="74">
        <v>-8.36E-4</v>
      </c>
      <c r="AL25" s="74">
        <v>-0.001122</v>
      </c>
    </row>
    <row r="26" ht="12.75" customHeight="1">
      <c r="A26" s="74">
        <v>0.013521</v>
      </c>
      <c r="B26" s="74">
        <v>0.012798</v>
      </c>
      <c r="C26" s="74">
        <v>0.011539</v>
      </c>
      <c r="D26" s="74">
        <v>0.010118</v>
      </c>
      <c r="E26" s="74">
        <v>0.009345</v>
      </c>
      <c r="F26" s="74">
        <v>0.008469</v>
      </c>
      <c r="G26" s="74">
        <v>0.007959</v>
      </c>
      <c r="H26" s="74">
        <v>0.007255</v>
      </c>
      <c r="I26" s="74">
        <v>0.006835</v>
      </c>
      <c r="J26" s="74">
        <v>0.00601</v>
      </c>
      <c r="K26" s="74">
        <v>0.005581</v>
      </c>
      <c r="L26" s="74">
        <v>0.004964</v>
      </c>
      <c r="M26" s="74">
        <v>0.004117</v>
      </c>
      <c r="N26" s="74">
        <v>0.004108</v>
      </c>
      <c r="O26" s="74">
        <v>0.003654</v>
      </c>
      <c r="P26" s="74">
        <v>0.003071</v>
      </c>
      <c r="Q26" s="74">
        <v>0.002651</v>
      </c>
      <c r="R26" s="74">
        <v>0.002314</v>
      </c>
      <c r="S26" s="74">
        <v>0.002195</v>
      </c>
      <c r="T26" s="74">
        <v>0.001822</v>
      </c>
      <c r="U26" s="74">
        <v>0.001391</v>
      </c>
      <c r="V26" s="74">
        <v>0.001074</v>
      </c>
      <c r="W26" s="74">
        <v>6.57E-4</v>
      </c>
      <c r="X26" s="74">
        <v>4.48E-4</v>
      </c>
      <c r="Y26" s="74">
        <v>1.02E-4</v>
      </c>
      <c r="Z26" s="74">
        <v>0.0</v>
      </c>
      <c r="AA26" s="74">
        <v>1.65E-4</v>
      </c>
      <c r="AB26" s="74">
        <v>1.7E-4</v>
      </c>
      <c r="AC26" s="74">
        <v>3.65E-4</v>
      </c>
      <c r="AD26" s="74">
        <v>2.47E-4</v>
      </c>
      <c r="AE26" s="74">
        <v>5.4E-5</v>
      </c>
      <c r="AF26" s="74">
        <v>-2.39E-4</v>
      </c>
      <c r="AG26" s="74">
        <v>-2.96E-4</v>
      </c>
      <c r="AH26" s="74">
        <v>-5.92E-4</v>
      </c>
      <c r="AI26" s="74">
        <v>-8.39E-4</v>
      </c>
      <c r="AJ26" s="74">
        <v>-8.4E-4</v>
      </c>
      <c r="AK26" s="74">
        <v>-8.62E-4</v>
      </c>
      <c r="AL26" s="74">
        <v>-0.001013</v>
      </c>
    </row>
    <row r="27" ht="12.75" customHeight="1">
      <c r="A27" s="74">
        <v>0.013223</v>
      </c>
      <c r="B27" s="74">
        <v>0.012418</v>
      </c>
      <c r="C27" s="74">
        <v>0.011192</v>
      </c>
      <c r="D27" s="74">
        <v>0.010029</v>
      </c>
      <c r="E27" s="74">
        <v>0.009186</v>
      </c>
      <c r="F27" s="74">
        <v>0.00849</v>
      </c>
      <c r="G27" s="74">
        <v>0.007806</v>
      </c>
      <c r="H27" s="74">
        <v>0.007219</v>
      </c>
      <c r="I27" s="74">
        <v>0.006863</v>
      </c>
      <c r="J27" s="74">
        <v>0.006241</v>
      </c>
      <c r="K27" s="74">
        <v>0.005583</v>
      </c>
      <c r="L27" s="74">
        <v>0.005027</v>
      </c>
      <c r="M27" s="74">
        <v>0.004312</v>
      </c>
      <c r="N27" s="74">
        <v>0.00402</v>
      </c>
      <c r="O27" s="74">
        <v>0.00353</v>
      </c>
      <c r="P27" s="74">
        <v>0.003262</v>
      </c>
      <c r="Q27" s="74">
        <v>0.002927</v>
      </c>
      <c r="R27" s="74">
        <v>0.002464</v>
      </c>
      <c r="S27" s="74">
        <v>0.002169</v>
      </c>
      <c r="T27" s="74">
        <v>0.00189</v>
      </c>
      <c r="U27" s="74">
        <v>0.001485</v>
      </c>
      <c r="V27" s="74">
        <v>0.001076</v>
      </c>
      <c r="W27" s="74">
        <v>6.49E-4</v>
      </c>
      <c r="X27" s="74">
        <v>4.3E-4</v>
      </c>
      <c r="Y27" s="74">
        <v>7.1E-5</v>
      </c>
      <c r="Z27" s="74">
        <v>0.0</v>
      </c>
      <c r="AA27" s="74">
        <v>3.7E-5</v>
      </c>
      <c r="AB27" s="74">
        <v>9.9E-5</v>
      </c>
      <c r="AC27" s="74">
        <v>1.63E-4</v>
      </c>
      <c r="AD27" s="74">
        <v>8.8E-5</v>
      </c>
      <c r="AE27" s="74">
        <v>-1.9E-4</v>
      </c>
      <c r="AF27" s="74">
        <v>-3.51E-4</v>
      </c>
      <c r="AG27" s="74">
        <v>-7.34E-4</v>
      </c>
      <c r="AH27" s="74">
        <v>-8.34E-4</v>
      </c>
      <c r="AI27" s="74">
        <v>-0.001059</v>
      </c>
      <c r="AJ27" s="74">
        <v>-9.84E-4</v>
      </c>
      <c r="AK27" s="74">
        <v>-0.001097</v>
      </c>
      <c r="AL27" s="74">
        <v>-0.001259</v>
      </c>
    </row>
    <row r="28" ht="12.75" customHeight="1">
      <c r="A28" s="74">
        <v>0.012425</v>
      </c>
      <c r="B28" s="74">
        <v>0.011787</v>
      </c>
      <c r="C28" s="74">
        <v>0.010685</v>
      </c>
      <c r="D28" s="74">
        <v>0.009464</v>
      </c>
      <c r="E28" s="74">
        <v>0.008684</v>
      </c>
      <c r="F28" s="74">
        <v>0.007941</v>
      </c>
      <c r="G28" s="74">
        <v>0.007449</v>
      </c>
      <c r="H28" s="74">
        <v>0.006762</v>
      </c>
      <c r="I28" s="74">
        <v>0.006424</v>
      </c>
      <c r="J28" s="74">
        <v>0.005833</v>
      </c>
      <c r="K28" s="74">
        <v>0.005347</v>
      </c>
      <c r="L28" s="74">
        <v>0.004821</v>
      </c>
      <c r="M28" s="74">
        <v>0.00414</v>
      </c>
      <c r="N28" s="74">
        <v>0.003999</v>
      </c>
      <c r="O28" s="74">
        <v>0.003564</v>
      </c>
      <c r="P28" s="74">
        <v>0.003051</v>
      </c>
      <c r="Q28" s="74">
        <v>0.002816</v>
      </c>
      <c r="R28" s="74">
        <v>0.002492</v>
      </c>
      <c r="S28" s="74">
        <v>0.002124</v>
      </c>
      <c r="T28" s="74">
        <v>0.001841</v>
      </c>
      <c r="U28" s="74">
        <v>0.001459</v>
      </c>
      <c r="V28" s="74">
        <v>9.95E-4</v>
      </c>
      <c r="W28" s="74">
        <v>6.91E-4</v>
      </c>
      <c r="X28" s="74">
        <v>4.5E-4</v>
      </c>
      <c r="Y28" s="74">
        <v>1.5E-4</v>
      </c>
      <c r="Z28" s="74">
        <v>0.0</v>
      </c>
      <c r="AA28" s="74">
        <v>-3.1E-5</v>
      </c>
      <c r="AB28" s="74">
        <v>1.62E-4</v>
      </c>
      <c r="AC28" s="74">
        <v>1.28E-4</v>
      </c>
      <c r="AD28" s="74">
        <v>6.5E-5</v>
      </c>
      <c r="AE28" s="74">
        <v>-9.5E-5</v>
      </c>
      <c r="AF28" s="74">
        <v>-3.42E-4</v>
      </c>
      <c r="AG28" s="74">
        <v>-7.01E-4</v>
      </c>
      <c r="AH28" s="74">
        <v>-8.21E-4</v>
      </c>
      <c r="AI28" s="74">
        <v>-9.78E-4</v>
      </c>
      <c r="AJ28" s="74">
        <v>-0.001107</v>
      </c>
      <c r="AK28" s="74">
        <v>-0.00103</v>
      </c>
      <c r="AL28" s="74">
        <v>-0.001266</v>
      </c>
    </row>
    <row r="29" ht="12.75" customHeight="1">
      <c r="A29" s="74">
        <v>0.012129</v>
      </c>
      <c r="B29" s="74">
        <v>0.011447</v>
      </c>
      <c r="C29" s="74">
        <v>0.010337</v>
      </c>
      <c r="D29" s="74">
        <v>0.009098</v>
      </c>
      <c r="E29" s="74">
        <v>0.008369</v>
      </c>
      <c r="F29" s="74">
        <v>0.007642</v>
      </c>
      <c r="G29" s="74">
        <v>0.007212</v>
      </c>
      <c r="H29" s="74">
        <v>0.006586</v>
      </c>
      <c r="I29" s="74">
        <v>0.00619</v>
      </c>
      <c r="J29" s="74">
        <v>0.005587</v>
      </c>
      <c r="K29" s="74">
        <v>0.005178</v>
      </c>
      <c r="L29" s="74">
        <v>0.00458</v>
      </c>
      <c r="M29" s="74">
        <v>0.003901</v>
      </c>
      <c r="N29" s="74">
        <v>0.003682</v>
      </c>
      <c r="O29" s="74">
        <v>0.003323</v>
      </c>
      <c r="P29" s="74">
        <v>0.002901</v>
      </c>
      <c r="Q29" s="74">
        <v>0.002469</v>
      </c>
      <c r="R29" s="74">
        <v>0.002198</v>
      </c>
      <c r="S29" s="74">
        <v>0.001925</v>
      </c>
      <c r="T29" s="74">
        <v>0.00159</v>
      </c>
      <c r="U29" s="74">
        <v>0.001172</v>
      </c>
      <c r="V29" s="74">
        <v>8.9E-4</v>
      </c>
      <c r="W29" s="74">
        <v>6.29E-4</v>
      </c>
      <c r="X29" s="74">
        <v>2.85E-4</v>
      </c>
      <c r="Y29" s="74">
        <v>5.1E-5</v>
      </c>
      <c r="Z29" s="74">
        <v>0.0</v>
      </c>
      <c r="AA29" s="74">
        <v>-2.0E-6</v>
      </c>
      <c r="AB29" s="74">
        <v>-9.9E-5</v>
      </c>
      <c r="AC29" s="74">
        <v>-9.3E-5</v>
      </c>
      <c r="AD29" s="74">
        <v>-1.75E-4</v>
      </c>
      <c r="AE29" s="74">
        <v>-4.43E-4</v>
      </c>
      <c r="AF29" s="74">
        <v>-6.79E-4</v>
      </c>
      <c r="AG29" s="74">
        <v>-7.43E-4</v>
      </c>
      <c r="AH29" s="74">
        <v>-9.89E-4</v>
      </c>
      <c r="AI29" s="74">
        <v>-0.001202</v>
      </c>
      <c r="AJ29" s="74">
        <v>-0.001126</v>
      </c>
      <c r="AK29" s="74">
        <v>-0.001274</v>
      </c>
      <c r="AL29" s="74">
        <v>-0.001309</v>
      </c>
    </row>
    <row r="30" ht="12.75" customHeight="1">
      <c r="A30" s="74">
        <v>0.011786</v>
      </c>
      <c r="B30" s="74">
        <v>0.011149</v>
      </c>
      <c r="C30" s="74">
        <v>0.010118</v>
      </c>
      <c r="D30" s="74">
        <v>0.009032</v>
      </c>
      <c r="E30" s="74">
        <v>0.008378</v>
      </c>
      <c r="F30" s="74">
        <v>0.007752</v>
      </c>
      <c r="G30" s="74">
        <v>0.007212</v>
      </c>
      <c r="H30" s="74">
        <v>0.006756</v>
      </c>
      <c r="I30" s="74">
        <v>0.006345</v>
      </c>
      <c r="J30" s="74">
        <v>0.005857</v>
      </c>
      <c r="K30" s="74">
        <v>0.005321</v>
      </c>
      <c r="L30" s="74">
        <v>0.004785</v>
      </c>
      <c r="M30" s="74">
        <v>0.004171</v>
      </c>
      <c r="N30" s="74">
        <v>0.003936</v>
      </c>
      <c r="O30" s="74">
        <v>0.003485</v>
      </c>
      <c r="P30" s="74">
        <v>0.003172</v>
      </c>
      <c r="Q30" s="74">
        <v>0.002768</v>
      </c>
      <c r="R30" s="74">
        <v>0.00247</v>
      </c>
      <c r="S30" s="74">
        <v>0.00216</v>
      </c>
      <c r="T30" s="74">
        <v>0.001696</v>
      </c>
      <c r="U30" s="74">
        <v>0.001563</v>
      </c>
      <c r="V30" s="74">
        <v>0.001026</v>
      </c>
      <c r="W30" s="74">
        <v>6.03E-4</v>
      </c>
      <c r="X30" s="74">
        <v>4.84E-4</v>
      </c>
      <c r="Y30" s="74">
        <v>7.9E-5</v>
      </c>
      <c r="Z30" s="74">
        <v>0.0</v>
      </c>
      <c r="AA30" s="74">
        <v>-1.04E-4</v>
      </c>
      <c r="AB30" s="74">
        <v>-2.3E-5</v>
      </c>
      <c r="AC30" s="74">
        <v>-1.35E-4</v>
      </c>
      <c r="AD30" s="74">
        <v>-2.35E-4</v>
      </c>
      <c r="AE30" s="74">
        <v>-4.85E-4</v>
      </c>
      <c r="AF30" s="74">
        <v>-7.28E-4</v>
      </c>
      <c r="AG30" s="74">
        <v>-0.00118</v>
      </c>
      <c r="AH30" s="74">
        <v>-0.001095</v>
      </c>
      <c r="AI30" s="74">
        <v>-0.00142</v>
      </c>
      <c r="AJ30" s="74">
        <v>-0.001351</v>
      </c>
      <c r="AK30" s="74">
        <v>-0.001334</v>
      </c>
      <c r="AL30" s="74">
        <v>-0.001538</v>
      </c>
    </row>
    <row r="31" ht="12.75" customHeight="1">
      <c r="A31" s="74">
        <v>0.011355</v>
      </c>
      <c r="B31" s="74">
        <v>0.010706</v>
      </c>
      <c r="C31" s="74">
        <v>0.009746</v>
      </c>
      <c r="D31" s="74">
        <v>0.008554</v>
      </c>
      <c r="E31" s="74">
        <v>0.007977</v>
      </c>
      <c r="F31" s="74">
        <v>0.007246</v>
      </c>
      <c r="G31" s="74">
        <v>0.006822</v>
      </c>
      <c r="H31" s="74">
        <v>0.006235</v>
      </c>
      <c r="I31" s="74">
        <v>0.005915</v>
      </c>
      <c r="J31" s="74">
        <v>0.005383</v>
      </c>
      <c r="K31" s="74">
        <v>0.00493</v>
      </c>
      <c r="L31" s="74">
        <v>0.004457</v>
      </c>
      <c r="M31" s="74">
        <v>0.003848</v>
      </c>
      <c r="N31" s="74">
        <v>0.003728</v>
      </c>
      <c r="O31" s="74">
        <v>0.003292</v>
      </c>
      <c r="P31" s="74">
        <v>0.002944</v>
      </c>
      <c r="Q31" s="74">
        <v>0.002581</v>
      </c>
      <c r="R31" s="74">
        <v>0.002212</v>
      </c>
      <c r="S31" s="74">
        <v>0.001914</v>
      </c>
      <c r="T31" s="74">
        <v>0.001645</v>
      </c>
      <c r="U31" s="74">
        <v>0.00126</v>
      </c>
      <c r="V31" s="74">
        <v>9.19E-4</v>
      </c>
      <c r="W31" s="74">
        <v>5.98E-4</v>
      </c>
      <c r="X31" s="74">
        <v>3.5E-4</v>
      </c>
      <c r="Y31" s="74">
        <v>1.83E-4</v>
      </c>
      <c r="Z31" s="74">
        <v>0.0</v>
      </c>
      <c r="AA31" s="74">
        <v>-1.01E-4</v>
      </c>
      <c r="AB31" s="74">
        <v>-1.23E-4</v>
      </c>
      <c r="AC31" s="74">
        <v>-2.36E-4</v>
      </c>
      <c r="AD31" s="74">
        <v>-4.0E-4</v>
      </c>
      <c r="AE31" s="74">
        <v>-6.28E-4</v>
      </c>
      <c r="AF31" s="74">
        <v>-8.86E-4</v>
      </c>
      <c r="AG31" s="74">
        <v>-0.001021</v>
      </c>
      <c r="AH31" s="74">
        <v>-0.00122</v>
      </c>
      <c r="AI31" s="74">
        <v>-0.001423</v>
      </c>
      <c r="AJ31" s="74">
        <v>-0.001494</v>
      </c>
      <c r="AK31" s="74">
        <v>-0.001412</v>
      </c>
      <c r="AL31" s="74">
        <v>-0.001562</v>
      </c>
    </row>
    <row r="32" ht="12.75" customHeight="1">
      <c r="A32" s="74">
        <v>0.011002</v>
      </c>
      <c r="B32" s="74">
        <v>0.010376</v>
      </c>
      <c r="C32" s="74">
        <v>0.009411</v>
      </c>
      <c r="D32" s="74">
        <v>0.008381</v>
      </c>
      <c r="E32" s="74">
        <v>0.007783</v>
      </c>
      <c r="F32" s="74">
        <v>0.007196</v>
      </c>
      <c r="G32" s="74">
        <v>0.006729</v>
      </c>
      <c r="H32" s="74">
        <v>0.006235</v>
      </c>
      <c r="I32" s="74">
        <v>0.005906</v>
      </c>
      <c r="J32" s="74">
        <v>0.005342</v>
      </c>
      <c r="K32" s="74">
        <v>0.004982</v>
      </c>
      <c r="L32" s="74">
        <v>0.004418</v>
      </c>
      <c r="M32" s="74">
        <v>0.003826</v>
      </c>
      <c r="N32" s="74">
        <v>0.003705</v>
      </c>
      <c r="O32" s="74">
        <v>0.003254</v>
      </c>
      <c r="P32" s="74">
        <v>0.002903</v>
      </c>
      <c r="Q32" s="74">
        <v>0.002499</v>
      </c>
      <c r="R32" s="74">
        <v>0.002258</v>
      </c>
      <c r="S32" s="74">
        <v>0.001972</v>
      </c>
      <c r="T32" s="74">
        <v>0.001702</v>
      </c>
      <c r="U32" s="74">
        <v>0.001322</v>
      </c>
      <c r="V32" s="74">
        <v>0.001032</v>
      </c>
      <c r="W32" s="74">
        <v>5.95E-4</v>
      </c>
      <c r="X32" s="74">
        <v>3.65E-4</v>
      </c>
      <c r="Y32" s="74">
        <v>4.6E-5</v>
      </c>
      <c r="Z32" s="74">
        <v>0.0</v>
      </c>
      <c r="AA32" s="74">
        <v>-9.4E-5</v>
      </c>
      <c r="AB32" s="74">
        <v>-2.72E-4</v>
      </c>
      <c r="AC32" s="74">
        <v>-3.86E-4</v>
      </c>
      <c r="AD32" s="74">
        <v>-5.68E-4</v>
      </c>
      <c r="AE32" s="74">
        <v>-8.26E-4</v>
      </c>
      <c r="AF32" s="74">
        <v>-0.001032</v>
      </c>
      <c r="AG32" s="74">
        <v>-0.001154</v>
      </c>
      <c r="AH32" s="74">
        <v>-0.001426</v>
      </c>
      <c r="AI32" s="74">
        <v>-0.001487</v>
      </c>
      <c r="AJ32" s="74">
        <v>-0.001559</v>
      </c>
      <c r="AK32" s="74">
        <v>-0.001575</v>
      </c>
      <c r="AL32" s="74">
        <v>-0.001644</v>
      </c>
    </row>
    <row r="33" ht="12.75" customHeight="1">
      <c r="A33" s="74">
        <v>0.010903</v>
      </c>
      <c r="B33" s="74">
        <v>0.010266</v>
      </c>
      <c r="C33" s="74">
        <v>0.009347</v>
      </c>
      <c r="D33" s="74">
        <v>0.008324</v>
      </c>
      <c r="E33" s="74">
        <v>0.00769</v>
      </c>
      <c r="F33" s="74">
        <v>0.007165</v>
      </c>
      <c r="G33" s="74">
        <v>0.006647</v>
      </c>
      <c r="H33" s="74">
        <v>0.006118</v>
      </c>
      <c r="I33" s="74">
        <v>0.005842</v>
      </c>
      <c r="J33" s="74">
        <v>0.005433</v>
      </c>
      <c r="K33" s="74">
        <v>0.004889</v>
      </c>
      <c r="L33" s="74">
        <v>0.004424</v>
      </c>
      <c r="M33" s="74">
        <v>0.003818</v>
      </c>
      <c r="N33" s="74">
        <v>0.003722</v>
      </c>
      <c r="O33" s="74">
        <v>0.003289</v>
      </c>
      <c r="P33" s="74">
        <v>0.002908</v>
      </c>
      <c r="Q33" s="74">
        <v>0.002651</v>
      </c>
      <c r="R33" s="74">
        <v>0.002263</v>
      </c>
      <c r="S33" s="74">
        <v>0.002006</v>
      </c>
      <c r="T33" s="74">
        <v>0.001657</v>
      </c>
      <c r="U33" s="74">
        <v>0.001438</v>
      </c>
      <c r="V33" s="74">
        <v>8.83E-4</v>
      </c>
      <c r="W33" s="74">
        <v>6.03E-4</v>
      </c>
      <c r="X33" s="74">
        <v>4.5E-4</v>
      </c>
      <c r="Y33" s="74">
        <v>1.92E-4</v>
      </c>
      <c r="Z33" s="74">
        <v>0.0</v>
      </c>
      <c r="AA33" s="74">
        <v>-1.34E-4</v>
      </c>
      <c r="AB33" s="74">
        <v>-1.8E-4</v>
      </c>
      <c r="AC33" s="74">
        <v>-3.13E-4</v>
      </c>
      <c r="AD33" s="74">
        <v>-5.56E-4</v>
      </c>
      <c r="AE33" s="74">
        <v>-8.34E-4</v>
      </c>
      <c r="AF33" s="74">
        <v>-9.82E-4</v>
      </c>
      <c r="AG33" s="74">
        <v>-0.001343</v>
      </c>
      <c r="AH33" s="74">
        <v>-0.001345</v>
      </c>
      <c r="AI33" s="74">
        <v>-0.001594</v>
      </c>
      <c r="AJ33" s="74">
        <v>-0.001522</v>
      </c>
      <c r="AK33" s="74">
        <v>-0.001499</v>
      </c>
      <c r="AL33" s="74">
        <v>-0.001689</v>
      </c>
    </row>
    <row r="34" ht="12.75" customHeight="1">
      <c r="A34" s="74">
        <v>0.010443</v>
      </c>
      <c r="B34" s="74">
        <v>0.009779</v>
      </c>
      <c r="C34" s="74">
        <v>0.008843</v>
      </c>
      <c r="D34" s="74">
        <v>0.007795</v>
      </c>
      <c r="E34" s="74">
        <v>0.007206</v>
      </c>
      <c r="F34" s="74">
        <v>0.006612</v>
      </c>
      <c r="G34" s="74">
        <v>0.006178</v>
      </c>
      <c r="H34" s="74">
        <v>0.005736</v>
      </c>
      <c r="I34" s="74">
        <v>0.00541</v>
      </c>
      <c r="J34" s="74">
        <v>0.004876</v>
      </c>
      <c r="K34" s="74">
        <v>0.004618</v>
      </c>
      <c r="L34" s="74">
        <v>0.004131</v>
      </c>
      <c r="M34" s="74">
        <v>0.003542</v>
      </c>
      <c r="N34" s="74">
        <v>0.003431</v>
      </c>
      <c r="O34" s="74">
        <v>0.003081</v>
      </c>
      <c r="P34" s="74">
        <v>0.002743</v>
      </c>
      <c r="Q34" s="74">
        <v>0.00233</v>
      </c>
      <c r="R34" s="74">
        <v>0.00211</v>
      </c>
      <c r="S34" s="74">
        <v>0.001813</v>
      </c>
      <c r="T34" s="74">
        <v>0.00146</v>
      </c>
      <c r="U34" s="74">
        <v>0.001184</v>
      </c>
      <c r="V34" s="74">
        <v>9.0E-4</v>
      </c>
      <c r="W34" s="74">
        <v>6.67E-4</v>
      </c>
      <c r="X34" s="74">
        <v>3.43E-4</v>
      </c>
      <c r="Y34" s="74">
        <v>1.94E-4</v>
      </c>
      <c r="Z34" s="74">
        <v>0.0</v>
      </c>
      <c r="AA34" s="74">
        <v>-1.43E-4</v>
      </c>
      <c r="AB34" s="74">
        <v>-3.02E-4</v>
      </c>
      <c r="AC34" s="74">
        <v>-4.76E-4</v>
      </c>
      <c r="AD34" s="74">
        <v>-6.69E-4</v>
      </c>
      <c r="AE34" s="74">
        <v>-9.08E-4</v>
      </c>
      <c r="AF34" s="74">
        <v>-0.001168</v>
      </c>
      <c r="AG34" s="74">
        <v>-0.001287</v>
      </c>
      <c r="AH34" s="74">
        <v>-0.001439</v>
      </c>
      <c r="AI34" s="74">
        <v>-0.00157</v>
      </c>
      <c r="AJ34" s="74">
        <v>-0.001612</v>
      </c>
      <c r="AK34" s="74">
        <v>-0.001648</v>
      </c>
      <c r="AL34" s="74">
        <v>-0.001741</v>
      </c>
    </row>
    <row r="35" ht="12.75" customHeight="1">
      <c r="A35" s="74">
        <v>0.010351</v>
      </c>
      <c r="B35" s="74">
        <v>0.009741</v>
      </c>
      <c r="C35" s="74">
        <v>0.008875</v>
      </c>
      <c r="D35" s="74">
        <v>0.007899</v>
      </c>
      <c r="E35" s="74">
        <v>0.007389</v>
      </c>
      <c r="F35" s="74">
        <v>0.006712</v>
      </c>
      <c r="G35" s="74">
        <v>0.006371</v>
      </c>
      <c r="H35" s="74">
        <v>0.0059</v>
      </c>
      <c r="I35" s="74">
        <v>0.00562</v>
      </c>
      <c r="J35" s="74">
        <v>0.005197</v>
      </c>
      <c r="K35" s="74">
        <v>0.004811</v>
      </c>
      <c r="L35" s="74">
        <v>0.004286</v>
      </c>
      <c r="M35" s="74">
        <v>0.003739</v>
      </c>
      <c r="N35" s="74">
        <v>0.003501</v>
      </c>
      <c r="O35" s="74">
        <v>0.003213</v>
      </c>
      <c r="P35" s="74">
        <v>0.002847</v>
      </c>
      <c r="Q35" s="74">
        <v>0.002538</v>
      </c>
      <c r="R35" s="74">
        <v>0.002277</v>
      </c>
      <c r="S35" s="74">
        <v>0.001944</v>
      </c>
      <c r="T35" s="74">
        <v>0.001658</v>
      </c>
      <c r="U35" s="74">
        <v>0.00139</v>
      </c>
      <c r="V35" s="74">
        <v>0.001041</v>
      </c>
      <c r="W35" s="74">
        <v>6.61E-4</v>
      </c>
      <c r="X35" s="74">
        <v>4.11E-4</v>
      </c>
      <c r="Y35" s="74">
        <v>6.2E-5</v>
      </c>
      <c r="Z35" s="74">
        <v>0.0</v>
      </c>
      <c r="AA35" s="74">
        <v>-1.34E-4</v>
      </c>
      <c r="AB35" s="74">
        <v>-3.22E-4</v>
      </c>
      <c r="AC35" s="74">
        <v>-5.8E-4</v>
      </c>
      <c r="AD35" s="74">
        <v>-8.22E-4</v>
      </c>
      <c r="AE35" s="74">
        <v>-0.001077</v>
      </c>
      <c r="AF35" s="74">
        <v>-0.001311</v>
      </c>
      <c r="AG35" s="74">
        <v>-0.001392</v>
      </c>
      <c r="AH35" s="74">
        <v>-0.001537</v>
      </c>
      <c r="AI35" s="74">
        <v>-0.001669</v>
      </c>
      <c r="AJ35" s="74">
        <v>-0.001691</v>
      </c>
      <c r="AK35" s="74">
        <v>-0.001718</v>
      </c>
      <c r="AL35" s="74">
        <v>-0.001755</v>
      </c>
    </row>
    <row r="36" ht="12.75" customHeight="1">
      <c r="A36" s="74">
        <v>0.00977</v>
      </c>
      <c r="B36" s="74">
        <v>0.009113</v>
      </c>
      <c r="C36" s="74">
        <v>0.008274</v>
      </c>
      <c r="D36" s="74">
        <v>0.00731</v>
      </c>
      <c r="E36" s="74">
        <v>0.006729</v>
      </c>
      <c r="F36" s="74">
        <v>0.006206</v>
      </c>
      <c r="G36" s="74">
        <v>0.005789</v>
      </c>
      <c r="H36" s="74">
        <v>0.005393</v>
      </c>
      <c r="I36" s="74">
        <v>0.005134</v>
      </c>
      <c r="J36" s="74">
        <v>0.004665</v>
      </c>
      <c r="K36" s="74">
        <v>0.004251</v>
      </c>
      <c r="L36" s="74">
        <v>0.003865</v>
      </c>
      <c r="M36" s="74">
        <v>0.003326</v>
      </c>
      <c r="N36" s="74">
        <v>0.003263</v>
      </c>
      <c r="O36" s="74">
        <v>0.002866</v>
      </c>
      <c r="P36" s="74">
        <v>0.002552</v>
      </c>
      <c r="Q36" s="74">
        <v>0.002325</v>
      </c>
      <c r="R36" s="74">
        <v>0.001966</v>
      </c>
      <c r="S36" s="74">
        <v>0.001768</v>
      </c>
      <c r="T36" s="74">
        <v>0.001499</v>
      </c>
      <c r="U36" s="74">
        <v>0.001287</v>
      </c>
      <c r="V36" s="74">
        <v>8.56E-4</v>
      </c>
      <c r="W36" s="74">
        <v>5.61E-4</v>
      </c>
      <c r="X36" s="74">
        <v>4.39E-4</v>
      </c>
      <c r="Y36" s="74">
        <v>2.24E-4</v>
      </c>
      <c r="Z36" s="74">
        <v>0.0</v>
      </c>
      <c r="AA36" s="74">
        <v>-2.05E-4</v>
      </c>
      <c r="AB36" s="74">
        <v>-3.49E-4</v>
      </c>
      <c r="AC36" s="74">
        <v>-6.46E-4</v>
      </c>
      <c r="AD36" s="74">
        <v>-8.68E-4</v>
      </c>
      <c r="AE36" s="74">
        <v>-0.001132</v>
      </c>
      <c r="AF36" s="74">
        <v>-0.001319</v>
      </c>
      <c r="AG36" s="74">
        <v>-0.001562</v>
      </c>
      <c r="AH36" s="74">
        <v>-0.001576</v>
      </c>
      <c r="AI36" s="74">
        <v>-0.001749</v>
      </c>
      <c r="AJ36" s="74">
        <v>-0.001756</v>
      </c>
      <c r="AK36" s="74">
        <v>-0.001665</v>
      </c>
      <c r="AL36" s="74">
        <v>-0.00186</v>
      </c>
    </row>
    <row r="37" ht="12.75" customHeight="1">
      <c r="A37" s="74">
        <v>0.009461</v>
      </c>
      <c r="B37" s="74">
        <v>0.008854</v>
      </c>
      <c r="C37" s="74">
        <v>0.008015</v>
      </c>
      <c r="D37" s="74">
        <v>0.007039</v>
      </c>
      <c r="E37" s="74">
        <v>0.006543</v>
      </c>
      <c r="F37" s="74">
        <v>0.005996</v>
      </c>
      <c r="G37" s="74">
        <v>0.005596</v>
      </c>
      <c r="H37" s="74">
        <v>0.005228</v>
      </c>
      <c r="I37" s="74">
        <v>0.004872</v>
      </c>
      <c r="J37" s="74">
        <v>0.004503</v>
      </c>
      <c r="K37" s="74">
        <v>0.004215</v>
      </c>
      <c r="L37" s="74">
        <v>0.0038</v>
      </c>
      <c r="M37" s="74">
        <v>0.003224</v>
      </c>
      <c r="N37" s="74">
        <v>0.003162</v>
      </c>
      <c r="O37" s="74">
        <v>0.002845</v>
      </c>
      <c r="P37" s="74">
        <v>0.0025</v>
      </c>
      <c r="Q37" s="74">
        <v>0.002177</v>
      </c>
      <c r="R37" s="74">
        <v>0.001955</v>
      </c>
      <c r="S37" s="74">
        <v>0.001671</v>
      </c>
      <c r="T37" s="74">
        <v>0.001442</v>
      </c>
      <c r="U37" s="74">
        <v>0.00115</v>
      </c>
      <c r="V37" s="74">
        <v>8.55E-4</v>
      </c>
      <c r="W37" s="74">
        <v>6.16E-4</v>
      </c>
      <c r="X37" s="74">
        <v>3.7E-4</v>
      </c>
      <c r="Y37" s="74">
        <v>9.3E-5</v>
      </c>
      <c r="Z37" s="74">
        <v>0.0</v>
      </c>
      <c r="AA37" s="74">
        <v>-1.95E-4</v>
      </c>
      <c r="AB37" s="74">
        <v>-4.21E-4</v>
      </c>
      <c r="AC37" s="74">
        <v>-6.74E-4</v>
      </c>
      <c r="AD37" s="74">
        <v>-9.11E-4</v>
      </c>
      <c r="AE37" s="74">
        <v>-0.001166</v>
      </c>
      <c r="AF37" s="74">
        <v>-0.001379</v>
      </c>
      <c r="AG37" s="74">
        <v>-0.001413</v>
      </c>
      <c r="AH37" s="74">
        <v>-0.00163</v>
      </c>
      <c r="AI37" s="74">
        <v>-0.001704</v>
      </c>
      <c r="AJ37" s="74">
        <v>-0.001733</v>
      </c>
      <c r="AK37" s="74">
        <v>-0.001717</v>
      </c>
      <c r="AL37" s="74">
        <v>-0.001817</v>
      </c>
    </row>
    <row r="38" ht="12.75" customHeight="1">
      <c r="A38" s="74">
        <v>0.009275</v>
      </c>
      <c r="B38" s="74">
        <v>0.008648</v>
      </c>
      <c r="C38" s="74">
        <v>0.007847</v>
      </c>
      <c r="D38" s="74">
        <v>0.006889</v>
      </c>
      <c r="E38" s="74">
        <v>0.00639</v>
      </c>
      <c r="F38" s="74">
        <v>0.005881</v>
      </c>
      <c r="G38" s="74">
        <v>0.005552</v>
      </c>
      <c r="H38" s="74">
        <v>0.005061</v>
      </c>
      <c r="I38" s="74">
        <v>0.004833</v>
      </c>
      <c r="J38" s="74">
        <v>0.00435</v>
      </c>
      <c r="K38" s="74">
        <v>0.004008</v>
      </c>
      <c r="L38" s="74">
        <v>0.003626</v>
      </c>
      <c r="M38" s="74">
        <v>0.003142</v>
      </c>
      <c r="N38" s="74">
        <v>0.002955</v>
      </c>
      <c r="O38" s="74">
        <v>0.002659</v>
      </c>
      <c r="P38" s="74">
        <v>0.002459</v>
      </c>
      <c r="Q38" s="74">
        <v>0.002138</v>
      </c>
      <c r="R38" s="74">
        <v>0.001875</v>
      </c>
      <c r="S38" s="74">
        <v>0.001631</v>
      </c>
      <c r="T38" s="74">
        <v>0.001392</v>
      </c>
      <c r="U38" s="74">
        <v>0.001191</v>
      </c>
      <c r="V38" s="74">
        <v>8.24E-4</v>
      </c>
      <c r="W38" s="74">
        <v>5.57E-4</v>
      </c>
      <c r="X38" s="74">
        <v>3.34E-4</v>
      </c>
      <c r="Y38" s="74">
        <v>1.39E-4</v>
      </c>
      <c r="Z38" s="74">
        <v>0.0</v>
      </c>
      <c r="AA38" s="74">
        <v>-1.69E-4</v>
      </c>
      <c r="AB38" s="74">
        <v>-4.61E-4</v>
      </c>
      <c r="AC38" s="74">
        <v>-7.38E-4</v>
      </c>
      <c r="AD38" s="74">
        <v>-0.001015</v>
      </c>
      <c r="AE38" s="74">
        <v>-0.001214</v>
      </c>
      <c r="AF38" s="74">
        <v>-0.001368</v>
      </c>
      <c r="AG38" s="74">
        <v>-0.001613</v>
      </c>
      <c r="AH38" s="74">
        <v>-0.001629</v>
      </c>
      <c r="AI38" s="74">
        <v>-0.00174</v>
      </c>
      <c r="AJ38" s="74">
        <v>-0.001691</v>
      </c>
      <c r="AK38" s="74">
        <v>-0.001753</v>
      </c>
      <c r="AL38" s="74">
        <v>-0.001869</v>
      </c>
    </row>
    <row r="39" ht="12.75" customHeight="1">
      <c r="A39" s="74">
        <v>0.00877</v>
      </c>
      <c r="B39" s="74">
        <v>0.008161</v>
      </c>
      <c r="C39" s="74">
        <v>0.007391</v>
      </c>
      <c r="D39" s="74">
        <v>0.006483</v>
      </c>
      <c r="E39" s="74">
        <v>0.005997</v>
      </c>
      <c r="F39" s="74">
        <v>0.005503</v>
      </c>
      <c r="G39" s="74">
        <v>0.00507</v>
      </c>
      <c r="H39" s="74">
        <v>0.004726</v>
      </c>
      <c r="I39" s="74">
        <v>0.00444</v>
      </c>
      <c r="J39" s="74">
        <v>0.00404</v>
      </c>
      <c r="K39" s="74">
        <v>0.003685</v>
      </c>
      <c r="L39" s="74">
        <v>0.00335</v>
      </c>
      <c r="M39" s="74">
        <v>0.002898</v>
      </c>
      <c r="N39" s="74">
        <v>0.002857</v>
      </c>
      <c r="O39" s="74">
        <v>0.002537</v>
      </c>
      <c r="P39" s="74">
        <v>0.002294</v>
      </c>
      <c r="Q39" s="74">
        <v>0.002119</v>
      </c>
      <c r="R39" s="74">
        <v>0.001796</v>
      </c>
      <c r="S39" s="74">
        <v>0.00162</v>
      </c>
      <c r="T39" s="74">
        <v>0.001367</v>
      </c>
      <c r="U39" s="74">
        <v>0.001155</v>
      </c>
      <c r="V39" s="74">
        <v>7.87E-4</v>
      </c>
      <c r="W39" s="74">
        <v>5.56E-4</v>
      </c>
      <c r="X39" s="74">
        <v>4.39E-4</v>
      </c>
      <c r="Y39" s="74">
        <v>2.09E-4</v>
      </c>
      <c r="Z39" s="74">
        <v>0.0</v>
      </c>
      <c r="AA39" s="74">
        <v>-1.64E-4</v>
      </c>
      <c r="AB39" s="74">
        <v>-3.95E-4</v>
      </c>
      <c r="AC39" s="74">
        <v>-7.11E-4</v>
      </c>
      <c r="AD39" s="74">
        <v>-9.34E-4</v>
      </c>
      <c r="AE39" s="74">
        <v>-0.001203</v>
      </c>
      <c r="AF39" s="74">
        <v>-0.001321</v>
      </c>
      <c r="AG39" s="74">
        <v>-0.001501</v>
      </c>
      <c r="AH39" s="74">
        <v>-0.001559</v>
      </c>
      <c r="AI39" s="74">
        <v>-0.001702</v>
      </c>
      <c r="AJ39" s="74">
        <v>-0.001675</v>
      </c>
      <c r="AK39" s="74">
        <v>-0.001615</v>
      </c>
      <c r="AL39" s="74">
        <v>-0.001747</v>
      </c>
    </row>
    <row r="40" ht="12.75" customHeight="1">
      <c r="A40" s="74">
        <v>0.00809</v>
      </c>
      <c r="B40" s="74">
        <v>0.007541</v>
      </c>
      <c r="C40" s="74">
        <v>0.00683</v>
      </c>
      <c r="D40" s="74">
        <v>0.005988</v>
      </c>
      <c r="E40" s="74">
        <v>0.005523</v>
      </c>
      <c r="F40" s="74">
        <v>0.005042</v>
      </c>
      <c r="G40" s="74">
        <v>0.004728</v>
      </c>
      <c r="H40" s="74">
        <v>0.004315</v>
      </c>
      <c r="I40" s="74">
        <v>0.004069</v>
      </c>
      <c r="J40" s="74">
        <v>0.0037</v>
      </c>
      <c r="K40" s="74">
        <v>0.003367</v>
      </c>
      <c r="L40" s="74">
        <v>0.003042</v>
      </c>
      <c r="M40" s="74">
        <v>0.002557</v>
      </c>
      <c r="N40" s="74">
        <v>0.002501</v>
      </c>
      <c r="O40" s="74">
        <v>0.00229</v>
      </c>
      <c r="P40" s="74">
        <v>0.002019</v>
      </c>
      <c r="Q40" s="74">
        <v>0.001814</v>
      </c>
      <c r="R40" s="74">
        <v>0.001572</v>
      </c>
      <c r="S40" s="74">
        <v>0.001336</v>
      </c>
      <c r="T40" s="74">
        <v>0.001134</v>
      </c>
      <c r="U40" s="74">
        <v>9.83E-4</v>
      </c>
      <c r="V40" s="74">
        <v>7.22E-4</v>
      </c>
      <c r="W40" s="74">
        <v>4.77E-4</v>
      </c>
      <c r="X40" s="74">
        <v>2.75E-4</v>
      </c>
      <c r="Y40" s="74">
        <v>3.2E-5</v>
      </c>
      <c r="Z40" s="74">
        <v>0.0</v>
      </c>
      <c r="AA40" s="74">
        <v>-2.01E-4</v>
      </c>
      <c r="AB40" s="74">
        <v>-4.38E-4</v>
      </c>
      <c r="AC40" s="74">
        <v>-6.78E-4</v>
      </c>
      <c r="AD40" s="74">
        <v>-9.34E-4</v>
      </c>
      <c r="AE40" s="74">
        <v>-0.001151</v>
      </c>
      <c r="AF40" s="74">
        <v>-0.001332</v>
      </c>
      <c r="AG40" s="74">
        <v>-0.00135</v>
      </c>
      <c r="AH40" s="74">
        <v>-0.001499</v>
      </c>
      <c r="AI40" s="74">
        <v>-0.001543</v>
      </c>
      <c r="AJ40" s="74">
        <v>-0.001603</v>
      </c>
      <c r="AK40" s="74">
        <v>-0.001603</v>
      </c>
      <c r="AL40" s="74">
        <v>-0.001683</v>
      </c>
    </row>
    <row r="41" ht="12.75" customHeight="1">
      <c r="A41" s="74">
        <v>0.007596</v>
      </c>
      <c r="B41" s="74">
        <v>0.007026</v>
      </c>
      <c r="C41" s="74">
        <v>0.006319</v>
      </c>
      <c r="D41" s="74">
        <v>0.0054730000000000004</v>
      </c>
      <c r="E41" s="74">
        <v>0.005076</v>
      </c>
      <c r="F41" s="74">
        <v>0.004551</v>
      </c>
      <c r="G41" s="74">
        <v>0.004229</v>
      </c>
      <c r="H41" s="74">
        <v>0.003877</v>
      </c>
      <c r="I41" s="74">
        <v>0.00367</v>
      </c>
      <c r="J41" s="74">
        <v>0.003306</v>
      </c>
      <c r="K41" s="74">
        <v>0.003</v>
      </c>
      <c r="L41" s="74">
        <v>0.002704</v>
      </c>
      <c r="M41" s="74">
        <v>0.002285</v>
      </c>
      <c r="N41" s="74">
        <v>0.002236</v>
      </c>
      <c r="O41" s="74">
        <v>0.002028</v>
      </c>
      <c r="P41" s="74">
        <v>0.001902</v>
      </c>
      <c r="Q41" s="74">
        <v>0.001667</v>
      </c>
      <c r="R41" s="74">
        <v>0.001383</v>
      </c>
      <c r="S41" s="74">
        <v>0.001286</v>
      </c>
      <c r="T41" s="74">
        <v>0.001068</v>
      </c>
      <c r="U41" s="74">
        <v>9.27E-4</v>
      </c>
      <c r="V41" s="74">
        <v>6.04E-4</v>
      </c>
      <c r="W41" s="74">
        <v>4.07E-4</v>
      </c>
      <c r="X41" s="74">
        <v>2.84E-4</v>
      </c>
      <c r="Y41" s="74">
        <v>1.16E-4</v>
      </c>
      <c r="Z41" s="74">
        <v>0.0</v>
      </c>
      <c r="AA41" s="74">
        <v>-1.07E-4</v>
      </c>
      <c r="AB41" s="74">
        <v>-3.83E-4</v>
      </c>
      <c r="AC41" s="74">
        <v>-5.97E-4</v>
      </c>
      <c r="AD41" s="74">
        <v>-8.03E-4</v>
      </c>
      <c r="AE41" s="74">
        <v>-9.89E-4</v>
      </c>
      <c r="AF41" s="74">
        <v>-0.001205</v>
      </c>
      <c r="AG41" s="74">
        <v>-0.001343</v>
      </c>
      <c r="AH41" s="74">
        <v>-0.001318</v>
      </c>
      <c r="AI41" s="74">
        <v>-0.001417</v>
      </c>
      <c r="AJ41" s="74">
        <v>-0.001399</v>
      </c>
      <c r="AK41" s="74">
        <v>-0.001453</v>
      </c>
      <c r="AL41" s="74">
        <v>-0.001552</v>
      </c>
    </row>
    <row r="42" ht="12.75" customHeight="1">
      <c r="A42" s="74">
        <v>0.007462</v>
      </c>
      <c r="B42" s="74">
        <v>0.006859</v>
      </c>
      <c r="C42" s="74">
        <v>0.006146</v>
      </c>
      <c r="D42" s="74">
        <v>0.005278</v>
      </c>
      <c r="E42" s="74">
        <v>0.004834</v>
      </c>
      <c r="F42" s="74">
        <v>0.00435</v>
      </c>
      <c r="G42" s="74">
        <v>0.003978</v>
      </c>
      <c r="H42" s="74">
        <v>0.003683</v>
      </c>
      <c r="I42" s="74">
        <v>0.003444</v>
      </c>
      <c r="J42" s="74">
        <v>0.003102</v>
      </c>
      <c r="K42" s="74">
        <v>0.002754</v>
      </c>
      <c r="L42" s="74">
        <v>0.002496</v>
      </c>
      <c r="M42" s="74">
        <v>0.002125</v>
      </c>
      <c r="N42" s="74">
        <v>0.002127</v>
      </c>
      <c r="O42" s="74">
        <v>0.001845</v>
      </c>
      <c r="P42" s="74">
        <v>0.001714</v>
      </c>
      <c r="Q42" s="74">
        <v>0.001505</v>
      </c>
      <c r="R42" s="74">
        <v>0.001271</v>
      </c>
      <c r="S42" s="74">
        <v>0.001112</v>
      </c>
      <c r="T42" s="74">
        <v>9.19E-4</v>
      </c>
      <c r="U42" s="74">
        <v>7.91E-4</v>
      </c>
      <c r="V42" s="74">
        <v>5.16E-4</v>
      </c>
      <c r="W42" s="74">
        <v>3.29E-4</v>
      </c>
      <c r="X42" s="74">
        <v>2.51E-4</v>
      </c>
      <c r="Y42" s="74">
        <v>1.29E-4</v>
      </c>
      <c r="Z42" s="74">
        <v>0.0</v>
      </c>
      <c r="AA42" s="74">
        <v>-1.38E-4</v>
      </c>
      <c r="AB42" s="74">
        <v>-3.19E-4</v>
      </c>
      <c r="AC42" s="74">
        <v>-5.31E-4</v>
      </c>
      <c r="AD42" s="74">
        <v>-7.38E-4</v>
      </c>
      <c r="AE42" s="74">
        <v>-8.91E-4</v>
      </c>
      <c r="AF42" s="74">
        <v>-9.98E-4</v>
      </c>
      <c r="AG42" s="74">
        <v>-0.001128</v>
      </c>
      <c r="AH42" s="74">
        <v>-0.001169</v>
      </c>
      <c r="AI42" s="74">
        <v>-0.00128</v>
      </c>
      <c r="AJ42" s="74">
        <v>-0.001285</v>
      </c>
      <c r="AK42" s="74">
        <v>-0.001291</v>
      </c>
      <c r="AL42" s="74">
        <v>-0.001443</v>
      </c>
    </row>
    <row r="43" ht="12.75" customHeight="1">
      <c r="A43" s="74">
        <v>0.007156</v>
      </c>
      <c r="B43" s="74">
        <v>0.006625</v>
      </c>
      <c r="C43" s="74">
        <v>0.005949</v>
      </c>
      <c r="D43" s="74">
        <v>0.005133</v>
      </c>
      <c r="E43" s="74">
        <v>0.004686</v>
      </c>
      <c r="F43" s="74">
        <v>0.004276</v>
      </c>
      <c r="G43" s="74">
        <v>0.003927</v>
      </c>
      <c r="H43" s="74">
        <v>0.003544</v>
      </c>
      <c r="I43" s="74">
        <v>0.003321</v>
      </c>
      <c r="J43" s="74">
        <v>0.002945</v>
      </c>
      <c r="K43" s="74">
        <v>0.002735</v>
      </c>
      <c r="L43" s="74">
        <v>0.00241</v>
      </c>
      <c r="M43" s="74">
        <v>0.002021</v>
      </c>
      <c r="N43" s="74">
        <v>0.002001</v>
      </c>
      <c r="O43" s="74">
        <v>0.00176</v>
      </c>
      <c r="P43" s="74">
        <v>0.001584</v>
      </c>
      <c r="Q43" s="74">
        <v>0.001331</v>
      </c>
      <c r="R43" s="74">
        <v>0.00119</v>
      </c>
      <c r="S43" s="74">
        <v>0.001057</v>
      </c>
      <c r="T43" s="74">
        <v>8.54E-4</v>
      </c>
      <c r="U43" s="74">
        <v>6.9E-4</v>
      </c>
      <c r="V43" s="74">
        <v>5.31E-4</v>
      </c>
      <c r="W43" s="74">
        <v>3.44E-4</v>
      </c>
      <c r="X43" s="74">
        <v>2.11E-4</v>
      </c>
      <c r="Y43" s="74">
        <v>6.6E-5</v>
      </c>
      <c r="Z43" s="74">
        <v>0.0</v>
      </c>
      <c r="AA43" s="74">
        <v>-1.29E-4</v>
      </c>
      <c r="AB43" s="74">
        <v>-2.8E-4</v>
      </c>
      <c r="AC43" s="74">
        <v>-4.7E-4</v>
      </c>
      <c r="AD43" s="74">
        <v>-6.61E-4</v>
      </c>
      <c r="AE43" s="74">
        <v>-8.37E-4</v>
      </c>
      <c r="AF43" s="74">
        <v>-9.39E-4</v>
      </c>
      <c r="AG43" s="74">
        <v>-0.001018</v>
      </c>
      <c r="AH43" s="74">
        <v>-0.001062</v>
      </c>
      <c r="AI43" s="74">
        <v>-0.001154</v>
      </c>
      <c r="AJ43" s="74">
        <v>-0.001177</v>
      </c>
      <c r="AK43" s="74">
        <v>-0.001216</v>
      </c>
      <c r="AL43" s="74">
        <v>-0.001339</v>
      </c>
    </row>
    <row r="44" ht="12.75" customHeight="1">
      <c r="A44" s="74">
        <v>0.012273</v>
      </c>
      <c r="B44" s="74">
        <v>0.011445</v>
      </c>
      <c r="C44" s="74">
        <v>0.010151</v>
      </c>
      <c r="D44" s="74">
        <v>0.008914</v>
      </c>
      <c r="E44" s="74">
        <v>0.008146</v>
      </c>
      <c r="F44" s="74">
        <v>0.007372</v>
      </c>
      <c r="G44" s="74">
        <v>0.006775</v>
      </c>
      <c r="H44" s="74">
        <v>0.006201</v>
      </c>
      <c r="I44" s="74">
        <v>0.005877</v>
      </c>
      <c r="J44" s="74">
        <v>0.00543</v>
      </c>
      <c r="K44" s="74">
        <v>0.005007</v>
      </c>
      <c r="L44" s="74">
        <v>0.004571</v>
      </c>
      <c r="M44" s="74">
        <v>0.003931</v>
      </c>
      <c r="N44" s="74">
        <v>0.003721</v>
      </c>
      <c r="O44" s="74">
        <v>0.003247</v>
      </c>
      <c r="P44" s="74">
        <v>0.002959</v>
      </c>
      <c r="Q44" s="74">
        <v>0.002559</v>
      </c>
      <c r="R44" s="74">
        <v>0.002223</v>
      </c>
      <c r="S44" s="74">
        <v>0.001931</v>
      </c>
      <c r="T44" s="74">
        <v>0.001647</v>
      </c>
      <c r="U44" s="74">
        <v>0.001306</v>
      </c>
      <c r="V44" s="74">
        <v>9.27E-4</v>
      </c>
      <c r="W44" s="74">
        <v>5.42E-4</v>
      </c>
      <c r="X44" s="74">
        <v>2.39E-4</v>
      </c>
      <c r="Y44" s="74">
        <v>-3.6E-5</v>
      </c>
      <c r="Z44" s="74">
        <v>0.0</v>
      </c>
      <c r="AA44" s="74">
        <v>5.0E-6</v>
      </c>
      <c r="AB44" s="74">
        <v>-6.0E-6</v>
      </c>
      <c r="AC44" s="74">
        <v>7.0E-6</v>
      </c>
      <c r="AD44" s="74">
        <v>-9.9E-5</v>
      </c>
      <c r="AE44" s="74">
        <v>-3.03E-4</v>
      </c>
      <c r="AF44" s="74">
        <v>-5.82E-4</v>
      </c>
      <c r="AG44" s="74">
        <v>-8.57E-4</v>
      </c>
      <c r="AH44" s="74">
        <v>-9.87E-4</v>
      </c>
      <c r="AI44" s="74">
        <v>-0.001157</v>
      </c>
      <c r="AJ44" s="74">
        <v>-0.001305</v>
      </c>
      <c r="AK44" s="74">
        <v>-0.001338</v>
      </c>
      <c r="AL44" s="74">
        <v>-0.001477</v>
      </c>
    </row>
    <row r="45" ht="12.75" customHeight="1">
      <c r="A45" s="74">
        <v>0.01197</v>
      </c>
      <c r="B45" s="74">
        <v>0.011215</v>
      </c>
      <c r="C45" s="74">
        <v>0.010016</v>
      </c>
      <c r="D45" s="74">
        <v>0.008828</v>
      </c>
      <c r="E45" s="74">
        <v>0.008088</v>
      </c>
      <c r="F45" s="74">
        <v>0.00736</v>
      </c>
      <c r="G45" s="74">
        <v>0.006798</v>
      </c>
      <c r="H45" s="74">
        <v>0.006374</v>
      </c>
      <c r="I45" s="74">
        <v>0.005992</v>
      </c>
      <c r="J45" s="74">
        <v>0.005509</v>
      </c>
      <c r="K45" s="74">
        <v>0.005079</v>
      </c>
      <c r="L45" s="74">
        <v>0.004556</v>
      </c>
      <c r="M45" s="74">
        <v>0.004027</v>
      </c>
      <c r="N45" s="74">
        <v>0.003776</v>
      </c>
      <c r="O45" s="74">
        <v>0.00332</v>
      </c>
      <c r="P45" s="74">
        <v>0.002998</v>
      </c>
      <c r="Q45" s="74">
        <v>0.00263</v>
      </c>
      <c r="R45" s="74">
        <v>0.002338</v>
      </c>
      <c r="S45" s="74">
        <v>0.00202</v>
      </c>
      <c r="T45" s="74">
        <v>0.001633</v>
      </c>
      <c r="U45" s="74">
        <v>0.001366</v>
      </c>
      <c r="V45" s="74">
        <v>9.0E-4</v>
      </c>
      <c r="W45" s="74">
        <v>5.81E-4</v>
      </c>
      <c r="X45" s="74">
        <v>2.82E-4</v>
      </c>
      <c r="Y45" s="74">
        <v>2.0E-5</v>
      </c>
      <c r="Z45" s="74">
        <v>0.0</v>
      </c>
      <c r="AA45" s="74">
        <v>-1.0E-5</v>
      </c>
      <c r="AB45" s="74">
        <v>4.7E-5</v>
      </c>
      <c r="AC45" s="74">
        <v>4.6E-5</v>
      </c>
      <c r="AD45" s="74">
        <v>-8.7E-5</v>
      </c>
      <c r="AE45" s="74">
        <v>-2.55E-4</v>
      </c>
      <c r="AF45" s="74">
        <v>-5.99E-4</v>
      </c>
      <c r="AG45" s="74">
        <v>-8.33E-4</v>
      </c>
      <c r="AH45" s="74">
        <v>-9.62E-4</v>
      </c>
      <c r="AI45" s="74">
        <v>-0.001169</v>
      </c>
      <c r="AJ45" s="74">
        <v>-0.001221</v>
      </c>
      <c r="AK45" s="74">
        <v>-0.00129</v>
      </c>
      <c r="AL45" s="74">
        <v>-0.001495</v>
      </c>
    </row>
    <row r="46" ht="12.75" customHeight="1">
      <c r="A46" s="74">
        <v>0.011515</v>
      </c>
      <c r="B46" s="74">
        <v>0.010844</v>
      </c>
      <c r="C46" s="74">
        <v>0.009705</v>
      </c>
      <c r="D46" s="74">
        <v>0.008535</v>
      </c>
      <c r="E46" s="74">
        <v>0.007842</v>
      </c>
      <c r="F46" s="74">
        <v>0.0071</v>
      </c>
      <c r="G46" s="74">
        <v>0.006578</v>
      </c>
      <c r="H46" s="74">
        <v>0.006094</v>
      </c>
      <c r="I46" s="74">
        <v>0.005777</v>
      </c>
      <c r="J46" s="74">
        <v>0.005294</v>
      </c>
      <c r="K46" s="74">
        <v>0.004903</v>
      </c>
      <c r="L46" s="74">
        <v>0.004407</v>
      </c>
      <c r="M46" s="74">
        <v>0.003853</v>
      </c>
      <c r="N46" s="74">
        <v>0.00363</v>
      </c>
      <c r="O46" s="74">
        <v>0.003274</v>
      </c>
      <c r="P46" s="74">
        <v>0.002914</v>
      </c>
      <c r="Q46" s="74">
        <v>0.002589</v>
      </c>
      <c r="R46" s="74">
        <v>0.002268</v>
      </c>
      <c r="S46" s="74">
        <v>0.001969</v>
      </c>
      <c r="T46" s="74">
        <v>0.001637</v>
      </c>
      <c r="U46" s="74">
        <v>0.001361</v>
      </c>
      <c r="V46" s="74">
        <v>9.5E-4</v>
      </c>
      <c r="W46" s="74">
        <v>6.43E-4</v>
      </c>
      <c r="X46" s="74">
        <v>3.49E-4</v>
      </c>
      <c r="Y46" s="74">
        <v>3.9E-5</v>
      </c>
      <c r="Z46" s="74">
        <v>0.0</v>
      </c>
      <c r="AA46" s="74">
        <v>6.4E-5</v>
      </c>
      <c r="AB46" s="74">
        <v>9.1E-5</v>
      </c>
      <c r="AC46" s="74">
        <v>6.5E-5</v>
      </c>
      <c r="AD46" s="74">
        <v>-6.2E-5</v>
      </c>
      <c r="AE46" s="74">
        <v>-3.01E-4</v>
      </c>
      <c r="AF46" s="74">
        <v>-5.38E-4</v>
      </c>
      <c r="AG46" s="74">
        <v>-7.66E-4</v>
      </c>
      <c r="AH46" s="74">
        <v>-9.36E-4</v>
      </c>
      <c r="AI46" s="74">
        <v>-0.001098</v>
      </c>
      <c r="AJ46" s="74">
        <v>-0.001201</v>
      </c>
      <c r="AK46" s="74">
        <v>-0.001215</v>
      </c>
      <c r="AL46" s="74">
        <v>-0.001366</v>
      </c>
    </row>
    <row r="47" ht="12.75" customHeight="1">
      <c r="A47" s="74">
        <v>0.011035</v>
      </c>
      <c r="B47" s="74">
        <v>0.010391</v>
      </c>
      <c r="C47" s="74">
        <v>0.009399</v>
      </c>
      <c r="D47" s="74">
        <v>0.008346</v>
      </c>
      <c r="E47" s="74">
        <v>0.00768</v>
      </c>
      <c r="F47" s="74">
        <v>0.007015</v>
      </c>
      <c r="G47" s="74">
        <v>0.006514</v>
      </c>
      <c r="H47" s="74">
        <v>0.006035</v>
      </c>
      <c r="I47" s="74">
        <v>0.005721</v>
      </c>
      <c r="J47" s="74">
        <v>0.005306</v>
      </c>
      <c r="K47" s="74">
        <v>0.004873</v>
      </c>
      <c r="L47" s="74">
        <v>0.004451</v>
      </c>
      <c r="M47" s="74">
        <v>0.003859</v>
      </c>
      <c r="N47" s="74">
        <v>0.003682</v>
      </c>
      <c r="O47" s="74">
        <v>0.003213</v>
      </c>
      <c r="P47" s="74">
        <v>0.002915</v>
      </c>
      <c r="Q47" s="74">
        <v>0.002538</v>
      </c>
      <c r="R47" s="74">
        <v>0.002223</v>
      </c>
      <c r="S47" s="74">
        <v>0.00202</v>
      </c>
      <c r="T47" s="74">
        <v>0.001706</v>
      </c>
      <c r="U47" s="74">
        <v>0.001369</v>
      </c>
      <c r="V47" s="74">
        <v>9.97E-4</v>
      </c>
      <c r="W47" s="74">
        <v>6.3E-4</v>
      </c>
      <c r="X47" s="74">
        <v>3.08E-4</v>
      </c>
      <c r="Y47" s="74">
        <v>5.0E-5</v>
      </c>
      <c r="Z47" s="74">
        <v>0.0</v>
      </c>
      <c r="AA47" s="74">
        <v>-3.0E-6</v>
      </c>
      <c r="AB47" s="74">
        <v>-4.1E-5</v>
      </c>
      <c r="AC47" s="74">
        <v>-8.8E-5</v>
      </c>
      <c r="AD47" s="74">
        <v>-2.05E-4</v>
      </c>
      <c r="AE47" s="74">
        <v>-4.14E-4</v>
      </c>
      <c r="AF47" s="74">
        <v>-6.73E-4</v>
      </c>
      <c r="AG47" s="74">
        <v>-9.65E-4</v>
      </c>
      <c r="AH47" s="74">
        <v>-0.00108</v>
      </c>
      <c r="AI47" s="74">
        <v>-0.001242</v>
      </c>
      <c r="AJ47" s="74">
        <v>-0.00129</v>
      </c>
      <c r="AK47" s="74">
        <v>-0.001361</v>
      </c>
      <c r="AL47" s="74">
        <v>-0.001472</v>
      </c>
    </row>
    <row r="48" ht="12.75" customHeight="1">
      <c r="A48" s="74">
        <v>0.01079</v>
      </c>
      <c r="B48" s="74">
        <v>0.010169</v>
      </c>
      <c r="C48" s="74">
        <v>0.009186</v>
      </c>
      <c r="D48" s="74">
        <v>0.008091</v>
      </c>
      <c r="E48" s="74">
        <v>0.007385</v>
      </c>
      <c r="F48" s="74">
        <v>0.006765</v>
      </c>
      <c r="G48" s="74">
        <v>0.006299</v>
      </c>
      <c r="H48" s="74">
        <v>0.005818</v>
      </c>
      <c r="I48" s="74">
        <v>0.005482</v>
      </c>
      <c r="J48" s="74">
        <v>0.005094</v>
      </c>
      <c r="K48" s="74">
        <v>0.004702</v>
      </c>
      <c r="L48" s="74">
        <v>0.004243</v>
      </c>
      <c r="M48" s="74">
        <v>0.003752</v>
      </c>
      <c r="N48" s="74">
        <v>0.00357</v>
      </c>
      <c r="O48" s="74">
        <v>0.003182</v>
      </c>
      <c r="P48" s="74">
        <v>0.002832</v>
      </c>
      <c r="Q48" s="74">
        <v>0.002533</v>
      </c>
      <c r="R48" s="74">
        <v>0.002277</v>
      </c>
      <c r="S48" s="74">
        <v>0.001953</v>
      </c>
      <c r="T48" s="74">
        <v>0.00166</v>
      </c>
      <c r="U48" s="74">
        <v>0.001359</v>
      </c>
      <c r="V48" s="74">
        <v>9.5E-4</v>
      </c>
      <c r="W48" s="74">
        <v>6.41E-4</v>
      </c>
      <c r="X48" s="74">
        <v>3.28E-4</v>
      </c>
      <c r="Y48" s="74">
        <v>3.8E-5</v>
      </c>
      <c r="Z48" s="74">
        <v>0.0</v>
      </c>
      <c r="AA48" s="74">
        <v>-1.3E-5</v>
      </c>
      <c r="AB48" s="74">
        <v>-5.7E-5</v>
      </c>
      <c r="AC48" s="74">
        <v>-1.47E-4</v>
      </c>
      <c r="AD48" s="74">
        <v>-3.19E-4</v>
      </c>
      <c r="AE48" s="74">
        <v>-5.11E-4</v>
      </c>
      <c r="AF48" s="74">
        <v>-8.22E-4</v>
      </c>
      <c r="AG48" s="74">
        <v>-0.001036</v>
      </c>
      <c r="AH48" s="74">
        <v>-0.001196</v>
      </c>
      <c r="AI48" s="74">
        <v>-0.001315</v>
      </c>
      <c r="AJ48" s="74">
        <v>-0.001378</v>
      </c>
      <c r="AK48" s="74">
        <v>-0.001419</v>
      </c>
      <c r="AL48" s="74">
        <v>-0.001563</v>
      </c>
    </row>
    <row r="49" ht="12.75" customHeight="1">
      <c r="A49" s="74">
        <v>0.010756</v>
      </c>
      <c r="B49" s="74">
        <v>0.010173</v>
      </c>
      <c r="C49" s="74">
        <v>0.009236</v>
      </c>
      <c r="D49" s="74">
        <v>0.008188</v>
      </c>
      <c r="E49" s="74">
        <v>0.007538</v>
      </c>
      <c r="F49" s="74">
        <v>0.006946</v>
      </c>
      <c r="G49" s="74">
        <v>0.006467</v>
      </c>
      <c r="H49" s="74">
        <v>0.006033</v>
      </c>
      <c r="I49" s="74">
        <v>0.005703</v>
      </c>
      <c r="J49" s="74">
        <v>0.005252</v>
      </c>
      <c r="K49" s="74">
        <v>0.004888</v>
      </c>
      <c r="L49" s="74">
        <v>0.004456</v>
      </c>
      <c r="M49" s="74">
        <v>0.003832</v>
      </c>
      <c r="N49" s="74">
        <v>0.003638</v>
      </c>
      <c r="O49" s="74">
        <v>0.003342</v>
      </c>
      <c r="P49" s="74">
        <v>0.002954</v>
      </c>
      <c r="Q49" s="74">
        <v>0.002594</v>
      </c>
      <c r="R49" s="74">
        <v>0.002328</v>
      </c>
      <c r="S49" s="74">
        <v>0.00199</v>
      </c>
      <c r="T49" s="74">
        <v>0.001675</v>
      </c>
      <c r="U49" s="74">
        <v>0.001387</v>
      </c>
      <c r="V49" s="74">
        <v>0.001005</v>
      </c>
      <c r="W49" s="74">
        <v>6.5E-4</v>
      </c>
      <c r="X49" s="74">
        <v>3.82E-4</v>
      </c>
      <c r="Y49" s="74">
        <v>6.6E-5</v>
      </c>
      <c r="Z49" s="74">
        <v>0.0</v>
      </c>
      <c r="AA49" s="74">
        <v>-1.9E-5</v>
      </c>
      <c r="AB49" s="74">
        <v>-7.2E-5</v>
      </c>
      <c r="AC49" s="74">
        <v>-1.63E-4</v>
      </c>
      <c r="AD49" s="74">
        <v>-3.66E-4</v>
      </c>
      <c r="AE49" s="74">
        <v>-5.56E-4</v>
      </c>
      <c r="AF49" s="74">
        <v>-8.49E-4</v>
      </c>
      <c r="AG49" s="74">
        <v>-0.001054</v>
      </c>
      <c r="AH49" s="74">
        <v>-0.001148</v>
      </c>
      <c r="AI49" s="74">
        <v>-0.001316</v>
      </c>
      <c r="AJ49" s="74">
        <v>-0.001387</v>
      </c>
      <c r="AK49" s="74">
        <v>-0.001414</v>
      </c>
      <c r="AL49" s="74">
        <v>-0.001561</v>
      </c>
    </row>
    <row r="50" ht="12.75" customHeight="1">
      <c r="A50" s="74">
        <v>0.010369</v>
      </c>
      <c r="B50" s="74">
        <v>0.009846</v>
      </c>
      <c r="C50" s="74">
        <v>0.008969</v>
      </c>
      <c r="D50" s="74">
        <v>0.007947</v>
      </c>
      <c r="E50" s="74">
        <v>0.007409</v>
      </c>
      <c r="F50" s="74">
        <v>0.006764</v>
      </c>
      <c r="G50" s="74">
        <v>0.006275</v>
      </c>
      <c r="H50" s="74">
        <v>0.005882</v>
      </c>
      <c r="I50" s="74">
        <v>0.005606</v>
      </c>
      <c r="J50" s="74">
        <v>0.005136</v>
      </c>
      <c r="K50" s="74">
        <v>0.004724</v>
      </c>
      <c r="L50" s="74">
        <v>0.004326</v>
      </c>
      <c r="M50" s="74">
        <v>0.003757</v>
      </c>
      <c r="N50" s="74">
        <v>0.003593</v>
      </c>
      <c r="O50" s="74">
        <v>0.003173</v>
      </c>
      <c r="P50" s="74">
        <v>0.002853</v>
      </c>
      <c r="Q50" s="74">
        <v>0.002553</v>
      </c>
      <c r="R50" s="74">
        <v>0.002253</v>
      </c>
      <c r="S50" s="74">
        <v>0.001972</v>
      </c>
      <c r="T50" s="74">
        <v>0.001668</v>
      </c>
      <c r="U50" s="74">
        <v>0.001367</v>
      </c>
      <c r="V50" s="74">
        <v>9.32E-4</v>
      </c>
      <c r="W50" s="74">
        <v>6.48E-4</v>
      </c>
      <c r="X50" s="74">
        <v>2.82E-4</v>
      </c>
      <c r="Y50" s="74">
        <v>3.8E-5</v>
      </c>
      <c r="Z50" s="74">
        <v>0.0</v>
      </c>
      <c r="AA50" s="74">
        <v>-1.48E-4</v>
      </c>
      <c r="AB50" s="74">
        <v>-3.19E-4</v>
      </c>
      <c r="AC50" s="74">
        <v>-4.75E-4</v>
      </c>
      <c r="AD50" s="74">
        <v>-6.69E-4</v>
      </c>
      <c r="AE50" s="74">
        <v>-9.51E-4</v>
      </c>
      <c r="AF50" s="74">
        <v>-0.001232</v>
      </c>
      <c r="AG50" s="74">
        <v>-0.001489</v>
      </c>
      <c r="AH50" s="74">
        <v>-0.001569</v>
      </c>
      <c r="AI50" s="74">
        <v>-0.001798</v>
      </c>
      <c r="AJ50" s="74">
        <v>-0.001861</v>
      </c>
      <c r="AK50" s="74">
        <v>-0.001845</v>
      </c>
      <c r="AL50" s="74">
        <v>-0.001917</v>
      </c>
    </row>
    <row r="51" ht="12.75" customHeight="1">
      <c r="A51" s="74">
        <v>0.010259</v>
      </c>
      <c r="B51" s="74">
        <v>0.009816</v>
      </c>
      <c r="C51" s="74">
        <v>0.008982</v>
      </c>
      <c r="D51" s="74">
        <v>0.008009</v>
      </c>
      <c r="E51" s="74">
        <v>0.007432</v>
      </c>
      <c r="F51" s="74">
        <v>0.006836</v>
      </c>
      <c r="G51" s="74">
        <v>0.006398</v>
      </c>
      <c r="H51" s="74">
        <v>0.005968</v>
      </c>
      <c r="I51" s="74">
        <v>0.005653</v>
      </c>
      <c r="J51" s="74">
        <v>0.00526</v>
      </c>
      <c r="K51" s="74">
        <v>0.004854</v>
      </c>
      <c r="L51" s="74">
        <v>0.004375</v>
      </c>
      <c r="M51" s="74">
        <v>0.003879</v>
      </c>
      <c r="N51" s="74">
        <v>0.003628</v>
      </c>
      <c r="O51" s="74">
        <v>0.00326</v>
      </c>
      <c r="P51" s="74">
        <v>0.002921</v>
      </c>
      <c r="Q51" s="74">
        <v>0.002629</v>
      </c>
      <c r="R51" s="74">
        <v>0.002308</v>
      </c>
      <c r="S51" s="74">
        <v>0.002014</v>
      </c>
      <c r="T51" s="74">
        <v>0.001759</v>
      </c>
      <c r="U51" s="74">
        <v>0.001472</v>
      </c>
      <c r="V51" s="74">
        <v>0.001045</v>
      </c>
      <c r="W51" s="74">
        <v>7.47E-4</v>
      </c>
      <c r="X51" s="74">
        <v>4.39E-4</v>
      </c>
      <c r="Y51" s="74">
        <v>1.6E-4</v>
      </c>
      <c r="Z51" s="74">
        <v>0.0</v>
      </c>
      <c r="AA51" s="74">
        <v>-1.27E-4</v>
      </c>
      <c r="AB51" s="74">
        <v>-3.15E-4</v>
      </c>
      <c r="AC51" s="74">
        <v>-4.69E-4</v>
      </c>
      <c r="AD51" s="74">
        <v>-7.59E-4</v>
      </c>
      <c r="AE51" s="74">
        <v>-9.99E-4</v>
      </c>
      <c r="AF51" s="74">
        <v>-0.001303</v>
      </c>
      <c r="AG51" s="74">
        <v>-0.00151</v>
      </c>
      <c r="AH51" s="74">
        <v>-0.001664</v>
      </c>
      <c r="AI51" s="74">
        <v>-0.001829</v>
      </c>
      <c r="AJ51" s="74">
        <v>-0.001842</v>
      </c>
      <c r="AK51" s="74">
        <v>-0.001865</v>
      </c>
      <c r="AL51" s="74">
        <v>-0.001951</v>
      </c>
    </row>
    <row r="52" ht="12.75" customHeight="1">
      <c r="A52" s="74">
        <v>0.010055</v>
      </c>
      <c r="B52" s="74">
        <v>0.009645</v>
      </c>
      <c r="C52" s="74">
        <v>0.008865</v>
      </c>
      <c r="D52" s="74">
        <v>0.007968</v>
      </c>
      <c r="E52" s="74">
        <v>0.007384</v>
      </c>
      <c r="F52" s="74">
        <v>0.006827</v>
      </c>
      <c r="G52" s="74">
        <v>0.006405</v>
      </c>
      <c r="H52" s="74">
        <v>0.005977</v>
      </c>
      <c r="I52" s="74">
        <v>0.005652</v>
      </c>
      <c r="J52" s="74">
        <v>0.005276</v>
      </c>
      <c r="K52" s="74">
        <v>0.004928</v>
      </c>
      <c r="L52" s="74">
        <v>0.004477</v>
      </c>
      <c r="M52" s="74">
        <v>0.003952</v>
      </c>
      <c r="N52" s="74">
        <v>0.003698</v>
      </c>
      <c r="O52" s="74">
        <v>0.003345</v>
      </c>
      <c r="P52" s="74">
        <v>0.003036</v>
      </c>
      <c r="Q52" s="74">
        <v>0.002663</v>
      </c>
      <c r="R52" s="74">
        <v>0.002384</v>
      </c>
      <c r="S52" s="74">
        <v>0.002043</v>
      </c>
      <c r="T52" s="74">
        <v>0.0017</v>
      </c>
      <c r="U52" s="74">
        <v>0.001437</v>
      </c>
      <c r="V52" s="74">
        <v>0.001085</v>
      </c>
      <c r="W52" s="74">
        <v>7.78E-4</v>
      </c>
      <c r="X52" s="74">
        <v>4.38E-4</v>
      </c>
      <c r="Y52" s="74">
        <v>1.34E-4</v>
      </c>
      <c r="Z52" s="74">
        <v>0.0</v>
      </c>
      <c r="AA52" s="74">
        <v>-1.84E-4</v>
      </c>
      <c r="AB52" s="74">
        <v>-4.48E-4</v>
      </c>
      <c r="AC52" s="74">
        <v>-6.59E-4</v>
      </c>
      <c r="AD52" s="74">
        <v>-8.85E-4</v>
      </c>
      <c r="AE52" s="74">
        <v>-0.001184</v>
      </c>
      <c r="AF52" s="74">
        <v>-0.001493</v>
      </c>
      <c r="AG52" s="74">
        <v>-0.001718</v>
      </c>
      <c r="AH52" s="74">
        <v>-0.001815</v>
      </c>
      <c r="AI52" s="74">
        <v>-0.001961</v>
      </c>
      <c r="AJ52" s="74">
        <v>-0.002019</v>
      </c>
      <c r="AK52" s="74">
        <v>-0.002063</v>
      </c>
      <c r="AL52" s="74">
        <v>-0.002063</v>
      </c>
    </row>
    <row r="53" ht="12.75" customHeight="1">
      <c r="A53" s="74">
        <v>0.010125</v>
      </c>
      <c r="B53" s="74">
        <v>0.009724</v>
      </c>
      <c r="C53" s="74">
        <v>0.008917</v>
      </c>
      <c r="D53" s="74">
        <v>0.008019</v>
      </c>
      <c r="E53" s="74">
        <v>0.007488</v>
      </c>
      <c r="F53" s="74">
        <v>0.006963</v>
      </c>
      <c r="G53" s="74">
        <v>0.006493</v>
      </c>
      <c r="H53" s="74">
        <v>0.006094</v>
      </c>
      <c r="I53" s="74">
        <v>0.005797</v>
      </c>
      <c r="J53" s="74">
        <v>0.005406</v>
      </c>
      <c r="K53" s="74">
        <v>0.005032</v>
      </c>
      <c r="L53" s="74">
        <v>0.004563</v>
      </c>
      <c r="M53" s="74">
        <v>0.003994</v>
      </c>
      <c r="N53" s="74">
        <v>0.003805</v>
      </c>
      <c r="O53" s="74">
        <v>0.003427</v>
      </c>
      <c r="P53" s="74">
        <v>0.003105</v>
      </c>
      <c r="Q53" s="74">
        <v>0.002771</v>
      </c>
      <c r="R53" s="74">
        <v>0.002482</v>
      </c>
      <c r="S53" s="74">
        <v>0.002274</v>
      </c>
      <c r="T53" s="74">
        <v>0.001938</v>
      </c>
      <c r="U53" s="74">
        <v>0.001593</v>
      </c>
      <c r="V53" s="74">
        <v>0.001136</v>
      </c>
      <c r="W53" s="74">
        <v>7.98E-4</v>
      </c>
      <c r="X53" s="74">
        <v>4.62E-4</v>
      </c>
      <c r="Y53" s="74">
        <v>1.71E-4</v>
      </c>
      <c r="Z53" s="74">
        <v>0.0</v>
      </c>
      <c r="AA53" s="74">
        <v>-1.99E-4</v>
      </c>
      <c r="AB53" s="74">
        <v>-4.67E-4</v>
      </c>
      <c r="AC53" s="74">
        <v>-7.39E-4</v>
      </c>
      <c r="AD53" s="74">
        <v>-0.001009</v>
      </c>
      <c r="AE53" s="74">
        <v>-0.00134</v>
      </c>
      <c r="AF53" s="74">
        <v>-0.001641</v>
      </c>
      <c r="AG53" s="74">
        <v>-0.001831</v>
      </c>
      <c r="AH53" s="74">
        <v>-0.001947</v>
      </c>
      <c r="AI53" s="74">
        <v>-0.002129</v>
      </c>
      <c r="AJ53" s="74">
        <v>-0.002173</v>
      </c>
      <c r="AK53" s="74">
        <v>-0.002171</v>
      </c>
      <c r="AL53" s="74">
        <v>-0.002216</v>
      </c>
    </row>
    <row r="54" ht="12.75" customHeight="1">
      <c r="A54" s="74">
        <v>0.01014</v>
      </c>
      <c r="B54" s="74">
        <v>0.009664</v>
      </c>
      <c r="C54" s="74">
        <v>0.008923</v>
      </c>
      <c r="D54" s="74">
        <v>0.008015</v>
      </c>
      <c r="E54" s="74">
        <v>0.007468</v>
      </c>
      <c r="F54" s="74">
        <v>0.006925</v>
      </c>
      <c r="G54" s="74">
        <v>0.006497</v>
      </c>
      <c r="H54" s="74">
        <v>0.006119</v>
      </c>
      <c r="I54" s="74">
        <v>0.005794</v>
      </c>
      <c r="J54" s="74">
        <v>0.005397</v>
      </c>
      <c r="K54" s="74">
        <v>0.005013</v>
      </c>
      <c r="L54" s="74">
        <v>0.0046</v>
      </c>
      <c r="M54" s="74">
        <v>0.004103</v>
      </c>
      <c r="N54" s="74">
        <v>0.003881</v>
      </c>
      <c r="O54" s="74">
        <v>0.003515</v>
      </c>
      <c r="P54" s="74">
        <v>0.003246</v>
      </c>
      <c r="Q54" s="74">
        <v>0.002876</v>
      </c>
      <c r="R54" s="74">
        <v>0.002567</v>
      </c>
      <c r="S54" s="74">
        <v>0.002237</v>
      </c>
      <c r="T54" s="74">
        <v>0.001885</v>
      </c>
      <c r="U54" s="74">
        <v>0.001602</v>
      </c>
      <c r="V54" s="74">
        <v>0.001166</v>
      </c>
      <c r="W54" s="74">
        <v>8.19E-4</v>
      </c>
      <c r="X54" s="74">
        <v>5.03E-4</v>
      </c>
      <c r="Y54" s="74">
        <v>2.16E-4</v>
      </c>
      <c r="Z54" s="74">
        <v>0.0</v>
      </c>
      <c r="AA54" s="74">
        <v>-2.26E-4</v>
      </c>
      <c r="AB54" s="74">
        <v>-5.05E-4</v>
      </c>
      <c r="AC54" s="74">
        <v>-8.44E-4</v>
      </c>
      <c r="AD54" s="74">
        <v>-0.001169</v>
      </c>
      <c r="AE54" s="74">
        <v>-0.0014</v>
      </c>
      <c r="AF54" s="74">
        <v>-0.001714</v>
      </c>
      <c r="AG54" s="74">
        <v>-0.001964</v>
      </c>
      <c r="AH54" s="74">
        <v>-0.002088</v>
      </c>
      <c r="AI54" s="74">
        <v>-0.002259</v>
      </c>
      <c r="AJ54" s="74">
        <v>-0.002253</v>
      </c>
      <c r="AK54" s="74">
        <v>-0.00226</v>
      </c>
      <c r="AL54" s="74">
        <v>-0.002307</v>
      </c>
    </row>
    <row r="55" ht="12.75" customHeight="1">
      <c r="A55" s="74">
        <v>0.010099</v>
      </c>
      <c r="B55" s="74">
        <v>0.009598</v>
      </c>
      <c r="C55" s="74">
        <v>0.008881</v>
      </c>
      <c r="D55" s="74">
        <v>0.007954</v>
      </c>
      <c r="E55" s="74">
        <v>0.007419</v>
      </c>
      <c r="F55" s="74">
        <v>0.006924</v>
      </c>
      <c r="G55" s="74">
        <v>0.006554</v>
      </c>
      <c r="H55" s="74">
        <v>0.006147</v>
      </c>
      <c r="I55" s="74">
        <v>0.005828</v>
      </c>
      <c r="J55" s="74">
        <v>0.005426</v>
      </c>
      <c r="K55" s="74">
        <v>0.005056</v>
      </c>
      <c r="L55" s="74">
        <v>0.004584</v>
      </c>
      <c r="M55" s="74">
        <v>0.004035</v>
      </c>
      <c r="N55" s="74">
        <v>0.003809</v>
      </c>
      <c r="O55" s="74">
        <v>0.003441</v>
      </c>
      <c r="P55" s="74">
        <v>0.003155</v>
      </c>
      <c r="Q55" s="74">
        <v>0.002776</v>
      </c>
      <c r="R55" s="74">
        <v>0.002526</v>
      </c>
      <c r="S55" s="74">
        <v>0.002211</v>
      </c>
      <c r="T55" s="74">
        <v>0.001876</v>
      </c>
      <c r="U55" s="74">
        <v>0.001553</v>
      </c>
      <c r="V55" s="74">
        <v>0.00118</v>
      </c>
      <c r="W55" s="74">
        <v>8.29E-4</v>
      </c>
      <c r="X55" s="74">
        <v>5.16E-4</v>
      </c>
      <c r="Y55" s="74">
        <v>2.12E-4</v>
      </c>
      <c r="Z55" s="74">
        <v>0.0</v>
      </c>
      <c r="AA55" s="74">
        <v>-2.4E-4</v>
      </c>
      <c r="AB55" s="74">
        <v>-5.29E-4</v>
      </c>
      <c r="AC55" s="74">
        <v>-8.17E-4</v>
      </c>
      <c r="AD55" s="74">
        <v>-0.001159</v>
      </c>
      <c r="AE55" s="74">
        <v>-0.001473</v>
      </c>
      <c r="AF55" s="74">
        <v>-0.00173</v>
      </c>
      <c r="AG55" s="74">
        <v>-0.0019</v>
      </c>
      <c r="AH55" s="74">
        <v>-0.002059</v>
      </c>
      <c r="AI55" s="74">
        <v>-0.00217</v>
      </c>
      <c r="AJ55" s="74">
        <v>-0.002235</v>
      </c>
      <c r="AK55" s="74">
        <v>-0.002237</v>
      </c>
      <c r="AL55" s="74">
        <v>-0.002282</v>
      </c>
    </row>
    <row r="56" ht="12.75" customHeight="1">
      <c r="A56" s="74">
        <v>0.009815</v>
      </c>
      <c r="B56" s="74">
        <v>0.009305</v>
      </c>
      <c r="C56" s="74">
        <v>0.008545</v>
      </c>
      <c r="D56" s="74">
        <v>0.007678</v>
      </c>
      <c r="E56" s="74">
        <v>0.007169</v>
      </c>
      <c r="F56" s="74">
        <v>0.006653</v>
      </c>
      <c r="G56" s="74">
        <v>0.006239</v>
      </c>
      <c r="H56" s="74">
        <v>0.005855</v>
      </c>
      <c r="I56" s="74">
        <v>0.005586</v>
      </c>
      <c r="J56" s="74">
        <v>0.005163</v>
      </c>
      <c r="K56" s="74">
        <v>0.004797</v>
      </c>
      <c r="L56" s="74">
        <v>0.004434</v>
      </c>
      <c r="M56" s="74">
        <v>0.003866</v>
      </c>
      <c r="N56" s="74">
        <v>0.003682</v>
      </c>
      <c r="O56" s="74">
        <v>0.003311</v>
      </c>
      <c r="P56" s="74">
        <v>0.003018</v>
      </c>
      <c r="Q56" s="74">
        <v>0.002693</v>
      </c>
      <c r="R56" s="74">
        <v>0.002431</v>
      </c>
      <c r="S56" s="74">
        <v>0.002126</v>
      </c>
      <c r="T56" s="74">
        <v>0.001823</v>
      </c>
      <c r="U56" s="74">
        <v>0.001516</v>
      </c>
      <c r="V56" s="74">
        <v>0.001155</v>
      </c>
      <c r="W56" s="74">
        <v>7.79E-4</v>
      </c>
      <c r="X56" s="74">
        <v>5.1E-4</v>
      </c>
      <c r="Y56" s="74">
        <v>2.24E-4</v>
      </c>
      <c r="Z56" s="74">
        <v>0.0</v>
      </c>
      <c r="AA56" s="74">
        <v>-2.74E-4</v>
      </c>
      <c r="AB56" s="74">
        <v>-5.96E-4</v>
      </c>
      <c r="AC56" s="74">
        <v>-9.42E-4</v>
      </c>
      <c r="AD56" s="74">
        <v>-0.001281</v>
      </c>
      <c r="AE56" s="74">
        <v>-0.001575</v>
      </c>
      <c r="AF56" s="74">
        <v>-0.001901</v>
      </c>
      <c r="AG56" s="74">
        <v>-0.002108</v>
      </c>
      <c r="AH56" s="74">
        <v>-0.002224</v>
      </c>
      <c r="AI56" s="74">
        <v>-0.002374</v>
      </c>
      <c r="AJ56" s="74">
        <v>-0.002428</v>
      </c>
      <c r="AK56" s="74">
        <v>-0.002378</v>
      </c>
      <c r="AL56" s="74">
        <v>-0.002403</v>
      </c>
    </row>
    <row r="57" ht="12.75" customHeight="1">
      <c r="A57" s="74">
        <v>0.009673</v>
      </c>
      <c r="B57" s="74">
        <v>0.009178</v>
      </c>
      <c r="C57" s="74">
        <v>0.008496</v>
      </c>
      <c r="D57" s="74">
        <v>0.007658</v>
      </c>
      <c r="E57" s="74">
        <v>0.007208</v>
      </c>
      <c r="F57" s="74">
        <v>0.006759</v>
      </c>
      <c r="G57" s="74">
        <v>0.006371</v>
      </c>
      <c r="H57" s="74">
        <v>0.006008</v>
      </c>
      <c r="I57" s="74">
        <v>0.005714</v>
      </c>
      <c r="J57" s="74">
        <v>0.005325</v>
      </c>
      <c r="K57" s="74">
        <v>0.004905</v>
      </c>
      <c r="L57" s="74">
        <v>0.00453</v>
      </c>
      <c r="M57" s="74">
        <v>0.003966</v>
      </c>
      <c r="N57" s="74">
        <v>0.003757</v>
      </c>
      <c r="O57" s="74">
        <v>0.003372</v>
      </c>
      <c r="P57" s="74">
        <v>0.003068</v>
      </c>
      <c r="Q57" s="74">
        <v>0.002763</v>
      </c>
      <c r="R57" s="74">
        <v>0.002417</v>
      </c>
      <c r="S57" s="74">
        <v>0.002184</v>
      </c>
      <c r="T57" s="74">
        <v>0.001845</v>
      </c>
      <c r="U57" s="74">
        <v>0.001534</v>
      </c>
      <c r="V57" s="74">
        <v>0.001095</v>
      </c>
      <c r="W57" s="74">
        <v>7.92E-4</v>
      </c>
      <c r="X57" s="74">
        <v>4.47E-4</v>
      </c>
      <c r="Y57" s="74">
        <v>1.96E-4</v>
      </c>
      <c r="Z57" s="74">
        <v>0.0</v>
      </c>
      <c r="AA57" s="74">
        <v>-3.01E-4</v>
      </c>
      <c r="AB57" s="74">
        <v>-6.53E-4</v>
      </c>
      <c r="AC57" s="74">
        <v>-9.66E-4</v>
      </c>
      <c r="AD57" s="74">
        <v>-0.001255</v>
      </c>
      <c r="AE57" s="74">
        <v>-0.001626</v>
      </c>
      <c r="AF57" s="74">
        <v>-0.001894</v>
      </c>
      <c r="AG57" s="74">
        <v>-0.00212</v>
      </c>
      <c r="AH57" s="74">
        <v>-0.002177</v>
      </c>
      <c r="AI57" s="74">
        <v>-0.002385</v>
      </c>
      <c r="AJ57" s="74">
        <v>-0.002345</v>
      </c>
      <c r="AK57" s="74">
        <v>-0.002378</v>
      </c>
      <c r="AL57" s="74">
        <v>-0.002412</v>
      </c>
    </row>
    <row r="58" ht="12.75" customHeight="1">
      <c r="A58" s="74">
        <v>0.009623</v>
      </c>
      <c r="B58" s="74">
        <v>0.00915</v>
      </c>
      <c r="C58" s="74">
        <v>0.008495</v>
      </c>
      <c r="D58" s="74">
        <v>0.007682</v>
      </c>
      <c r="E58" s="74">
        <v>0.007207</v>
      </c>
      <c r="F58" s="74">
        <v>0.006676</v>
      </c>
      <c r="G58" s="74">
        <v>0.006378</v>
      </c>
      <c r="H58" s="74">
        <v>0.006032</v>
      </c>
      <c r="I58" s="74">
        <v>0.005654</v>
      </c>
      <c r="J58" s="74">
        <v>0.005341</v>
      </c>
      <c r="K58" s="74">
        <v>0.004935</v>
      </c>
      <c r="L58" s="74">
        <v>0.004471</v>
      </c>
      <c r="M58" s="74">
        <v>0.003931</v>
      </c>
      <c r="N58" s="74">
        <v>0.003761</v>
      </c>
      <c r="O58" s="74">
        <v>0.003382</v>
      </c>
      <c r="P58" s="74">
        <v>0.00309</v>
      </c>
      <c r="Q58" s="74">
        <v>0.002744</v>
      </c>
      <c r="R58" s="74">
        <v>0.002493</v>
      </c>
      <c r="S58" s="74">
        <v>0.002167</v>
      </c>
      <c r="T58" s="74">
        <v>0.001816</v>
      </c>
      <c r="U58" s="74">
        <v>0.001499</v>
      </c>
      <c r="V58" s="74">
        <v>0.001127</v>
      </c>
      <c r="W58" s="74">
        <v>7.82E-4</v>
      </c>
      <c r="X58" s="74">
        <v>5.44E-4</v>
      </c>
      <c r="Y58" s="74">
        <v>2.13E-4</v>
      </c>
      <c r="Z58" s="74">
        <v>0.0</v>
      </c>
      <c r="AA58" s="74">
        <v>-2.33E-4</v>
      </c>
      <c r="AB58" s="74">
        <v>-5.4E-4</v>
      </c>
      <c r="AC58" s="74">
        <v>-8.88E-4</v>
      </c>
      <c r="AD58" s="74">
        <v>-0.001214</v>
      </c>
      <c r="AE58" s="74">
        <v>-0.00153</v>
      </c>
      <c r="AF58" s="74">
        <v>-0.001846</v>
      </c>
      <c r="AG58" s="74">
        <v>-0.002013</v>
      </c>
      <c r="AH58" s="74">
        <v>-0.002151</v>
      </c>
      <c r="AI58" s="74">
        <v>-0.002326</v>
      </c>
      <c r="AJ58" s="74">
        <v>-0.002326</v>
      </c>
      <c r="AK58" s="74">
        <v>-0.002313</v>
      </c>
      <c r="AL58" s="74">
        <v>-0.00234</v>
      </c>
    </row>
    <row r="59" ht="12.75" customHeight="1">
      <c r="A59" s="74">
        <v>0.009398</v>
      </c>
      <c r="B59" s="74">
        <v>0.008879</v>
      </c>
      <c r="C59" s="74">
        <v>0.008226</v>
      </c>
      <c r="D59" s="74">
        <v>0.007473</v>
      </c>
      <c r="E59" s="74">
        <v>0.007034</v>
      </c>
      <c r="F59" s="74">
        <v>0.006584</v>
      </c>
      <c r="G59" s="74">
        <v>0.006252</v>
      </c>
      <c r="H59" s="74">
        <v>0.005829</v>
      </c>
      <c r="I59" s="74">
        <v>0.005648</v>
      </c>
      <c r="J59" s="74">
        <v>0.005241</v>
      </c>
      <c r="K59" s="74">
        <v>0.00489</v>
      </c>
      <c r="L59" s="74">
        <v>0.004494</v>
      </c>
      <c r="M59" s="74">
        <v>0.003953</v>
      </c>
      <c r="N59" s="74">
        <v>0.003695</v>
      </c>
      <c r="O59" s="74">
        <v>0.003334</v>
      </c>
      <c r="P59" s="74">
        <v>0.002991</v>
      </c>
      <c r="Q59" s="74">
        <v>0.002659</v>
      </c>
      <c r="R59" s="74">
        <v>0.002397</v>
      </c>
      <c r="S59" s="74">
        <v>0.002087</v>
      </c>
      <c r="T59" s="74">
        <v>0.001735</v>
      </c>
      <c r="U59" s="74">
        <v>0.001487</v>
      </c>
      <c r="V59" s="74">
        <v>0.001092</v>
      </c>
      <c r="W59" s="74">
        <v>7.53E-4</v>
      </c>
      <c r="X59" s="74">
        <v>4.77E-4</v>
      </c>
      <c r="Y59" s="74">
        <v>2.17E-4</v>
      </c>
      <c r="Z59" s="74">
        <v>0.0</v>
      </c>
      <c r="AA59" s="74">
        <v>-2.39E-4</v>
      </c>
      <c r="AB59" s="74">
        <v>-5.89E-4</v>
      </c>
      <c r="AC59" s="74">
        <v>-9.21E-4</v>
      </c>
      <c r="AD59" s="74">
        <v>-0.001286</v>
      </c>
      <c r="AE59" s="74">
        <v>-0.001527</v>
      </c>
      <c r="AF59" s="74">
        <v>-0.001842</v>
      </c>
      <c r="AG59" s="74">
        <v>-0.002029</v>
      </c>
      <c r="AH59" s="74">
        <v>-0.002198</v>
      </c>
      <c r="AI59" s="74">
        <v>-0.002323</v>
      </c>
      <c r="AJ59" s="74">
        <v>-0.002334</v>
      </c>
      <c r="AK59" s="74">
        <v>-0.002313</v>
      </c>
      <c r="AL59" s="74">
        <v>-0.002384</v>
      </c>
    </row>
    <row r="60" ht="12.75" customHeight="1">
      <c r="A60" s="74">
        <v>0.008789</v>
      </c>
      <c r="B60" s="74">
        <v>0.008325</v>
      </c>
      <c r="C60" s="74">
        <v>0.007791</v>
      </c>
      <c r="D60" s="74">
        <v>0.007033</v>
      </c>
      <c r="E60" s="74">
        <v>0.006662</v>
      </c>
      <c r="F60" s="74">
        <v>0.006275</v>
      </c>
      <c r="G60" s="74">
        <v>0.005941</v>
      </c>
      <c r="H60" s="74">
        <v>0.005648</v>
      </c>
      <c r="I60" s="74">
        <v>0.005357</v>
      </c>
      <c r="J60" s="74">
        <v>0.004983</v>
      </c>
      <c r="K60" s="74">
        <v>0.004646</v>
      </c>
      <c r="L60" s="74">
        <v>0.00427</v>
      </c>
      <c r="M60" s="74">
        <v>0.003775</v>
      </c>
      <c r="N60" s="74">
        <v>0.003623</v>
      </c>
      <c r="O60" s="74">
        <v>0.003272</v>
      </c>
      <c r="P60" s="74">
        <v>0.00294</v>
      </c>
      <c r="Q60" s="74">
        <v>0.002607</v>
      </c>
      <c r="R60" s="74">
        <v>0.002278</v>
      </c>
      <c r="S60" s="74">
        <v>0.002043</v>
      </c>
      <c r="T60" s="74">
        <v>0.00174</v>
      </c>
      <c r="U60" s="74">
        <v>0.001479</v>
      </c>
      <c r="V60" s="74">
        <v>0.001004</v>
      </c>
      <c r="W60" s="74">
        <v>7.57E-4</v>
      </c>
      <c r="X60" s="74">
        <v>4.44E-4</v>
      </c>
      <c r="Y60" s="74">
        <v>1.12E-4</v>
      </c>
      <c r="Z60" s="74">
        <v>0.0</v>
      </c>
      <c r="AA60" s="74">
        <v>-3.06E-4</v>
      </c>
      <c r="AB60" s="74">
        <v>-6.57E-4</v>
      </c>
      <c r="AC60" s="74">
        <v>-0.001048</v>
      </c>
      <c r="AD60" s="74">
        <v>-0.001387</v>
      </c>
      <c r="AE60" s="74">
        <v>-0.00169</v>
      </c>
      <c r="AF60" s="74">
        <v>-0.001957</v>
      </c>
      <c r="AG60" s="74">
        <v>-0.002187</v>
      </c>
      <c r="AH60" s="74">
        <v>-0.002246</v>
      </c>
      <c r="AI60" s="74">
        <v>-0.002432</v>
      </c>
      <c r="AJ60" s="74">
        <v>-0.002453</v>
      </c>
      <c r="AK60" s="74">
        <v>-0.00247</v>
      </c>
      <c r="AL60" s="74">
        <v>-0.002476</v>
      </c>
    </row>
    <row r="61" ht="12.75" customHeight="1">
      <c r="A61" s="74">
        <v>0.009029</v>
      </c>
      <c r="B61" s="74">
        <v>0.008584</v>
      </c>
      <c r="C61" s="74">
        <v>0.008057</v>
      </c>
      <c r="D61" s="74">
        <v>0.007343</v>
      </c>
      <c r="E61" s="74">
        <v>0.006915</v>
      </c>
      <c r="F61" s="74">
        <v>0.00652</v>
      </c>
      <c r="G61" s="74">
        <v>0.006221</v>
      </c>
      <c r="H61" s="74">
        <v>0.005942</v>
      </c>
      <c r="I61" s="74">
        <v>0.005695</v>
      </c>
      <c r="J61" s="74">
        <v>0.005343</v>
      </c>
      <c r="K61" s="74">
        <v>0.005019</v>
      </c>
      <c r="L61" s="74">
        <v>0.00455</v>
      </c>
      <c r="M61" s="74">
        <v>0.003978</v>
      </c>
      <c r="N61" s="74">
        <v>0.003864</v>
      </c>
      <c r="O61" s="74">
        <v>0.003479</v>
      </c>
      <c r="P61" s="74">
        <v>0.003116</v>
      </c>
      <c r="Q61" s="74">
        <v>0.002845</v>
      </c>
      <c r="R61" s="74">
        <v>0.002461</v>
      </c>
      <c r="S61" s="74">
        <v>0.002185</v>
      </c>
      <c r="T61" s="74">
        <v>0.001808</v>
      </c>
      <c r="U61" s="74">
        <v>0.001543</v>
      </c>
      <c r="V61" s="74">
        <v>0.001125</v>
      </c>
      <c r="W61" s="74">
        <v>8.09E-4</v>
      </c>
      <c r="X61" s="74">
        <v>5.05E-4</v>
      </c>
      <c r="Y61" s="74">
        <v>2.37E-4</v>
      </c>
      <c r="Z61" s="74">
        <v>0.0</v>
      </c>
      <c r="AA61" s="74">
        <v>-3.64E-4</v>
      </c>
      <c r="AB61" s="74">
        <v>-6.61E-4</v>
      </c>
      <c r="AC61" s="74">
        <v>-0.001091</v>
      </c>
      <c r="AD61" s="74">
        <v>-0.001398</v>
      </c>
      <c r="AE61" s="74">
        <v>-0.001797</v>
      </c>
      <c r="AF61" s="74">
        <v>-0.00209</v>
      </c>
      <c r="AG61" s="74">
        <v>-0.002191</v>
      </c>
      <c r="AH61" s="74">
        <v>-0.002418</v>
      </c>
      <c r="AI61" s="74">
        <v>-0.002513</v>
      </c>
      <c r="AJ61" s="74">
        <v>-0.002495</v>
      </c>
      <c r="AK61" s="74">
        <v>-0.002487</v>
      </c>
      <c r="AL61" s="74">
        <v>-0.002518</v>
      </c>
    </row>
    <row r="62" ht="12.75" customHeight="1">
      <c r="A62" s="74">
        <v>0.008914</v>
      </c>
      <c r="B62" s="74">
        <v>0.008417</v>
      </c>
      <c r="C62" s="74">
        <v>0.007823</v>
      </c>
      <c r="D62" s="74">
        <v>0.007144</v>
      </c>
      <c r="E62" s="74">
        <v>0.006813</v>
      </c>
      <c r="F62" s="74">
        <v>0.006393</v>
      </c>
      <c r="G62" s="74">
        <v>0.006103</v>
      </c>
      <c r="H62" s="74">
        <v>0.0057540000000000004</v>
      </c>
      <c r="I62" s="74">
        <v>0.005522</v>
      </c>
      <c r="J62" s="74">
        <v>0.005171</v>
      </c>
      <c r="K62" s="74">
        <v>0.00487</v>
      </c>
      <c r="L62" s="74">
        <v>0.004498</v>
      </c>
      <c r="M62" s="74">
        <v>0.003955</v>
      </c>
      <c r="N62" s="74">
        <v>0.003707</v>
      </c>
      <c r="O62" s="74">
        <v>0.003393</v>
      </c>
      <c r="P62" s="74">
        <v>0.003034</v>
      </c>
      <c r="Q62" s="74">
        <v>0.002732</v>
      </c>
      <c r="R62" s="74">
        <v>0.002358</v>
      </c>
      <c r="S62" s="74">
        <v>0.002075</v>
      </c>
      <c r="T62" s="74">
        <v>0.001802</v>
      </c>
      <c r="U62" s="74">
        <v>0.001431</v>
      </c>
      <c r="V62" s="74">
        <v>0.001132</v>
      </c>
      <c r="W62" s="74">
        <v>7.68E-4</v>
      </c>
      <c r="X62" s="74">
        <v>5.36E-4</v>
      </c>
      <c r="Y62" s="74">
        <v>2.72E-4</v>
      </c>
      <c r="Z62" s="74">
        <v>0.0</v>
      </c>
      <c r="AA62" s="74">
        <v>-2.35E-4</v>
      </c>
      <c r="AB62" s="74">
        <v>-6.94E-4</v>
      </c>
      <c r="AC62" s="74">
        <v>-0.00108</v>
      </c>
      <c r="AD62" s="74">
        <v>-0.001405</v>
      </c>
      <c r="AE62" s="74">
        <v>-0.001759</v>
      </c>
      <c r="AF62" s="74">
        <v>-0.001991</v>
      </c>
      <c r="AG62" s="74">
        <v>-0.002195</v>
      </c>
      <c r="AH62" s="74">
        <v>-0.002301</v>
      </c>
      <c r="AI62" s="74">
        <v>-0.002414</v>
      </c>
      <c r="AJ62" s="74">
        <v>-0.002466</v>
      </c>
      <c r="AK62" s="74">
        <v>-0.002427</v>
      </c>
      <c r="AL62" s="74">
        <v>-0.002472</v>
      </c>
    </row>
    <row r="63" ht="12.75" customHeight="1">
      <c r="A63" s="74">
        <v>0.00833</v>
      </c>
      <c r="B63" s="74">
        <v>0.007868</v>
      </c>
      <c r="C63" s="74">
        <v>0.007398</v>
      </c>
      <c r="D63" s="74">
        <v>0.006724</v>
      </c>
      <c r="E63" s="74">
        <v>0.006388</v>
      </c>
      <c r="F63" s="74">
        <v>0.006116</v>
      </c>
      <c r="G63" s="74">
        <v>0.00579</v>
      </c>
      <c r="H63" s="74">
        <v>0.005525</v>
      </c>
      <c r="I63" s="74">
        <v>0.0053</v>
      </c>
      <c r="J63" s="74">
        <v>0.004962</v>
      </c>
      <c r="K63" s="74">
        <v>0.004614</v>
      </c>
      <c r="L63" s="74">
        <v>0.004186</v>
      </c>
      <c r="M63" s="74">
        <v>0.003717</v>
      </c>
      <c r="N63" s="74">
        <v>0.00356</v>
      </c>
      <c r="O63" s="74">
        <v>0.003149</v>
      </c>
      <c r="P63" s="74">
        <v>0.002885</v>
      </c>
      <c r="Q63" s="74">
        <v>0.002567</v>
      </c>
      <c r="R63" s="74">
        <v>0.002267</v>
      </c>
      <c r="S63" s="74">
        <v>0.002002</v>
      </c>
      <c r="T63" s="74">
        <v>0.001649</v>
      </c>
      <c r="U63" s="74">
        <v>0.001478</v>
      </c>
      <c r="V63" s="74">
        <v>9.55E-4</v>
      </c>
      <c r="W63" s="74">
        <v>6.96E-4</v>
      </c>
      <c r="X63" s="74">
        <v>4.25E-4</v>
      </c>
      <c r="Y63" s="74">
        <v>1.65E-4</v>
      </c>
      <c r="Z63" s="74">
        <v>0.0</v>
      </c>
      <c r="AA63" s="74">
        <v>-3.89E-4</v>
      </c>
      <c r="AB63" s="74">
        <v>-7.36E-4</v>
      </c>
      <c r="AC63" s="74">
        <v>-0.00107</v>
      </c>
      <c r="AD63" s="74">
        <v>-0.001473</v>
      </c>
      <c r="AE63" s="74">
        <v>-0.001727</v>
      </c>
      <c r="AF63" s="74">
        <v>-0.001948</v>
      </c>
      <c r="AG63" s="74">
        <v>-0.002202</v>
      </c>
      <c r="AH63" s="74">
        <v>-0.002277</v>
      </c>
      <c r="AI63" s="74">
        <v>-0.002417</v>
      </c>
      <c r="AJ63" s="74">
        <v>-0.002459</v>
      </c>
      <c r="AK63" s="74">
        <v>-0.00247</v>
      </c>
      <c r="AL63" s="74">
        <v>-0.002511</v>
      </c>
    </row>
    <row r="64" ht="12.75" customHeight="1">
      <c r="A64" s="74">
        <v>0.00814</v>
      </c>
      <c r="B64" s="74">
        <v>0.007705</v>
      </c>
      <c r="C64" s="74">
        <v>0.007266</v>
      </c>
      <c r="D64" s="74">
        <v>0.006627</v>
      </c>
      <c r="E64" s="74">
        <v>0.006287</v>
      </c>
      <c r="F64" s="74">
        <v>0.005922</v>
      </c>
      <c r="G64" s="74">
        <v>0.005661</v>
      </c>
      <c r="H64" s="74">
        <v>0.005333</v>
      </c>
      <c r="I64" s="74">
        <v>0.005187</v>
      </c>
      <c r="J64" s="74">
        <v>0.004819</v>
      </c>
      <c r="K64" s="74">
        <v>0.004484</v>
      </c>
      <c r="L64" s="74">
        <v>0.004168</v>
      </c>
      <c r="M64" s="74">
        <v>0.003654</v>
      </c>
      <c r="N64" s="74">
        <v>0.003457</v>
      </c>
      <c r="O64" s="74">
        <v>0.003073</v>
      </c>
      <c r="P64" s="74">
        <v>0.002742</v>
      </c>
      <c r="Q64" s="74">
        <v>0.002443</v>
      </c>
      <c r="R64" s="74">
        <v>0.002156</v>
      </c>
      <c r="S64" s="74">
        <v>0.001932</v>
      </c>
      <c r="T64" s="74">
        <v>0.001546</v>
      </c>
      <c r="U64" s="74">
        <v>0.001324</v>
      </c>
      <c r="V64" s="74">
        <v>9.84E-4</v>
      </c>
      <c r="W64" s="74">
        <v>7.15E-4</v>
      </c>
      <c r="X64" s="74">
        <v>4.77E-4</v>
      </c>
      <c r="Y64" s="74">
        <v>2.6E-4</v>
      </c>
      <c r="Z64" s="74">
        <v>0.0</v>
      </c>
      <c r="AA64" s="74">
        <v>-2.53E-4</v>
      </c>
      <c r="AB64" s="74">
        <v>-6.2E-4</v>
      </c>
      <c r="AC64" s="74">
        <v>-0.001011</v>
      </c>
      <c r="AD64" s="74">
        <v>-0.001334</v>
      </c>
      <c r="AE64" s="74">
        <v>-0.001657</v>
      </c>
      <c r="AF64" s="74">
        <v>-0.001877</v>
      </c>
      <c r="AG64" s="74">
        <v>-0.002015</v>
      </c>
      <c r="AH64" s="74">
        <v>-0.002192</v>
      </c>
      <c r="AI64" s="74">
        <v>-0.002288</v>
      </c>
      <c r="AJ64" s="74">
        <v>-0.002345</v>
      </c>
      <c r="AK64" s="74">
        <v>-0.002322</v>
      </c>
      <c r="AL64" s="74">
        <v>-0.00238</v>
      </c>
    </row>
    <row r="65" ht="12.75" customHeight="1">
      <c r="A65" s="74">
        <v>0.008097</v>
      </c>
      <c r="B65" s="74">
        <v>0.007628</v>
      </c>
      <c r="C65" s="74">
        <v>0.007205</v>
      </c>
      <c r="D65" s="74">
        <v>0.006579</v>
      </c>
      <c r="E65" s="74">
        <v>0.006261</v>
      </c>
      <c r="F65" s="74">
        <v>0.005843</v>
      </c>
      <c r="G65" s="74">
        <v>0.005584</v>
      </c>
      <c r="H65" s="74">
        <v>0.005227</v>
      </c>
      <c r="I65" s="74">
        <v>0.005032</v>
      </c>
      <c r="J65" s="74">
        <v>0.004699</v>
      </c>
      <c r="K65" s="74">
        <v>0.004418</v>
      </c>
      <c r="L65" s="74">
        <v>0.004044</v>
      </c>
      <c r="M65" s="74">
        <v>0.003512</v>
      </c>
      <c r="N65" s="74">
        <v>0.003375</v>
      </c>
      <c r="O65" s="74">
        <v>0.003</v>
      </c>
      <c r="P65" s="74">
        <v>0.002785</v>
      </c>
      <c r="Q65" s="74">
        <v>0.002438</v>
      </c>
      <c r="R65" s="74">
        <v>0.00219</v>
      </c>
      <c r="S65" s="74">
        <v>0.001852</v>
      </c>
      <c r="T65" s="74">
        <v>0.001705</v>
      </c>
      <c r="U65" s="74">
        <v>0.001331</v>
      </c>
      <c r="V65" s="74">
        <v>9.56E-4</v>
      </c>
      <c r="W65" s="74">
        <v>6.64E-4</v>
      </c>
      <c r="X65" s="74">
        <v>4.18E-4</v>
      </c>
      <c r="Y65" s="74">
        <v>1.98E-4</v>
      </c>
      <c r="Z65" s="74">
        <v>0.0</v>
      </c>
      <c r="AA65" s="74">
        <v>-1.86E-4</v>
      </c>
      <c r="AB65" s="74">
        <v>-6.09E-4</v>
      </c>
      <c r="AC65" s="74">
        <v>-8.78E-4</v>
      </c>
      <c r="AD65" s="74">
        <v>-0.001227</v>
      </c>
      <c r="AE65" s="74">
        <v>-0.001517</v>
      </c>
      <c r="AF65" s="74">
        <v>-0.001765</v>
      </c>
      <c r="AG65" s="74">
        <v>-0.001899</v>
      </c>
      <c r="AH65" s="74">
        <v>-0.001912</v>
      </c>
      <c r="AI65" s="74">
        <v>-0.002111</v>
      </c>
      <c r="AJ65" s="74">
        <v>-0.00221</v>
      </c>
      <c r="AK65" s="74">
        <v>-0.002214</v>
      </c>
      <c r="AL65" s="74">
        <v>-0.002307</v>
      </c>
    </row>
    <row r="66" ht="12.75" customHeight="1">
      <c r="A66" s="74">
        <v>0.008181</v>
      </c>
      <c r="B66" s="74">
        <v>0.007738</v>
      </c>
      <c r="C66" s="74">
        <v>0.007247</v>
      </c>
      <c r="D66" s="74">
        <v>0.006532</v>
      </c>
      <c r="E66" s="74">
        <v>0.006226</v>
      </c>
      <c r="F66" s="74">
        <v>0.005913</v>
      </c>
      <c r="G66" s="74">
        <v>0.005543</v>
      </c>
      <c r="H66" s="74">
        <v>0.005249</v>
      </c>
      <c r="I66" s="74">
        <v>0.005045</v>
      </c>
      <c r="J66" s="74">
        <v>0.004717</v>
      </c>
      <c r="K66" s="74">
        <v>0.004288</v>
      </c>
      <c r="L66" s="74">
        <v>0.003917</v>
      </c>
      <c r="M66" s="74">
        <v>0.003402</v>
      </c>
      <c r="N66" s="74">
        <v>0.003302</v>
      </c>
      <c r="O66" s="74">
        <v>0.002892</v>
      </c>
      <c r="P66" s="74">
        <v>0.002631</v>
      </c>
      <c r="Q66" s="74">
        <v>0.002347</v>
      </c>
      <c r="R66" s="74">
        <v>0.002006</v>
      </c>
      <c r="S66" s="74">
        <v>0.001787</v>
      </c>
      <c r="T66" s="74">
        <v>0.001438</v>
      </c>
      <c r="U66" s="74">
        <v>0.001258</v>
      </c>
      <c r="V66" s="74">
        <v>8.47E-4</v>
      </c>
      <c r="W66" s="74">
        <v>5.93E-4</v>
      </c>
      <c r="X66" s="74">
        <v>4.03E-4</v>
      </c>
      <c r="Y66" s="74">
        <v>1.8E-4</v>
      </c>
      <c r="Z66" s="74">
        <v>0.0</v>
      </c>
      <c r="AA66" s="74">
        <v>-3.76E-4</v>
      </c>
      <c r="AB66" s="74">
        <v>-6.23E-4</v>
      </c>
      <c r="AC66" s="74">
        <v>-9.28E-4</v>
      </c>
      <c r="AD66" s="74">
        <v>-0.001248</v>
      </c>
      <c r="AE66" s="74">
        <v>-0.001505</v>
      </c>
      <c r="AF66" s="74">
        <v>-0.001757</v>
      </c>
      <c r="AG66" s="74">
        <v>-0.001908</v>
      </c>
      <c r="AH66" s="74">
        <v>-0.002051</v>
      </c>
      <c r="AI66" s="74">
        <v>-0.002187</v>
      </c>
      <c r="AJ66" s="74">
        <v>-0.002166</v>
      </c>
      <c r="AK66" s="74">
        <v>-0.002235</v>
      </c>
      <c r="AL66" s="74">
        <v>-0.002378</v>
      </c>
    </row>
    <row r="67" ht="12.75" customHeight="1">
      <c r="A67" s="74">
        <v>0.008325</v>
      </c>
      <c r="B67" s="74">
        <v>0.007801</v>
      </c>
      <c r="C67" s="74">
        <v>0.007254</v>
      </c>
      <c r="D67" s="74">
        <v>0.006587</v>
      </c>
      <c r="E67" s="74">
        <v>0.00618</v>
      </c>
      <c r="F67" s="74">
        <v>0.005688</v>
      </c>
      <c r="G67" s="74">
        <v>0.005425</v>
      </c>
      <c r="H67" s="74">
        <v>0.005012</v>
      </c>
      <c r="I67" s="74">
        <v>0.00478</v>
      </c>
      <c r="J67" s="74">
        <v>0.004449</v>
      </c>
      <c r="K67" s="74">
        <v>0.004163</v>
      </c>
      <c r="L67" s="74">
        <v>0.003851</v>
      </c>
      <c r="M67" s="74">
        <v>0.003297</v>
      </c>
      <c r="N67" s="74">
        <v>0.003156</v>
      </c>
      <c r="O67" s="74">
        <v>0.002874</v>
      </c>
      <c r="P67" s="74">
        <v>0.002496</v>
      </c>
      <c r="Q67" s="74">
        <v>0.002186</v>
      </c>
      <c r="R67" s="74">
        <v>0.001969</v>
      </c>
      <c r="S67" s="74">
        <v>0.00171</v>
      </c>
      <c r="T67" s="74">
        <v>0.001404</v>
      </c>
      <c r="U67" s="74">
        <v>0.001141</v>
      </c>
      <c r="V67" s="74">
        <v>8.49E-4</v>
      </c>
      <c r="W67" s="74">
        <v>6.2E-4</v>
      </c>
      <c r="X67" s="74">
        <v>4.91E-4</v>
      </c>
      <c r="Y67" s="74">
        <v>1.95E-4</v>
      </c>
      <c r="Z67" s="74">
        <v>0.0</v>
      </c>
      <c r="AA67" s="74">
        <v>-1.53E-4</v>
      </c>
      <c r="AB67" s="74">
        <v>-3.49E-4</v>
      </c>
      <c r="AC67" s="74">
        <v>-7.05E-4</v>
      </c>
      <c r="AD67" s="74">
        <v>-0.00101</v>
      </c>
      <c r="AE67" s="74">
        <v>-0.001252</v>
      </c>
      <c r="AF67" s="74">
        <v>-0.001386</v>
      </c>
      <c r="AG67" s="74">
        <v>-0.00151</v>
      </c>
      <c r="AH67" s="74">
        <v>-0.001815</v>
      </c>
      <c r="AI67" s="74">
        <v>-0.001873</v>
      </c>
      <c r="AJ67" s="74">
        <v>-0.001939</v>
      </c>
      <c r="AK67" s="74">
        <v>-0.001909</v>
      </c>
      <c r="AL67" s="74">
        <v>-0.002084</v>
      </c>
    </row>
    <row r="68" ht="12.75" customHeight="1">
      <c r="A68" s="74">
        <v>0.008059</v>
      </c>
      <c r="B68" s="74">
        <v>0.007495</v>
      </c>
      <c r="C68" s="74">
        <v>0.00692</v>
      </c>
      <c r="D68" s="74">
        <v>0.006219</v>
      </c>
      <c r="E68" s="74">
        <v>0.005893</v>
      </c>
      <c r="F68" s="74">
        <v>0.005436</v>
      </c>
      <c r="G68" s="74">
        <v>0.005117</v>
      </c>
      <c r="H68" s="74">
        <v>0.004746</v>
      </c>
      <c r="I68" s="74">
        <v>0.004548</v>
      </c>
      <c r="J68" s="74">
        <v>0.004208</v>
      </c>
      <c r="K68" s="74">
        <v>0.003863</v>
      </c>
      <c r="L68" s="74">
        <v>0.003618</v>
      </c>
      <c r="M68" s="74">
        <v>0.003128</v>
      </c>
      <c r="N68" s="74">
        <v>0.003001</v>
      </c>
      <c r="O68" s="74">
        <v>0.002607</v>
      </c>
      <c r="P68" s="74">
        <v>0.002422</v>
      </c>
      <c r="Q68" s="74">
        <v>0.002067</v>
      </c>
      <c r="R68" s="74">
        <v>0.001837</v>
      </c>
      <c r="S68" s="74">
        <v>0.001547</v>
      </c>
      <c r="T68" s="74">
        <v>0.001344</v>
      </c>
      <c r="U68" s="74">
        <v>0.00112</v>
      </c>
      <c r="V68" s="74">
        <v>7.63E-4</v>
      </c>
      <c r="W68" s="74">
        <v>5.7E-4</v>
      </c>
      <c r="X68" s="74">
        <v>3.28E-4</v>
      </c>
      <c r="Y68" s="74">
        <v>9.6E-5</v>
      </c>
      <c r="Z68" s="74">
        <v>0.0</v>
      </c>
      <c r="AA68" s="74">
        <v>-2.11E-4</v>
      </c>
      <c r="AB68" s="74">
        <v>-5.21E-4</v>
      </c>
      <c r="AC68" s="74">
        <v>-7.11E-4</v>
      </c>
      <c r="AD68" s="74">
        <v>-9.29E-4</v>
      </c>
      <c r="AE68" s="74">
        <v>-0.001165</v>
      </c>
      <c r="AF68" s="74">
        <v>-0.00144</v>
      </c>
      <c r="AG68" s="74">
        <v>-0.001572</v>
      </c>
      <c r="AH68" s="74">
        <v>-0.001582</v>
      </c>
      <c r="AI68" s="74">
        <v>-0.001854</v>
      </c>
      <c r="AJ68" s="74">
        <v>-0.001869</v>
      </c>
      <c r="AK68" s="74">
        <v>-0.001954</v>
      </c>
      <c r="AL68" s="74">
        <v>-0.002095</v>
      </c>
    </row>
    <row r="69" ht="12.75" customHeight="1">
      <c r="A69" s="74">
        <v>0.007935</v>
      </c>
      <c r="B69" s="74">
        <v>0.007403</v>
      </c>
      <c r="C69" s="74">
        <v>0.006926</v>
      </c>
      <c r="D69" s="74">
        <v>0.006171</v>
      </c>
      <c r="E69" s="74">
        <v>0.005809</v>
      </c>
      <c r="F69" s="74">
        <v>0.005412</v>
      </c>
      <c r="G69" s="74">
        <v>0.005023</v>
      </c>
      <c r="H69" s="74">
        <v>0.004733</v>
      </c>
      <c r="I69" s="74">
        <v>0.004529</v>
      </c>
      <c r="J69" s="74">
        <v>0.004115</v>
      </c>
      <c r="K69" s="74">
        <v>0.003841</v>
      </c>
      <c r="L69" s="74">
        <v>0.003414</v>
      </c>
      <c r="M69" s="74">
        <v>0.003003</v>
      </c>
      <c r="N69" s="74">
        <v>0.002953</v>
      </c>
      <c r="O69" s="74">
        <v>0.002581</v>
      </c>
      <c r="P69" s="74">
        <v>0.002261</v>
      </c>
      <c r="Q69" s="74">
        <v>0.002048</v>
      </c>
      <c r="R69" s="74">
        <v>0.001745</v>
      </c>
      <c r="S69" s="74">
        <v>0.001574</v>
      </c>
      <c r="T69" s="74">
        <v>0.00128</v>
      </c>
      <c r="U69" s="74">
        <v>0.001035</v>
      </c>
      <c r="V69" s="74">
        <v>7.0E-4</v>
      </c>
      <c r="W69" s="74">
        <v>3.95E-4</v>
      </c>
      <c r="X69" s="74">
        <v>2.91E-4</v>
      </c>
      <c r="Y69" s="74">
        <v>4.4E-5</v>
      </c>
      <c r="Z69" s="74">
        <v>0.0</v>
      </c>
      <c r="AA69" s="74">
        <v>-1.74E-4</v>
      </c>
      <c r="AB69" s="74">
        <v>-3.28E-4</v>
      </c>
      <c r="AC69" s="74">
        <v>-6.48E-4</v>
      </c>
      <c r="AD69" s="74">
        <v>-8.01E-4</v>
      </c>
      <c r="AE69" s="74">
        <v>-0.001029</v>
      </c>
      <c r="AF69" s="74">
        <v>-0.001154</v>
      </c>
      <c r="AG69" s="74">
        <v>-0.001372</v>
      </c>
      <c r="AH69" s="74">
        <v>-0.001503</v>
      </c>
      <c r="AI69" s="74">
        <v>-0.00172</v>
      </c>
      <c r="AJ69" s="74">
        <v>-0.001734</v>
      </c>
      <c r="AK69" s="74">
        <v>-0.001808</v>
      </c>
      <c r="AL69" s="74">
        <v>-0.002099</v>
      </c>
    </row>
    <row r="70" ht="12.75" customHeight="1">
      <c r="A70" s="74">
        <v>0.00781</v>
      </c>
      <c r="B70" s="74">
        <v>0.007206</v>
      </c>
      <c r="C70" s="74">
        <v>0.006657</v>
      </c>
      <c r="D70" s="74">
        <v>0.006057</v>
      </c>
      <c r="E70" s="74">
        <v>0.005624</v>
      </c>
      <c r="F70" s="74">
        <v>0.005169</v>
      </c>
      <c r="G70" s="74">
        <v>0.004926</v>
      </c>
      <c r="H70" s="74">
        <v>0.004462</v>
      </c>
      <c r="I70" s="74">
        <v>0.004229</v>
      </c>
      <c r="J70" s="74">
        <v>0.003932</v>
      </c>
      <c r="K70" s="74">
        <v>0.003715</v>
      </c>
      <c r="L70" s="74">
        <v>0.003299</v>
      </c>
      <c r="M70" s="74">
        <v>0.0029</v>
      </c>
      <c r="N70" s="74">
        <v>0.002835</v>
      </c>
      <c r="O70" s="74">
        <v>0.002542</v>
      </c>
      <c r="P70" s="74">
        <v>0.002294</v>
      </c>
      <c r="Q70" s="74">
        <v>0.001915</v>
      </c>
      <c r="R70" s="74">
        <v>0.001797</v>
      </c>
      <c r="S70" s="74">
        <v>0.001545</v>
      </c>
      <c r="T70" s="74">
        <v>0.001304</v>
      </c>
      <c r="U70" s="74">
        <v>0.001119</v>
      </c>
      <c r="V70" s="74">
        <v>8.18E-4</v>
      </c>
      <c r="W70" s="74">
        <v>5.14E-4</v>
      </c>
      <c r="X70" s="74">
        <v>3.91E-4</v>
      </c>
      <c r="Y70" s="74">
        <v>2.73E-4</v>
      </c>
      <c r="Z70" s="74">
        <v>0.0</v>
      </c>
      <c r="AA70" s="74">
        <v>-8.9E-5</v>
      </c>
      <c r="AB70" s="74">
        <v>-3.25E-4</v>
      </c>
      <c r="AC70" s="74">
        <v>-4.98E-4</v>
      </c>
      <c r="AD70" s="74">
        <v>-7.36E-4</v>
      </c>
      <c r="AE70" s="74">
        <v>-0.001071</v>
      </c>
      <c r="AF70" s="74">
        <v>-0.001088</v>
      </c>
      <c r="AG70" s="74">
        <v>-0.001345</v>
      </c>
      <c r="AH70" s="74">
        <v>-0.001559</v>
      </c>
      <c r="AI70" s="74">
        <v>-0.00157</v>
      </c>
      <c r="AJ70" s="74">
        <v>-0.001751</v>
      </c>
      <c r="AK70" s="74">
        <v>-0.001828</v>
      </c>
      <c r="AL70" s="74">
        <v>-0.001985</v>
      </c>
    </row>
    <row r="71" ht="12.75" customHeight="1">
      <c r="A71" s="74">
        <v>0.007957</v>
      </c>
      <c r="B71" s="74">
        <v>0.007387</v>
      </c>
      <c r="C71" s="74">
        <v>0.006855</v>
      </c>
      <c r="D71" s="74">
        <v>0.006183</v>
      </c>
      <c r="E71" s="74">
        <v>0.005878</v>
      </c>
      <c r="F71" s="74">
        <v>0.00538</v>
      </c>
      <c r="G71" s="74">
        <v>0.004997</v>
      </c>
      <c r="H71" s="74">
        <v>0.004596</v>
      </c>
      <c r="I71" s="74">
        <v>0.004409</v>
      </c>
      <c r="J71" s="74">
        <v>0.004081</v>
      </c>
      <c r="K71" s="74">
        <v>0.003656</v>
      </c>
      <c r="L71" s="74">
        <v>0.003444</v>
      </c>
      <c r="M71" s="74">
        <v>0.002818</v>
      </c>
      <c r="N71" s="74">
        <v>0.00284</v>
      </c>
      <c r="O71" s="74">
        <v>0.002434</v>
      </c>
      <c r="P71" s="74">
        <v>0.002297</v>
      </c>
      <c r="Q71" s="74">
        <v>0.002015</v>
      </c>
      <c r="R71" s="74">
        <v>0.001673</v>
      </c>
      <c r="S71" s="74">
        <v>0.001412</v>
      </c>
      <c r="T71" s="74">
        <v>0.001294</v>
      </c>
      <c r="U71" s="74">
        <v>0.001015</v>
      </c>
      <c r="V71" s="74">
        <v>6.81E-4</v>
      </c>
      <c r="W71" s="74">
        <v>4.24E-4</v>
      </c>
      <c r="X71" s="74">
        <v>2.8E-4</v>
      </c>
      <c r="Y71" s="74">
        <v>6.8E-5</v>
      </c>
      <c r="Z71" s="74">
        <v>0.0</v>
      </c>
      <c r="AA71" s="74">
        <v>-1.55E-4</v>
      </c>
      <c r="AB71" s="74">
        <v>-3.48E-4</v>
      </c>
      <c r="AC71" s="74">
        <v>-4.55E-4</v>
      </c>
      <c r="AD71" s="74">
        <v>-6.38E-4</v>
      </c>
      <c r="AE71" s="74">
        <v>-8.56E-4</v>
      </c>
      <c r="AF71" s="74">
        <v>-0.001201</v>
      </c>
      <c r="AG71" s="74">
        <v>-0.001361</v>
      </c>
      <c r="AH71" s="74">
        <v>-0.001368</v>
      </c>
      <c r="AI71" s="74">
        <v>-0.001796</v>
      </c>
      <c r="AJ71" s="74">
        <v>-0.001692</v>
      </c>
      <c r="AK71" s="74">
        <v>-0.001807</v>
      </c>
      <c r="AL71" s="74">
        <v>-0.002083</v>
      </c>
    </row>
    <row r="72" ht="12.75" customHeight="1">
      <c r="A72" s="74">
        <v>0.008178</v>
      </c>
      <c r="B72" s="74">
        <v>0.007482</v>
      </c>
      <c r="C72" s="74">
        <v>0.006951</v>
      </c>
      <c r="D72" s="74">
        <v>0.006159</v>
      </c>
      <c r="E72" s="74">
        <v>0.005732</v>
      </c>
      <c r="F72" s="74">
        <v>0.005329</v>
      </c>
      <c r="G72" s="74">
        <v>0.005024</v>
      </c>
      <c r="H72" s="74">
        <v>0.004671</v>
      </c>
      <c r="I72" s="74">
        <v>0.004499</v>
      </c>
      <c r="J72" s="74">
        <v>0.003911</v>
      </c>
      <c r="K72" s="74">
        <v>0.003797</v>
      </c>
      <c r="L72" s="74">
        <v>0.003399</v>
      </c>
      <c r="M72" s="74">
        <v>0.002971</v>
      </c>
      <c r="N72" s="74">
        <v>0.002979</v>
      </c>
      <c r="O72" s="74">
        <v>0.002607</v>
      </c>
      <c r="P72" s="74">
        <v>0.002308</v>
      </c>
      <c r="Q72" s="74">
        <v>0.002131</v>
      </c>
      <c r="R72" s="74">
        <v>0.001706</v>
      </c>
      <c r="S72" s="74">
        <v>0.001514</v>
      </c>
      <c r="T72" s="74">
        <v>0.001266</v>
      </c>
      <c r="U72" s="74">
        <v>0.001023</v>
      </c>
      <c r="V72" s="74">
        <v>7.76E-4</v>
      </c>
      <c r="W72" s="74">
        <v>4.58E-4</v>
      </c>
      <c r="X72" s="74">
        <v>4.65E-4</v>
      </c>
      <c r="Y72" s="74">
        <v>1.48E-4</v>
      </c>
      <c r="Z72" s="74">
        <v>0.0</v>
      </c>
      <c r="AA72" s="74">
        <v>-1.75E-4</v>
      </c>
      <c r="AB72" s="74">
        <v>-2.57E-4</v>
      </c>
      <c r="AC72" s="74">
        <v>-4.79E-4</v>
      </c>
      <c r="AD72" s="74">
        <v>-6.29E-4</v>
      </c>
      <c r="AE72" s="74">
        <v>-9.48E-4</v>
      </c>
      <c r="AF72" s="74">
        <v>-0.001145</v>
      </c>
      <c r="AG72" s="74">
        <v>-0.001275</v>
      </c>
      <c r="AH72" s="74">
        <v>-0.001433</v>
      </c>
      <c r="AI72" s="74">
        <v>-0.001676</v>
      </c>
      <c r="AJ72" s="74">
        <v>-0.001668</v>
      </c>
      <c r="AK72" s="74">
        <v>-0.001753</v>
      </c>
      <c r="AL72" s="74">
        <v>-0.002006</v>
      </c>
    </row>
    <row r="73" ht="12.75" customHeight="1">
      <c r="A73" s="74">
        <v>0.00853</v>
      </c>
      <c r="B73" s="74">
        <v>0.007743</v>
      </c>
      <c r="C73" s="74">
        <v>0.00713</v>
      </c>
      <c r="D73" s="74">
        <v>0.006474</v>
      </c>
      <c r="E73" s="74">
        <v>0.006051</v>
      </c>
      <c r="F73" s="74">
        <v>0.005458</v>
      </c>
      <c r="G73" s="74">
        <v>0.005211</v>
      </c>
      <c r="H73" s="74">
        <v>0.004598</v>
      </c>
      <c r="I73" s="74">
        <v>0.004426</v>
      </c>
      <c r="J73" s="74">
        <v>0.004102</v>
      </c>
      <c r="K73" s="74">
        <v>0.003858</v>
      </c>
      <c r="L73" s="74">
        <v>0.003522</v>
      </c>
      <c r="M73" s="74">
        <v>0.003037</v>
      </c>
      <c r="N73" s="74">
        <v>0.002969</v>
      </c>
      <c r="O73" s="74">
        <v>0.00274</v>
      </c>
      <c r="P73" s="74">
        <v>0.002382</v>
      </c>
      <c r="Q73" s="74">
        <v>0.001981</v>
      </c>
      <c r="R73" s="74">
        <v>0.001861</v>
      </c>
      <c r="S73" s="74">
        <v>0.001689</v>
      </c>
      <c r="T73" s="74">
        <v>0.001379</v>
      </c>
      <c r="U73" s="74">
        <v>0.001215</v>
      </c>
      <c r="V73" s="74">
        <v>8.07E-4</v>
      </c>
      <c r="W73" s="74">
        <v>6.72E-4</v>
      </c>
      <c r="X73" s="74">
        <v>3.87E-4</v>
      </c>
      <c r="Y73" s="74">
        <v>9.9E-5</v>
      </c>
      <c r="Z73" s="74">
        <v>0.0</v>
      </c>
      <c r="AA73" s="74">
        <v>7.0E-6</v>
      </c>
      <c r="AB73" s="74">
        <v>-2.18E-4</v>
      </c>
      <c r="AC73" s="74">
        <v>-3.37E-4</v>
      </c>
      <c r="AD73" s="74">
        <v>-6.44E-4</v>
      </c>
      <c r="AE73" s="74">
        <v>-9.0E-4</v>
      </c>
      <c r="AF73" s="74">
        <v>-0.001068</v>
      </c>
      <c r="AG73" s="74">
        <v>-0.001302</v>
      </c>
      <c r="AH73" s="74">
        <v>-0.001604</v>
      </c>
      <c r="AI73" s="74">
        <v>-0.001594</v>
      </c>
      <c r="AJ73" s="74">
        <v>-0.001847</v>
      </c>
      <c r="AK73" s="74">
        <v>-0.00182</v>
      </c>
      <c r="AL73" s="74">
        <v>-0.001991</v>
      </c>
    </row>
    <row r="74" ht="12.75" customHeight="1">
      <c r="A74" s="74">
        <v>0.008375</v>
      </c>
      <c r="B74" s="74">
        <v>0.007665</v>
      </c>
      <c r="C74" s="74">
        <v>0.007095</v>
      </c>
      <c r="D74" s="74">
        <v>0.006348</v>
      </c>
      <c r="E74" s="74">
        <v>0.005967</v>
      </c>
      <c r="F74" s="74">
        <v>0.005573</v>
      </c>
      <c r="G74" s="74">
        <v>0.005088</v>
      </c>
      <c r="H74" s="74">
        <v>0.004898</v>
      </c>
      <c r="I74" s="74">
        <v>0.004648</v>
      </c>
      <c r="J74" s="74">
        <v>0.004319</v>
      </c>
      <c r="K74" s="74">
        <v>0.00394</v>
      </c>
      <c r="L74" s="74">
        <v>0.003549</v>
      </c>
      <c r="M74" s="74">
        <v>0.003136</v>
      </c>
      <c r="N74" s="74">
        <v>0.002989</v>
      </c>
      <c r="O74" s="74">
        <v>0.002644</v>
      </c>
      <c r="P74" s="74">
        <v>0.002644</v>
      </c>
      <c r="Q74" s="74">
        <v>0.002301</v>
      </c>
      <c r="R74" s="74">
        <v>0.001905</v>
      </c>
      <c r="S74" s="74">
        <v>0.001551</v>
      </c>
      <c r="T74" s="74">
        <v>0.00142</v>
      </c>
      <c r="U74" s="74">
        <v>0.001155</v>
      </c>
      <c r="V74" s="74">
        <v>6.83E-4</v>
      </c>
      <c r="W74" s="74">
        <v>4.16E-4</v>
      </c>
      <c r="X74" s="74">
        <v>3.2E-4</v>
      </c>
      <c r="Y74" s="74">
        <v>8.0E-6</v>
      </c>
      <c r="Z74" s="74">
        <v>0.0</v>
      </c>
      <c r="AA74" s="74">
        <v>-2.53E-4</v>
      </c>
      <c r="AB74" s="74">
        <v>-4.97E-4</v>
      </c>
      <c r="AC74" s="74">
        <v>-6.6E-4</v>
      </c>
      <c r="AD74" s="74">
        <v>-9.0E-4</v>
      </c>
      <c r="AE74" s="74">
        <v>-0.0011</v>
      </c>
      <c r="AF74" s="74">
        <v>-0.001325</v>
      </c>
      <c r="AG74" s="74">
        <v>-0.001703</v>
      </c>
      <c r="AH74" s="74">
        <v>-0.001524</v>
      </c>
      <c r="AI74" s="74">
        <v>-0.002076</v>
      </c>
      <c r="AJ74" s="74">
        <v>-0.0018</v>
      </c>
      <c r="AK74" s="74">
        <v>-0.002024</v>
      </c>
      <c r="AL74" s="74">
        <v>-0.002334</v>
      </c>
    </row>
    <row r="75" ht="12.75" customHeight="1">
      <c r="A75" s="74">
        <v>0.009023</v>
      </c>
      <c r="B75" s="74">
        <v>0.008192</v>
      </c>
      <c r="C75" s="74">
        <v>0.007586</v>
      </c>
      <c r="D75" s="74">
        <v>0.006811</v>
      </c>
      <c r="E75" s="74">
        <v>0.006398</v>
      </c>
      <c r="F75" s="74">
        <v>0.005871</v>
      </c>
      <c r="G75" s="74">
        <v>0.005484</v>
      </c>
      <c r="H75" s="74">
        <v>0.005</v>
      </c>
      <c r="I75" s="74">
        <v>0.004916</v>
      </c>
      <c r="J75" s="74">
        <v>0.004408</v>
      </c>
      <c r="K75" s="74">
        <v>0.004192</v>
      </c>
      <c r="L75" s="74">
        <v>0.003772</v>
      </c>
      <c r="M75" s="74">
        <v>0.003203</v>
      </c>
      <c r="N75" s="74">
        <v>0.003297</v>
      </c>
      <c r="O75" s="74">
        <v>0.002831</v>
      </c>
      <c r="P75" s="74">
        <v>0.002531</v>
      </c>
      <c r="Q75" s="74">
        <v>0.002186</v>
      </c>
      <c r="R75" s="74">
        <v>0.001881</v>
      </c>
      <c r="S75" s="74">
        <v>0.001688</v>
      </c>
      <c r="T75" s="74">
        <v>0.001469</v>
      </c>
      <c r="U75" s="74">
        <v>0.001053</v>
      </c>
      <c r="V75" s="74">
        <v>7.98E-4</v>
      </c>
      <c r="W75" s="74">
        <v>5.84E-4</v>
      </c>
      <c r="X75" s="74">
        <v>3.8E-4</v>
      </c>
      <c r="Y75" s="74">
        <v>1.12E-4</v>
      </c>
      <c r="Z75" s="74">
        <v>0.0</v>
      </c>
      <c r="AA75" s="74">
        <v>-2.13E-4</v>
      </c>
      <c r="AB75" s="74">
        <v>-2.59E-4</v>
      </c>
      <c r="AC75" s="74">
        <v>-5.12E-4</v>
      </c>
      <c r="AD75" s="74">
        <v>-6.54E-4</v>
      </c>
      <c r="AE75" s="74">
        <v>-0.001039</v>
      </c>
      <c r="AF75" s="74">
        <v>-0.001261</v>
      </c>
      <c r="AG75" s="74">
        <v>-0.001457</v>
      </c>
      <c r="AH75" s="74">
        <v>-0.001771</v>
      </c>
      <c r="AI75" s="74">
        <v>-0.001876</v>
      </c>
      <c r="AJ75" s="74">
        <v>-0.002105</v>
      </c>
      <c r="AK75" s="74">
        <v>-0.002005</v>
      </c>
      <c r="AL75" s="74">
        <v>-0.002287</v>
      </c>
    </row>
    <row r="76" ht="12.75" customHeight="1">
      <c r="A76" s="74">
        <v>0.00942</v>
      </c>
      <c r="B76" s="74">
        <v>0.008623</v>
      </c>
      <c r="C76" s="74">
        <v>0.00796</v>
      </c>
      <c r="D76" s="74">
        <v>0.007279</v>
      </c>
      <c r="E76" s="74">
        <v>0.006844</v>
      </c>
      <c r="F76" s="74">
        <v>0.006149</v>
      </c>
      <c r="G76" s="74">
        <v>0.00591</v>
      </c>
      <c r="H76" s="74">
        <v>0.005249</v>
      </c>
      <c r="I76" s="74">
        <v>0.005061</v>
      </c>
      <c r="J76" s="74">
        <v>0.004663</v>
      </c>
      <c r="K76" s="74">
        <v>0.004336</v>
      </c>
      <c r="L76" s="74">
        <v>0.004114</v>
      </c>
      <c r="M76" s="74">
        <v>0.00348</v>
      </c>
      <c r="N76" s="74">
        <v>0.003561</v>
      </c>
      <c r="O76" s="74">
        <v>0.00322</v>
      </c>
      <c r="P76" s="74">
        <v>0.002863</v>
      </c>
      <c r="Q76" s="74">
        <v>0.002302</v>
      </c>
      <c r="R76" s="74">
        <v>0.002078</v>
      </c>
      <c r="S76" s="74">
        <v>0.001835</v>
      </c>
      <c r="T76" s="74">
        <v>0.00155</v>
      </c>
      <c r="U76" s="74">
        <v>0.001301</v>
      </c>
      <c r="V76" s="74">
        <v>9.83E-4</v>
      </c>
      <c r="W76" s="74">
        <v>7.09E-4</v>
      </c>
      <c r="X76" s="74">
        <v>4.25E-4</v>
      </c>
      <c r="Y76" s="74">
        <v>8.7E-5</v>
      </c>
      <c r="Z76" s="74">
        <v>0.0</v>
      </c>
      <c r="AA76" s="74">
        <v>-3.33E-4</v>
      </c>
      <c r="AB76" s="74">
        <v>-5.2E-4</v>
      </c>
      <c r="AC76" s="74">
        <v>-5.88E-4</v>
      </c>
      <c r="AD76" s="74">
        <v>-8.01E-4</v>
      </c>
      <c r="AE76" s="74">
        <v>-0.001349</v>
      </c>
      <c r="AF76" s="74">
        <v>-0.001366</v>
      </c>
      <c r="AG76" s="74">
        <v>-0.001572</v>
      </c>
      <c r="AH76" s="74">
        <v>-0.001733</v>
      </c>
      <c r="AI76" s="74">
        <v>-0.001944</v>
      </c>
      <c r="AJ76" s="74">
        <v>-0.001937</v>
      </c>
      <c r="AK76" s="74">
        <v>-0.002131</v>
      </c>
      <c r="AL76" s="74">
        <v>-0.00236</v>
      </c>
    </row>
    <row r="77" ht="12.75" customHeight="1">
      <c r="A77" s="74">
        <v>0.008632</v>
      </c>
      <c r="B77" s="74">
        <v>0.008091</v>
      </c>
      <c r="C77" s="74">
        <v>0.007593</v>
      </c>
      <c r="D77" s="74">
        <v>0.006867</v>
      </c>
      <c r="E77" s="74">
        <v>0.006402</v>
      </c>
      <c r="F77" s="74">
        <v>0.006136</v>
      </c>
      <c r="G77" s="74">
        <v>0.005598</v>
      </c>
      <c r="H77" s="74">
        <v>0.005287</v>
      </c>
      <c r="I77" s="74">
        <v>0.005231</v>
      </c>
      <c r="J77" s="74">
        <v>0.004713</v>
      </c>
      <c r="K77" s="74">
        <v>0.004408</v>
      </c>
      <c r="L77" s="74">
        <v>0.003862</v>
      </c>
      <c r="M77" s="74">
        <v>0.003344</v>
      </c>
      <c r="N77" s="74">
        <v>0.003374</v>
      </c>
      <c r="O77" s="74">
        <v>0.002762</v>
      </c>
      <c r="P77" s="74">
        <v>0.002644</v>
      </c>
      <c r="Q77" s="74">
        <v>0.002489</v>
      </c>
      <c r="R77" s="74">
        <v>0.002257</v>
      </c>
      <c r="S77" s="74">
        <v>0.001864</v>
      </c>
      <c r="T77" s="74">
        <v>0.001565</v>
      </c>
      <c r="U77" s="74">
        <v>0.001352</v>
      </c>
      <c r="V77" s="74">
        <v>9.95E-4</v>
      </c>
      <c r="W77" s="74">
        <v>5.51E-4</v>
      </c>
      <c r="X77" s="74">
        <v>5.5E-4</v>
      </c>
      <c r="Y77" s="74">
        <v>2.29E-4</v>
      </c>
      <c r="Z77" s="74">
        <v>0.0</v>
      </c>
      <c r="AA77" s="74">
        <v>-6.9E-5</v>
      </c>
      <c r="AB77" s="74">
        <v>-2.77E-4</v>
      </c>
      <c r="AC77" s="74">
        <v>-5.29E-4</v>
      </c>
      <c r="AD77" s="74">
        <v>-6.27E-4</v>
      </c>
      <c r="AE77" s="74">
        <v>-8.87E-4</v>
      </c>
      <c r="AF77" s="74">
        <v>-0.001257</v>
      </c>
      <c r="AG77" s="74">
        <v>-0.001717</v>
      </c>
      <c r="AH77" s="74">
        <v>-0.001641</v>
      </c>
      <c r="AI77" s="74">
        <v>-0.001868</v>
      </c>
      <c r="AJ77" s="74">
        <v>-0.001867</v>
      </c>
      <c r="AK77" s="74">
        <v>-0.002051</v>
      </c>
      <c r="AL77" s="74">
        <v>-0.002382</v>
      </c>
    </row>
    <row r="78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</row>
    <row r="79" ht="12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29"/>
    <col customWidth="1" min="26" max="26" width="9.57"/>
    <col customWidth="1" min="27" max="38" width="10.29"/>
  </cols>
  <sheetData>
    <row r="1" ht="12.75" customHeight="1">
      <c r="A1" s="74">
        <v>0.025741</v>
      </c>
      <c r="B1" s="74">
        <v>0.023898</v>
      </c>
      <c r="C1" s="74">
        <v>0.022635</v>
      </c>
      <c r="D1" s="74">
        <v>0.020119</v>
      </c>
      <c r="E1" s="74">
        <v>0.019009</v>
      </c>
      <c r="F1" s="74">
        <v>0.015787</v>
      </c>
      <c r="G1" s="74">
        <v>0.0151</v>
      </c>
      <c r="H1" s="74">
        <v>0.014596</v>
      </c>
      <c r="I1" s="74">
        <v>0.013173</v>
      </c>
      <c r="J1" s="74">
        <v>0.012832</v>
      </c>
      <c r="K1" s="74">
        <v>0.012169</v>
      </c>
      <c r="L1" s="74">
        <v>0.011903</v>
      </c>
      <c r="M1" s="74">
        <v>0.011186</v>
      </c>
      <c r="N1" s="74">
        <v>0.009895</v>
      </c>
      <c r="O1" s="74">
        <v>0.009495</v>
      </c>
      <c r="P1" s="74">
        <v>0.009828</v>
      </c>
      <c r="Q1" s="74">
        <v>0.007268</v>
      </c>
      <c r="R1" s="74">
        <v>0.005965</v>
      </c>
      <c r="S1" s="74">
        <v>0.005772</v>
      </c>
      <c r="T1" s="74">
        <v>0.004588</v>
      </c>
      <c r="U1" s="74">
        <v>0.004791</v>
      </c>
      <c r="V1" s="74">
        <v>0.004237</v>
      </c>
      <c r="W1" s="74">
        <v>0.003755</v>
      </c>
      <c r="X1" s="74">
        <v>0.00243</v>
      </c>
      <c r="Y1" s="74">
        <v>0.001726</v>
      </c>
      <c r="Z1" s="74">
        <v>0.0</v>
      </c>
      <c r="AA1" s="74">
        <v>0.001741</v>
      </c>
      <c r="AB1" s="74">
        <v>0.001881</v>
      </c>
      <c r="AC1" s="74">
        <v>-6.64E-4</v>
      </c>
      <c r="AD1" s="74">
        <v>3.1E-5</v>
      </c>
      <c r="AE1" s="74">
        <v>-4.67E-4</v>
      </c>
      <c r="AF1" s="74">
        <v>-1.0E-4</v>
      </c>
      <c r="AG1" s="74">
        <v>-4.73E-4</v>
      </c>
      <c r="AH1" s="74">
        <v>-0.001303</v>
      </c>
      <c r="AI1" s="74">
        <v>-0.002674</v>
      </c>
      <c r="AJ1" s="74">
        <v>-0.00167</v>
      </c>
      <c r="AK1" s="74">
        <v>-0.004748</v>
      </c>
      <c r="AL1" s="74">
        <v>-0.005083</v>
      </c>
    </row>
    <row r="2" ht="12.75" customHeight="1">
      <c r="A2" s="74">
        <v>0.024738</v>
      </c>
      <c r="B2" s="74">
        <v>0.023693</v>
      </c>
      <c r="C2" s="74">
        <v>0.022831</v>
      </c>
      <c r="D2" s="74">
        <v>0.020491</v>
      </c>
      <c r="E2" s="74">
        <v>0.019289</v>
      </c>
      <c r="F2" s="74">
        <v>0.016327</v>
      </c>
      <c r="G2" s="74">
        <v>0.016445</v>
      </c>
      <c r="H2" s="74">
        <v>0.015137</v>
      </c>
      <c r="I2" s="74">
        <v>0.014469</v>
      </c>
      <c r="J2" s="74">
        <v>0.012902</v>
      </c>
      <c r="K2" s="74">
        <v>0.011962</v>
      </c>
      <c r="L2" s="74">
        <v>0.011829</v>
      </c>
      <c r="M2" s="74">
        <v>0.011289</v>
      </c>
      <c r="N2" s="74">
        <v>0.009691</v>
      </c>
      <c r="O2" s="74">
        <v>0.009391</v>
      </c>
      <c r="P2" s="74">
        <v>0.010328</v>
      </c>
      <c r="Q2" s="74">
        <v>0.007446</v>
      </c>
      <c r="R2" s="74">
        <v>0.005423</v>
      </c>
      <c r="S2" s="74">
        <v>0.005396</v>
      </c>
      <c r="T2" s="74">
        <v>0.004747</v>
      </c>
      <c r="U2" s="74">
        <v>0.003869</v>
      </c>
      <c r="V2" s="74">
        <v>0.004275</v>
      </c>
      <c r="W2" s="74">
        <v>0.002834</v>
      </c>
      <c r="X2" s="74">
        <v>0.001453</v>
      </c>
      <c r="Y2" s="74">
        <v>0.001777</v>
      </c>
      <c r="Z2" s="74">
        <v>0.0</v>
      </c>
      <c r="AA2" s="74">
        <v>2.87E-4</v>
      </c>
      <c r="AB2" s="74">
        <v>-0.001084</v>
      </c>
      <c r="AC2" s="74">
        <v>-0.002411</v>
      </c>
      <c r="AD2" s="74">
        <v>-0.002463</v>
      </c>
      <c r="AE2" s="74">
        <v>-0.002884</v>
      </c>
      <c r="AF2" s="74">
        <v>-0.001955</v>
      </c>
      <c r="AG2" s="74">
        <v>-0.003539</v>
      </c>
      <c r="AH2" s="74">
        <v>-0.004532</v>
      </c>
      <c r="AI2" s="74">
        <v>-0.005933</v>
      </c>
      <c r="AJ2" s="74">
        <v>-0.006269</v>
      </c>
      <c r="AK2" s="74">
        <v>-0.008233</v>
      </c>
      <c r="AL2" s="74">
        <v>-0.008429</v>
      </c>
    </row>
    <row r="3" ht="12.75" customHeight="1">
      <c r="A3" s="74">
        <v>0.025632</v>
      </c>
      <c r="B3" s="74">
        <v>0.025071</v>
      </c>
      <c r="C3" s="74">
        <v>0.024736</v>
      </c>
      <c r="D3" s="74">
        <v>0.023101</v>
      </c>
      <c r="E3" s="74">
        <v>0.022374</v>
      </c>
      <c r="F3" s="74">
        <v>0.019702</v>
      </c>
      <c r="G3" s="74">
        <v>0.018731</v>
      </c>
      <c r="H3" s="74">
        <v>0.018235</v>
      </c>
      <c r="I3" s="74">
        <v>0.017351</v>
      </c>
      <c r="J3" s="74">
        <v>0.016514</v>
      </c>
      <c r="K3" s="74">
        <v>0.015948</v>
      </c>
      <c r="L3" s="74">
        <v>0.014198</v>
      </c>
      <c r="M3" s="74">
        <v>0.013453</v>
      </c>
      <c r="N3" s="74">
        <v>0.012854</v>
      </c>
      <c r="O3" s="74">
        <v>0.011479</v>
      </c>
      <c r="P3" s="74">
        <v>0.011024</v>
      </c>
      <c r="Q3" s="74">
        <v>0.009497</v>
      </c>
      <c r="R3" s="74">
        <v>0.007509</v>
      </c>
      <c r="S3" s="74">
        <v>0.007609</v>
      </c>
      <c r="T3" s="74">
        <v>0.006382</v>
      </c>
      <c r="U3" s="74">
        <v>0.005597</v>
      </c>
      <c r="V3" s="74">
        <v>0.003922</v>
      </c>
      <c r="W3" s="74">
        <v>0.003248</v>
      </c>
      <c r="X3" s="74">
        <v>0.002853</v>
      </c>
      <c r="Y3" s="74">
        <v>8.05E-4</v>
      </c>
      <c r="Z3" s="74">
        <v>0.0</v>
      </c>
      <c r="AA3" s="74">
        <v>-1.67E-4</v>
      </c>
      <c r="AB3" s="74">
        <v>-0.001436</v>
      </c>
      <c r="AC3" s="74">
        <v>-0.003533</v>
      </c>
      <c r="AD3" s="74">
        <v>-0.003664</v>
      </c>
      <c r="AE3" s="74">
        <v>-0.004689</v>
      </c>
      <c r="AF3" s="74">
        <v>-0.004988</v>
      </c>
      <c r="AG3" s="74">
        <v>-0.006489</v>
      </c>
      <c r="AH3" s="74">
        <v>-0.007603</v>
      </c>
      <c r="AI3" s="74">
        <v>-0.009328</v>
      </c>
      <c r="AJ3" s="74">
        <v>-0.009865</v>
      </c>
      <c r="AK3" s="74">
        <v>-0.011218</v>
      </c>
      <c r="AL3" s="74">
        <v>-0.012568</v>
      </c>
    </row>
    <row r="4" ht="12.75" customHeight="1">
      <c r="A4" s="74">
        <v>0.027166</v>
      </c>
      <c r="B4" s="74">
        <v>0.026984</v>
      </c>
      <c r="C4" s="74">
        <v>0.026331</v>
      </c>
      <c r="D4" s="74">
        <v>0.024754</v>
      </c>
      <c r="E4" s="74">
        <v>0.023971</v>
      </c>
      <c r="F4" s="74">
        <v>0.02097</v>
      </c>
      <c r="G4" s="74">
        <v>0.020389</v>
      </c>
      <c r="H4" s="74">
        <v>0.019272</v>
      </c>
      <c r="I4" s="74">
        <v>0.018354</v>
      </c>
      <c r="J4" s="74">
        <v>0.017793</v>
      </c>
      <c r="K4" s="74">
        <v>0.016489</v>
      </c>
      <c r="L4" s="74">
        <v>0.01521</v>
      </c>
      <c r="M4" s="74">
        <v>0.014554</v>
      </c>
      <c r="N4" s="74">
        <v>0.013034</v>
      </c>
      <c r="O4" s="74">
        <v>0.012541</v>
      </c>
      <c r="P4" s="74">
        <v>0.012291</v>
      </c>
      <c r="Q4" s="74">
        <v>0.01015</v>
      </c>
      <c r="R4" s="74">
        <v>0.00831</v>
      </c>
      <c r="S4" s="74">
        <v>0.008241</v>
      </c>
      <c r="T4" s="74">
        <v>0.006287</v>
      </c>
      <c r="U4" s="74">
        <v>0.005443</v>
      </c>
      <c r="V4" s="74">
        <v>0.004704</v>
      </c>
      <c r="W4" s="74">
        <v>0.00345</v>
      </c>
      <c r="X4" s="74">
        <v>0.002955</v>
      </c>
      <c r="Y4" s="74">
        <v>0.001348</v>
      </c>
      <c r="Z4" s="74">
        <v>0.0</v>
      </c>
      <c r="AA4" s="74">
        <v>1.41E-4</v>
      </c>
      <c r="AB4" s="74">
        <v>-0.002317</v>
      </c>
      <c r="AC4" s="74">
        <v>-0.004502</v>
      </c>
      <c r="AD4" s="74">
        <v>-0.004582</v>
      </c>
      <c r="AE4" s="74">
        <v>-0.00643</v>
      </c>
      <c r="AF4" s="74">
        <v>-0.006753</v>
      </c>
      <c r="AG4" s="74">
        <v>-0.009128</v>
      </c>
      <c r="AH4" s="74">
        <v>-0.009812</v>
      </c>
      <c r="AI4" s="74">
        <v>-0.012122</v>
      </c>
      <c r="AJ4" s="74">
        <v>-0.011823</v>
      </c>
      <c r="AK4" s="74">
        <v>-0.014444</v>
      </c>
      <c r="AL4" s="74">
        <v>-0.01486</v>
      </c>
    </row>
    <row r="5" ht="12.75" customHeight="1">
      <c r="A5" s="74">
        <v>0.027265</v>
      </c>
      <c r="B5" s="74">
        <v>0.027539</v>
      </c>
      <c r="C5" s="74">
        <v>0.027519</v>
      </c>
      <c r="D5" s="74">
        <v>0.026163</v>
      </c>
      <c r="E5" s="74">
        <v>0.025465</v>
      </c>
      <c r="F5" s="74">
        <v>0.022728</v>
      </c>
      <c r="G5" s="74">
        <v>0.022111</v>
      </c>
      <c r="H5" s="74">
        <v>0.021099</v>
      </c>
      <c r="I5" s="74">
        <v>0.02003</v>
      </c>
      <c r="J5" s="74">
        <v>0.019196</v>
      </c>
      <c r="K5" s="74">
        <v>0.017949</v>
      </c>
      <c r="L5" s="74">
        <v>0.017166</v>
      </c>
      <c r="M5" s="74">
        <v>0.016036</v>
      </c>
      <c r="N5" s="74">
        <v>0.014334</v>
      </c>
      <c r="O5" s="74">
        <v>0.013778</v>
      </c>
      <c r="P5" s="74">
        <v>0.013482</v>
      </c>
      <c r="Q5" s="74">
        <v>0.011001</v>
      </c>
      <c r="R5" s="74">
        <v>0.009534</v>
      </c>
      <c r="S5" s="74">
        <v>0.008287</v>
      </c>
      <c r="T5" s="74">
        <v>0.007451</v>
      </c>
      <c r="U5" s="74">
        <v>0.006168</v>
      </c>
      <c r="V5" s="74">
        <v>0.005549</v>
      </c>
      <c r="W5" s="74">
        <v>0.00397</v>
      </c>
      <c r="X5" s="74">
        <v>0.002879</v>
      </c>
      <c r="Y5" s="74">
        <v>0.001602</v>
      </c>
      <c r="Z5" s="74">
        <v>0.0</v>
      </c>
      <c r="AA5" s="74">
        <v>-2.86E-4</v>
      </c>
      <c r="AB5" s="74">
        <v>-0.002371</v>
      </c>
      <c r="AC5" s="74">
        <v>-0.004998</v>
      </c>
      <c r="AD5" s="74">
        <v>-0.005488</v>
      </c>
      <c r="AE5" s="74">
        <v>-0.006536</v>
      </c>
      <c r="AF5" s="74">
        <v>-0.007611</v>
      </c>
      <c r="AG5" s="74">
        <v>-0.009182</v>
      </c>
      <c r="AH5" s="74">
        <v>-0.011108</v>
      </c>
      <c r="AI5" s="74">
        <v>-0.012785</v>
      </c>
      <c r="AJ5" s="74">
        <v>-0.013722</v>
      </c>
      <c r="AK5" s="74">
        <v>-0.015815</v>
      </c>
      <c r="AL5" s="74">
        <v>-0.017134</v>
      </c>
    </row>
    <row r="6" ht="12.75" customHeight="1">
      <c r="A6" s="74">
        <v>0.028046</v>
      </c>
      <c r="B6" s="74">
        <v>0.027558</v>
      </c>
      <c r="C6" s="74">
        <v>0.027365</v>
      </c>
      <c r="D6" s="74">
        <v>0.025964</v>
      </c>
      <c r="E6" s="74">
        <v>0.02529</v>
      </c>
      <c r="F6" s="74">
        <v>0.022921</v>
      </c>
      <c r="G6" s="74">
        <v>0.021868</v>
      </c>
      <c r="H6" s="74">
        <v>0.020945</v>
      </c>
      <c r="I6" s="74">
        <v>0.020464</v>
      </c>
      <c r="J6" s="74">
        <v>0.01911</v>
      </c>
      <c r="K6" s="74">
        <v>0.018196</v>
      </c>
      <c r="L6" s="74">
        <v>0.017036</v>
      </c>
      <c r="M6" s="74">
        <v>0.015843</v>
      </c>
      <c r="N6" s="74">
        <v>0.01452</v>
      </c>
      <c r="O6" s="74">
        <v>0.013874</v>
      </c>
      <c r="P6" s="74">
        <v>0.012964</v>
      </c>
      <c r="Q6" s="74">
        <v>0.011153</v>
      </c>
      <c r="R6" s="74">
        <v>0.009268</v>
      </c>
      <c r="S6" s="74">
        <v>0.008674</v>
      </c>
      <c r="T6" s="74">
        <v>0.007107</v>
      </c>
      <c r="U6" s="74">
        <v>0.00642</v>
      </c>
      <c r="V6" s="74">
        <v>0.005025</v>
      </c>
      <c r="W6" s="74">
        <v>0.004053</v>
      </c>
      <c r="X6" s="74">
        <v>0.003137</v>
      </c>
      <c r="Y6" s="74">
        <v>0.001373</v>
      </c>
      <c r="Z6" s="74">
        <v>0.0</v>
      </c>
      <c r="AA6" s="74">
        <v>-7.33E-4</v>
      </c>
      <c r="AB6" s="74">
        <v>-0.002953</v>
      </c>
      <c r="AC6" s="74">
        <v>-0.00508</v>
      </c>
      <c r="AD6" s="74">
        <v>-0.005563</v>
      </c>
      <c r="AE6" s="74">
        <v>-0.0074</v>
      </c>
      <c r="AF6" s="74">
        <v>-0.008222</v>
      </c>
      <c r="AG6" s="74">
        <v>-0.010546</v>
      </c>
      <c r="AH6" s="74">
        <v>-0.011803</v>
      </c>
      <c r="AI6" s="74">
        <v>-0.014288</v>
      </c>
      <c r="AJ6" s="74">
        <v>-0.014959</v>
      </c>
      <c r="AK6" s="74">
        <v>-0.016553</v>
      </c>
      <c r="AL6" s="74">
        <v>-0.017335</v>
      </c>
    </row>
    <row r="7" ht="12.75" customHeight="1">
      <c r="A7" s="74">
        <v>0.027147</v>
      </c>
      <c r="B7" s="74">
        <v>0.026975</v>
      </c>
      <c r="C7" s="74">
        <v>0.026309</v>
      </c>
      <c r="D7" s="74">
        <v>0.024937</v>
      </c>
      <c r="E7" s="74">
        <v>0.024226</v>
      </c>
      <c r="F7" s="74">
        <v>0.022119</v>
      </c>
      <c r="G7" s="74">
        <v>0.02147</v>
      </c>
      <c r="H7" s="74">
        <v>0.020587</v>
      </c>
      <c r="I7" s="74">
        <v>0.019705</v>
      </c>
      <c r="J7" s="74">
        <v>0.018054</v>
      </c>
      <c r="K7" s="74">
        <v>0.017394</v>
      </c>
      <c r="L7" s="74">
        <v>0.01642</v>
      </c>
      <c r="M7" s="74">
        <v>0.015925</v>
      </c>
      <c r="N7" s="74">
        <v>0.014372</v>
      </c>
      <c r="O7" s="74">
        <v>0.013056</v>
      </c>
      <c r="P7" s="74">
        <v>0.012994</v>
      </c>
      <c r="Q7" s="74">
        <v>0.010631</v>
      </c>
      <c r="R7" s="74">
        <v>0.009339</v>
      </c>
      <c r="S7" s="74">
        <v>0.008194</v>
      </c>
      <c r="T7" s="74">
        <v>0.007376</v>
      </c>
      <c r="U7" s="74">
        <v>0.006222</v>
      </c>
      <c r="V7" s="74">
        <v>0.005238</v>
      </c>
      <c r="W7" s="74">
        <v>0.003668</v>
      </c>
      <c r="X7" s="74">
        <v>0.002862</v>
      </c>
      <c r="Y7" s="74">
        <v>0.001541</v>
      </c>
      <c r="Z7" s="74">
        <v>0.0</v>
      </c>
      <c r="AA7" s="74">
        <v>-7.13E-4</v>
      </c>
      <c r="AB7" s="74">
        <v>-0.002902</v>
      </c>
      <c r="AC7" s="74">
        <v>-0.005162</v>
      </c>
      <c r="AD7" s="74">
        <v>-0.005701</v>
      </c>
      <c r="AE7" s="74">
        <v>-0.007369</v>
      </c>
      <c r="AF7" s="74">
        <v>-0.008426</v>
      </c>
      <c r="AG7" s="74">
        <v>-0.009971</v>
      </c>
      <c r="AH7" s="74">
        <v>-0.011545</v>
      </c>
      <c r="AI7" s="74">
        <v>-0.013619</v>
      </c>
      <c r="AJ7" s="74">
        <v>-0.014475</v>
      </c>
      <c r="AK7" s="74">
        <v>-0.016206</v>
      </c>
      <c r="AL7" s="74">
        <v>-0.017019</v>
      </c>
    </row>
    <row r="8" ht="12.75" customHeight="1">
      <c r="A8" s="74">
        <v>0.024984</v>
      </c>
      <c r="B8" s="74">
        <v>0.024923</v>
      </c>
      <c r="C8" s="74">
        <v>0.024711</v>
      </c>
      <c r="D8" s="74">
        <v>0.023474</v>
      </c>
      <c r="E8" s="74">
        <v>0.022868</v>
      </c>
      <c r="F8" s="74">
        <v>0.021096</v>
      </c>
      <c r="G8" s="74">
        <v>0.020286</v>
      </c>
      <c r="H8" s="74">
        <v>0.018973</v>
      </c>
      <c r="I8" s="74">
        <v>0.018289</v>
      </c>
      <c r="J8" s="74">
        <v>0.017433</v>
      </c>
      <c r="K8" s="74">
        <v>0.016602</v>
      </c>
      <c r="L8" s="74">
        <v>0.015727</v>
      </c>
      <c r="M8" s="74">
        <v>0.014701</v>
      </c>
      <c r="N8" s="74">
        <v>0.013244</v>
      </c>
      <c r="O8" s="74">
        <v>0.012828</v>
      </c>
      <c r="P8" s="74">
        <v>0.011663</v>
      </c>
      <c r="Q8" s="74">
        <v>0.010071</v>
      </c>
      <c r="R8" s="74">
        <v>0.008319</v>
      </c>
      <c r="S8" s="74">
        <v>0.008301</v>
      </c>
      <c r="T8" s="74">
        <v>0.007172</v>
      </c>
      <c r="U8" s="74">
        <v>0.005791</v>
      </c>
      <c r="V8" s="74">
        <v>0.00506</v>
      </c>
      <c r="W8" s="74">
        <v>0.003567</v>
      </c>
      <c r="X8" s="74">
        <v>0.002646</v>
      </c>
      <c r="Y8" s="74">
        <v>0.001305</v>
      </c>
      <c r="Z8" s="74">
        <v>0.0</v>
      </c>
      <c r="AA8" s="74">
        <v>-5.77E-4</v>
      </c>
      <c r="AB8" s="74">
        <v>-0.002687</v>
      </c>
      <c r="AC8" s="74">
        <v>-0.004666</v>
      </c>
      <c r="AD8" s="74">
        <v>-0.005272</v>
      </c>
      <c r="AE8" s="74">
        <v>-0.007152</v>
      </c>
      <c r="AF8" s="74">
        <v>-0.007939</v>
      </c>
      <c r="AG8" s="74">
        <v>-0.009336</v>
      </c>
      <c r="AH8" s="74">
        <v>-0.010878</v>
      </c>
      <c r="AI8" s="74">
        <v>-0.012958</v>
      </c>
      <c r="AJ8" s="74">
        <v>-0.013776</v>
      </c>
      <c r="AK8" s="74">
        <v>-0.015457</v>
      </c>
      <c r="AL8" s="74">
        <v>-0.015841</v>
      </c>
    </row>
    <row r="9" ht="12.75" customHeight="1">
      <c r="A9" s="74">
        <v>0.021911</v>
      </c>
      <c r="B9" s="74">
        <v>0.021604</v>
      </c>
      <c r="C9" s="74">
        <v>0.021418</v>
      </c>
      <c r="D9" s="74">
        <v>0.020687</v>
      </c>
      <c r="E9" s="74">
        <v>0.019823</v>
      </c>
      <c r="F9" s="74">
        <v>0.018563</v>
      </c>
      <c r="G9" s="74">
        <v>0.01777</v>
      </c>
      <c r="H9" s="74">
        <v>0.016939</v>
      </c>
      <c r="I9" s="74">
        <v>0.016338</v>
      </c>
      <c r="J9" s="74">
        <v>0.015718</v>
      </c>
      <c r="K9" s="74">
        <v>0.014814</v>
      </c>
      <c r="L9" s="74">
        <v>0.013997</v>
      </c>
      <c r="M9" s="74">
        <v>0.01298</v>
      </c>
      <c r="N9" s="74">
        <v>0.01174</v>
      </c>
      <c r="O9" s="74">
        <v>0.011199</v>
      </c>
      <c r="P9" s="74">
        <v>0.010875</v>
      </c>
      <c r="Q9" s="74">
        <v>0.00928</v>
      </c>
      <c r="R9" s="74">
        <v>0.007709</v>
      </c>
      <c r="S9" s="74">
        <v>0.007111</v>
      </c>
      <c r="T9" s="74">
        <v>0.00639</v>
      </c>
      <c r="U9" s="74">
        <v>0.005054</v>
      </c>
      <c r="V9" s="74">
        <v>0.004276</v>
      </c>
      <c r="W9" s="74">
        <v>0.003149</v>
      </c>
      <c r="X9" s="74">
        <v>0.00234</v>
      </c>
      <c r="Y9" s="74">
        <v>0.001497</v>
      </c>
      <c r="Z9" s="74">
        <v>0.0</v>
      </c>
      <c r="AA9" s="74">
        <v>-0.001015</v>
      </c>
      <c r="AB9" s="74">
        <v>-0.002889</v>
      </c>
      <c r="AC9" s="74">
        <v>-0.004937</v>
      </c>
      <c r="AD9" s="74">
        <v>-0.005364</v>
      </c>
      <c r="AE9" s="74">
        <v>-0.006985</v>
      </c>
      <c r="AF9" s="74">
        <v>-0.007917</v>
      </c>
      <c r="AG9" s="74">
        <v>-0.009375</v>
      </c>
      <c r="AH9" s="74">
        <v>-0.011007</v>
      </c>
      <c r="AI9" s="74">
        <v>-0.012752</v>
      </c>
      <c r="AJ9" s="74">
        <v>-0.013501</v>
      </c>
      <c r="AK9" s="74">
        <v>-0.014581</v>
      </c>
      <c r="AL9" s="74">
        <v>-0.015483</v>
      </c>
    </row>
    <row r="10" ht="12.75" customHeight="1">
      <c r="A10" s="74">
        <v>0.020337</v>
      </c>
      <c r="B10" s="74">
        <v>0.01996</v>
      </c>
      <c r="C10" s="74">
        <v>0.019472</v>
      </c>
      <c r="D10" s="74">
        <v>0.018809</v>
      </c>
      <c r="E10" s="74">
        <v>0.018349</v>
      </c>
      <c r="F10" s="74">
        <v>0.016917</v>
      </c>
      <c r="G10" s="74">
        <v>0.016347</v>
      </c>
      <c r="H10" s="74">
        <v>0.015778</v>
      </c>
      <c r="I10" s="74">
        <v>0.015072</v>
      </c>
      <c r="J10" s="74">
        <v>0.014273</v>
      </c>
      <c r="K10" s="74">
        <v>0.01402</v>
      </c>
      <c r="L10" s="74">
        <v>0.013262</v>
      </c>
      <c r="M10" s="74">
        <v>0.012259</v>
      </c>
      <c r="N10" s="74">
        <v>0.011239</v>
      </c>
      <c r="O10" s="74">
        <v>0.010591</v>
      </c>
      <c r="P10" s="74">
        <v>0.010226</v>
      </c>
      <c r="Q10" s="74">
        <v>0.008815</v>
      </c>
      <c r="R10" s="74">
        <v>0.007595</v>
      </c>
      <c r="S10" s="74">
        <v>0.006737</v>
      </c>
      <c r="T10" s="74">
        <v>0.005923</v>
      </c>
      <c r="U10" s="74">
        <v>0.004967</v>
      </c>
      <c r="V10" s="74">
        <v>0.003959</v>
      </c>
      <c r="W10" s="74">
        <v>0.003402</v>
      </c>
      <c r="X10" s="74">
        <v>0.002425</v>
      </c>
      <c r="Y10" s="74">
        <v>0.001718</v>
      </c>
      <c r="Z10" s="74">
        <v>0.0</v>
      </c>
      <c r="AA10" s="74">
        <v>-9.66E-4</v>
      </c>
      <c r="AB10" s="74">
        <v>-0.002525</v>
      </c>
      <c r="AC10" s="74">
        <v>-0.004494</v>
      </c>
      <c r="AD10" s="74">
        <v>-0.005087</v>
      </c>
      <c r="AE10" s="74">
        <v>-0.006696</v>
      </c>
      <c r="AF10" s="74">
        <v>-0.007325</v>
      </c>
      <c r="AG10" s="74">
        <v>-0.00892</v>
      </c>
      <c r="AH10" s="74">
        <v>-0.010311</v>
      </c>
      <c r="AI10" s="74">
        <v>-0.011507</v>
      </c>
      <c r="AJ10" s="74">
        <v>-0.012245</v>
      </c>
      <c r="AK10" s="74">
        <v>-0.013752</v>
      </c>
      <c r="AL10" s="74">
        <v>-0.014234</v>
      </c>
    </row>
    <row r="11" ht="12.75" customHeight="1">
      <c r="A11" s="74">
        <v>0.017994</v>
      </c>
      <c r="B11" s="74">
        <v>0.017548</v>
      </c>
      <c r="C11" s="74">
        <v>0.017084</v>
      </c>
      <c r="D11" s="74">
        <v>0.016289</v>
      </c>
      <c r="E11" s="74">
        <v>0.015962</v>
      </c>
      <c r="F11" s="74">
        <v>0.014839</v>
      </c>
      <c r="G11" s="74">
        <v>0.014353</v>
      </c>
      <c r="H11" s="74">
        <v>0.01386</v>
      </c>
      <c r="I11" s="74">
        <v>0.013119</v>
      </c>
      <c r="J11" s="74">
        <v>0.012782</v>
      </c>
      <c r="K11" s="74">
        <v>0.01221</v>
      </c>
      <c r="L11" s="74">
        <v>0.011755</v>
      </c>
      <c r="M11" s="74">
        <v>0.011134</v>
      </c>
      <c r="N11" s="74">
        <v>0.010041</v>
      </c>
      <c r="O11" s="74">
        <v>0.00968</v>
      </c>
      <c r="P11" s="74">
        <v>0.009061</v>
      </c>
      <c r="Q11" s="74">
        <v>0.007835</v>
      </c>
      <c r="R11" s="74">
        <v>0.006813</v>
      </c>
      <c r="S11" s="74">
        <v>0.006249</v>
      </c>
      <c r="T11" s="74">
        <v>0.005174</v>
      </c>
      <c r="U11" s="74">
        <v>0.00444</v>
      </c>
      <c r="V11" s="74">
        <v>0.003696</v>
      </c>
      <c r="W11" s="74">
        <v>0.002566</v>
      </c>
      <c r="X11" s="74">
        <v>0.002148</v>
      </c>
      <c r="Y11" s="74">
        <v>0.001377</v>
      </c>
      <c r="Z11" s="74">
        <v>0.0</v>
      </c>
      <c r="AA11" s="74">
        <v>-9.11E-4</v>
      </c>
      <c r="AB11" s="74">
        <v>-0.002808</v>
      </c>
      <c r="AC11" s="74">
        <v>-0.004689</v>
      </c>
      <c r="AD11" s="74">
        <v>-0.005189</v>
      </c>
      <c r="AE11" s="74">
        <v>-0.006617</v>
      </c>
      <c r="AF11" s="74">
        <v>-0.007394</v>
      </c>
      <c r="AG11" s="74">
        <v>-0.008566</v>
      </c>
      <c r="AH11" s="74">
        <v>-0.010006</v>
      </c>
      <c r="AI11" s="74">
        <v>-0.011552</v>
      </c>
      <c r="AJ11" s="74">
        <v>-0.011917</v>
      </c>
      <c r="AK11" s="74">
        <v>-0.013251</v>
      </c>
      <c r="AL11" s="74">
        <v>-0.013555</v>
      </c>
    </row>
    <row r="12" ht="12.75" customHeight="1">
      <c r="A12" s="74">
        <v>0.016419</v>
      </c>
      <c r="B12" s="74">
        <v>0.015922</v>
      </c>
      <c r="C12" s="74">
        <v>0.015471</v>
      </c>
      <c r="D12" s="74">
        <v>0.015089</v>
      </c>
      <c r="E12" s="74">
        <v>0.014704</v>
      </c>
      <c r="F12" s="74">
        <v>0.013713</v>
      </c>
      <c r="G12" s="74">
        <v>0.013228</v>
      </c>
      <c r="H12" s="74">
        <v>0.012397</v>
      </c>
      <c r="I12" s="74">
        <v>0.012094</v>
      </c>
      <c r="J12" s="74">
        <v>0.011567</v>
      </c>
      <c r="K12" s="74">
        <v>0.011225</v>
      </c>
      <c r="L12" s="74">
        <v>0.010877</v>
      </c>
      <c r="M12" s="74">
        <v>0.010214</v>
      </c>
      <c r="N12" s="74">
        <v>0.009378</v>
      </c>
      <c r="O12" s="74">
        <v>0.008887</v>
      </c>
      <c r="P12" s="74">
        <v>0.008397</v>
      </c>
      <c r="Q12" s="74">
        <v>0.007051</v>
      </c>
      <c r="R12" s="74">
        <v>0.006565</v>
      </c>
      <c r="S12" s="74">
        <v>0.005795</v>
      </c>
      <c r="T12" s="74">
        <v>0.004968</v>
      </c>
      <c r="U12" s="74">
        <v>0.00409</v>
      </c>
      <c r="V12" s="74">
        <v>0.003492</v>
      </c>
      <c r="W12" s="74">
        <v>0.002627</v>
      </c>
      <c r="X12" s="74">
        <v>0.001904</v>
      </c>
      <c r="Y12" s="74">
        <v>0.001016</v>
      </c>
      <c r="Z12" s="74">
        <v>0.0</v>
      </c>
      <c r="AA12" s="74">
        <v>-0.001154</v>
      </c>
      <c r="AB12" s="74">
        <v>-0.002814</v>
      </c>
      <c r="AC12" s="74">
        <v>-0.004467</v>
      </c>
      <c r="AD12" s="74">
        <v>-0.004994</v>
      </c>
      <c r="AE12" s="74">
        <v>-0.006263</v>
      </c>
      <c r="AF12" s="74">
        <v>-0.00694</v>
      </c>
      <c r="AG12" s="74">
        <v>-0.00822</v>
      </c>
      <c r="AH12" s="74">
        <v>-0.009287</v>
      </c>
      <c r="AI12" s="74">
        <v>-0.010633</v>
      </c>
      <c r="AJ12" s="74">
        <v>-0.011224</v>
      </c>
      <c r="AK12" s="74">
        <v>-0.012519</v>
      </c>
      <c r="AL12" s="74">
        <v>-0.012681</v>
      </c>
    </row>
    <row r="13" ht="12.75" customHeight="1">
      <c r="A13" s="74">
        <v>0.013075</v>
      </c>
      <c r="B13" s="74">
        <v>0.012878</v>
      </c>
      <c r="C13" s="74">
        <v>0.01268</v>
      </c>
      <c r="D13" s="74">
        <v>0.012427</v>
      </c>
      <c r="E13" s="74">
        <v>0.012084</v>
      </c>
      <c r="F13" s="74">
        <v>0.01128</v>
      </c>
      <c r="G13" s="74">
        <v>0.011236</v>
      </c>
      <c r="H13" s="74">
        <v>0.010699</v>
      </c>
      <c r="I13" s="74">
        <v>0.010438</v>
      </c>
      <c r="J13" s="74">
        <v>0.010064</v>
      </c>
      <c r="K13" s="74">
        <v>0.009802</v>
      </c>
      <c r="L13" s="74">
        <v>0.009392</v>
      </c>
      <c r="M13" s="74">
        <v>0.009095</v>
      </c>
      <c r="N13" s="74">
        <v>0.008282</v>
      </c>
      <c r="O13" s="74">
        <v>0.00771</v>
      </c>
      <c r="P13" s="74">
        <v>0.007451</v>
      </c>
      <c r="Q13" s="74">
        <v>0.00649</v>
      </c>
      <c r="R13" s="74">
        <v>0.005652</v>
      </c>
      <c r="S13" s="74">
        <v>0.005196</v>
      </c>
      <c r="T13" s="74">
        <v>0.004606</v>
      </c>
      <c r="U13" s="74">
        <v>0.003884</v>
      </c>
      <c r="V13" s="74">
        <v>0.003187</v>
      </c>
      <c r="W13" s="74">
        <v>0.002269</v>
      </c>
      <c r="X13" s="74">
        <v>0.002069</v>
      </c>
      <c r="Y13" s="74">
        <v>0.001157</v>
      </c>
      <c r="Z13" s="74">
        <v>0.0</v>
      </c>
      <c r="AA13" s="74">
        <v>-8.85E-4</v>
      </c>
      <c r="AB13" s="74">
        <v>-0.002573</v>
      </c>
      <c r="AC13" s="74">
        <v>-0.004231</v>
      </c>
      <c r="AD13" s="74">
        <v>-0.004881</v>
      </c>
      <c r="AE13" s="74">
        <v>-0.005983</v>
      </c>
      <c r="AF13" s="74">
        <v>-0.006573</v>
      </c>
      <c r="AG13" s="74">
        <v>-0.00771</v>
      </c>
      <c r="AH13" s="74">
        <v>-0.008693</v>
      </c>
      <c r="AI13" s="74">
        <v>-0.009632</v>
      </c>
      <c r="AJ13" s="74">
        <v>-0.01051</v>
      </c>
      <c r="AK13" s="74">
        <v>-0.011416</v>
      </c>
      <c r="AL13" s="74">
        <v>-0.011741</v>
      </c>
    </row>
    <row r="14" ht="12.75" customHeight="1">
      <c r="A14" s="74">
        <v>0.011007</v>
      </c>
      <c r="B14" s="74">
        <v>0.011147</v>
      </c>
      <c r="C14" s="74">
        <v>0.011169</v>
      </c>
      <c r="D14" s="74">
        <v>0.011089</v>
      </c>
      <c r="E14" s="74">
        <v>0.011144</v>
      </c>
      <c r="F14" s="74">
        <v>0.010414</v>
      </c>
      <c r="G14" s="74">
        <v>0.01026</v>
      </c>
      <c r="H14" s="74">
        <v>0.009892</v>
      </c>
      <c r="I14" s="74">
        <v>0.009649</v>
      </c>
      <c r="J14" s="74">
        <v>0.009255</v>
      </c>
      <c r="K14" s="74">
        <v>0.009206</v>
      </c>
      <c r="L14" s="74">
        <v>0.008766</v>
      </c>
      <c r="M14" s="74">
        <v>0.008272</v>
      </c>
      <c r="N14" s="74">
        <v>0.007809</v>
      </c>
      <c r="O14" s="74">
        <v>0.007326</v>
      </c>
      <c r="P14" s="74">
        <v>0.007101</v>
      </c>
      <c r="Q14" s="74">
        <v>0.00636</v>
      </c>
      <c r="R14" s="74">
        <v>0.005373</v>
      </c>
      <c r="S14" s="74">
        <v>0.004928</v>
      </c>
      <c r="T14" s="74">
        <v>0.004493</v>
      </c>
      <c r="U14" s="74">
        <v>0.003699</v>
      </c>
      <c r="V14" s="74">
        <v>0.003241</v>
      </c>
      <c r="W14" s="74">
        <v>0.002506</v>
      </c>
      <c r="X14" s="74">
        <v>0.001913</v>
      </c>
      <c r="Y14" s="74">
        <v>0.001306</v>
      </c>
      <c r="Z14" s="74">
        <v>0.0</v>
      </c>
      <c r="AA14" s="74">
        <v>-6.93E-4</v>
      </c>
      <c r="AB14" s="74">
        <v>-0.002261</v>
      </c>
      <c r="AC14" s="74">
        <v>-0.003919</v>
      </c>
      <c r="AD14" s="74">
        <v>-0.004417</v>
      </c>
      <c r="AE14" s="74">
        <v>-0.005606</v>
      </c>
      <c r="AF14" s="74">
        <v>-0.006147</v>
      </c>
      <c r="AG14" s="74">
        <v>-0.00733</v>
      </c>
      <c r="AH14" s="74">
        <v>-0.008083</v>
      </c>
      <c r="AI14" s="74">
        <v>-0.009299</v>
      </c>
      <c r="AJ14" s="74">
        <v>-0.00963</v>
      </c>
      <c r="AK14" s="74">
        <v>-0.01062</v>
      </c>
      <c r="AL14" s="74">
        <v>-0.010706</v>
      </c>
    </row>
    <row r="15" ht="12.75" customHeight="1">
      <c r="A15" s="74">
        <v>0.009223</v>
      </c>
      <c r="B15" s="74">
        <v>0.009392</v>
      </c>
      <c r="C15" s="74">
        <v>0.00968</v>
      </c>
      <c r="D15" s="74">
        <v>0.009734</v>
      </c>
      <c r="E15" s="74">
        <v>0.009622</v>
      </c>
      <c r="F15" s="74">
        <v>0.009186</v>
      </c>
      <c r="G15" s="74">
        <v>0.008934</v>
      </c>
      <c r="H15" s="74">
        <v>0.008783</v>
      </c>
      <c r="I15" s="74">
        <v>0.008616</v>
      </c>
      <c r="J15" s="74">
        <v>0.008532</v>
      </c>
      <c r="K15" s="74">
        <v>0.008194</v>
      </c>
      <c r="L15" s="74">
        <v>0.007851</v>
      </c>
      <c r="M15" s="74">
        <v>0.007601</v>
      </c>
      <c r="N15" s="74">
        <v>0.007051</v>
      </c>
      <c r="O15" s="74">
        <v>0.006614</v>
      </c>
      <c r="P15" s="74">
        <v>0.006392</v>
      </c>
      <c r="Q15" s="74">
        <v>0.005555</v>
      </c>
      <c r="R15" s="74">
        <v>0.004844</v>
      </c>
      <c r="S15" s="74">
        <v>0.004327</v>
      </c>
      <c r="T15" s="74">
        <v>0.003824</v>
      </c>
      <c r="U15" s="74">
        <v>0.003302</v>
      </c>
      <c r="V15" s="74">
        <v>0.002698</v>
      </c>
      <c r="W15" s="74">
        <v>0.001982</v>
      </c>
      <c r="X15" s="74">
        <v>0.001958</v>
      </c>
      <c r="Y15" s="74">
        <v>9.93E-4</v>
      </c>
      <c r="Z15" s="74">
        <v>0.0</v>
      </c>
      <c r="AA15" s="74">
        <v>-9.42E-4</v>
      </c>
      <c r="AB15" s="74">
        <v>-0.002302</v>
      </c>
      <c r="AC15" s="74">
        <v>-0.003829</v>
      </c>
      <c r="AD15" s="74">
        <v>-0.004334</v>
      </c>
      <c r="AE15" s="74">
        <v>-0.005411</v>
      </c>
      <c r="AF15" s="74">
        <v>-0.006001</v>
      </c>
      <c r="AG15" s="74">
        <v>-0.007021</v>
      </c>
      <c r="AH15" s="74">
        <v>-0.007758</v>
      </c>
      <c r="AI15" s="74">
        <v>-0.008744</v>
      </c>
      <c r="AJ15" s="74">
        <v>-0.009293</v>
      </c>
      <c r="AK15" s="74">
        <v>-0.010057</v>
      </c>
      <c r="AL15" s="74">
        <v>-0.010295</v>
      </c>
    </row>
    <row r="16" ht="12.75" customHeight="1">
      <c r="A16" s="74">
        <v>0.007983</v>
      </c>
      <c r="B16" s="74">
        <v>0.008252</v>
      </c>
      <c r="C16" s="74">
        <v>0.008573</v>
      </c>
      <c r="D16" s="74">
        <v>0.008664</v>
      </c>
      <c r="E16" s="74">
        <v>0.008779</v>
      </c>
      <c r="F16" s="74">
        <v>0.008364</v>
      </c>
      <c r="G16" s="74">
        <v>0.008227</v>
      </c>
      <c r="H16" s="74">
        <v>0.008033</v>
      </c>
      <c r="I16" s="74">
        <v>0.007899</v>
      </c>
      <c r="J16" s="74">
        <v>0.00775</v>
      </c>
      <c r="K16" s="74">
        <v>0.007668</v>
      </c>
      <c r="L16" s="74">
        <v>0.007371</v>
      </c>
      <c r="M16" s="74">
        <v>0.006977</v>
      </c>
      <c r="N16" s="74">
        <v>0.006555</v>
      </c>
      <c r="O16" s="74">
        <v>0.006309</v>
      </c>
      <c r="P16" s="74">
        <v>0.005972</v>
      </c>
      <c r="Q16" s="74">
        <v>0.005214</v>
      </c>
      <c r="R16" s="74">
        <v>0.004504</v>
      </c>
      <c r="S16" s="74">
        <v>0.0043</v>
      </c>
      <c r="T16" s="74">
        <v>0.003757</v>
      </c>
      <c r="U16" s="74">
        <v>0.00322</v>
      </c>
      <c r="V16" s="74">
        <v>0.00259</v>
      </c>
      <c r="W16" s="74">
        <v>0.002085</v>
      </c>
      <c r="X16" s="74">
        <v>0.001554</v>
      </c>
      <c r="Y16" s="74">
        <v>9.75E-4</v>
      </c>
      <c r="Z16" s="74">
        <v>0.0</v>
      </c>
      <c r="AA16" s="74">
        <v>-6.73E-4</v>
      </c>
      <c r="AB16" s="74">
        <v>-0.002325</v>
      </c>
      <c r="AC16" s="74">
        <v>-0.003476</v>
      </c>
      <c r="AD16" s="74">
        <v>-0.004077</v>
      </c>
      <c r="AE16" s="74">
        <v>-0.004959</v>
      </c>
      <c r="AF16" s="74">
        <v>-0.005574</v>
      </c>
      <c r="AG16" s="74">
        <v>-0.006436</v>
      </c>
      <c r="AH16" s="74">
        <v>-0.007342</v>
      </c>
      <c r="AI16" s="74">
        <v>-0.008173</v>
      </c>
      <c r="AJ16" s="74">
        <v>-0.008569</v>
      </c>
      <c r="AK16" s="74">
        <v>-0.009291</v>
      </c>
      <c r="AL16" s="74">
        <v>-0.009547</v>
      </c>
    </row>
    <row r="17" ht="12.75" customHeight="1">
      <c r="A17" s="74">
        <v>0.006113</v>
      </c>
      <c r="B17" s="74">
        <v>0.006497</v>
      </c>
      <c r="C17" s="74">
        <v>0.00699</v>
      </c>
      <c r="D17" s="74">
        <v>0.007184</v>
      </c>
      <c r="E17" s="74">
        <v>0.007403</v>
      </c>
      <c r="F17" s="74">
        <v>0.007067</v>
      </c>
      <c r="G17" s="74">
        <v>0.007081</v>
      </c>
      <c r="H17" s="74">
        <v>0.006853</v>
      </c>
      <c r="I17" s="74">
        <v>0.006796</v>
      </c>
      <c r="J17" s="74">
        <v>0.006725</v>
      </c>
      <c r="K17" s="74">
        <v>0.006661</v>
      </c>
      <c r="L17" s="74">
        <v>0.006477</v>
      </c>
      <c r="M17" s="74">
        <v>0.006224</v>
      </c>
      <c r="N17" s="74">
        <v>0.005834</v>
      </c>
      <c r="O17" s="74">
        <v>0.0055</v>
      </c>
      <c r="P17" s="74">
        <v>0.005356</v>
      </c>
      <c r="Q17" s="74">
        <v>0.004692</v>
      </c>
      <c r="R17" s="74">
        <v>0.00416</v>
      </c>
      <c r="S17" s="74">
        <v>0.003865</v>
      </c>
      <c r="T17" s="74">
        <v>0.003196</v>
      </c>
      <c r="U17" s="74">
        <v>0.002685</v>
      </c>
      <c r="V17" s="74">
        <v>0.002258</v>
      </c>
      <c r="W17" s="74">
        <v>0.001829</v>
      </c>
      <c r="X17" s="74">
        <v>0.001553</v>
      </c>
      <c r="Y17" s="74">
        <v>7.18E-4</v>
      </c>
      <c r="Z17" s="74">
        <v>0.0</v>
      </c>
      <c r="AA17" s="74">
        <v>-8.43E-4</v>
      </c>
      <c r="AB17" s="74">
        <v>-0.002062</v>
      </c>
      <c r="AC17" s="74">
        <v>-0.003446</v>
      </c>
      <c r="AD17" s="74">
        <v>-0.003922</v>
      </c>
      <c r="AE17" s="74">
        <v>-0.00478</v>
      </c>
      <c r="AF17" s="74">
        <v>-0.005219</v>
      </c>
      <c r="AG17" s="74">
        <v>-0.006125</v>
      </c>
      <c r="AH17" s="74">
        <v>-0.006692</v>
      </c>
      <c r="AI17" s="74">
        <v>-0.007477</v>
      </c>
      <c r="AJ17" s="74">
        <v>-0.00798</v>
      </c>
      <c r="AK17" s="74">
        <v>-0.008655</v>
      </c>
      <c r="AL17" s="74">
        <v>-0.008817</v>
      </c>
    </row>
    <row r="18" ht="12.75" customHeight="1">
      <c r="A18" s="74">
        <v>0.004951</v>
      </c>
      <c r="B18" s="74">
        <v>0.005438</v>
      </c>
      <c r="C18" s="74">
        <v>0.005948</v>
      </c>
      <c r="D18" s="74">
        <v>0.006209</v>
      </c>
      <c r="E18" s="74">
        <v>0.006488</v>
      </c>
      <c r="F18" s="74">
        <v>0.006239</v>
      </c>
      <c r="G18" s="74">
        <v>0.006215</v>
      </c>
      <c r="H18" s="74">
        <v>0.005976</v>
      </c>
      <c r="I18" s="74">
        <v>0.006068</v>
      </c>
      <c r="J18" s="74">
        <v>0.005996</v>
      </c>
      <c r="K18" s="74">
        <v>0.005856</v>
      </c>
      <c r="L18" s="74">
        <v>0.005641</v>
      </c>
      <c r="M18" s="74">
        <v>0.005583</v>
      </c>
      <c r="N18" s="74">
        <v>0.005217</v>
      </c>
      <c r="O18" s="74">
        <v>0.004909</v>
      </c>
      <c r="P18" s="74">
        <v>0.004751</v>
      </c>
      <c r="Q18" s="74">
        <v>0.004118</v>
      </c>
      <c r="R18" s="74">
        <v>0.003649</v>
      </c>
      <c r="S18" s="74">
        <v>0.003285</v>
      </c>
      <c r="T18" s="74">
        <v>0.002856</v>
      </c>
      <c r="U18" s="74">
        <v>0.002411</v>
      </c>
      <c r="V18" s="74">
        <v>0.00205</v>
      </c>
      <c r="W18" s="74">
        <v>0.001605</v>
      </c>
      <c r="X18" s="74">
        <v>0.001382</v>
      </c>
      <c r="Y18" s="74">
        <v>8.38E-4</v>
      </c>
      <c r="Z18" s="74">
        <v>0.0</v>
      </c>
      <c r="AA18" s="74">
        <v>-7.4E-4</v>
      </c>
      <c r="AB18" s="74">
        <v>-0.002021</v>
      </c>
      <c r="AC18" s="74">
        <v>-0.003045</v>
      </c>
      <c r="AD18" s="74">
        <v>-0.003485</v>
      </c>
      <c r="AE18" s="74">
        <v>-0.004347</v>
      </c>
      <c r="AF18" s="74">
        <v>-0.004776</v>
      </c>
      <c r="AG18" s="74">
        <v>-0.005418</v>
      </c>
      <c r="AH18" s="74">
        <v>-0.006146</v>
      </c>
      <c r="AI18" s="74">
        <v>-0.006803</v>
      </c>
      <c r="AJ18" s="74">
        <v>-0.007325</v>
      </c>
      <c r="AK18" s="74">
        <v>-0.007944</v>
      </c>
      <c r="AL18" s="74">
        <v>-0.008142</v>
      </c>
    </row>
    <row r="19" ht="12.75" customHeight="1">
      <c r="A19" s="74">
        <v>0.004187</v>
      </c>
      <c r="B19" s="74">
        <v>0.004679</v>
      </c>
      <c r="C19" s="74">
        <v>0.005216</v>
      </c>
      <c r="D19" s="74">
        <v>0.005653</v>
      </c>
      <c r="E19" s="74">
        <v>0.005852</v>
      </c>
      <c r="F19" s="74">
        <v>0.00548</v>
      </c>
      <c r="G19" s="74">
        <v>0.005637</v>
      </c>
      <c r="H19" s="74">
        <v>0.005399</v>
      </c>
      <c r="I19" s="74">
        <v>0.005496</v>
      </c>
      <c r="J19" s="74">
        <v>0.005233</v>
      </c>
      <c r="K19" s="74">
        <v>0.005398</v>
      </c>
      <c r="L19" s="74">
        <v>0.005151</v>
      </c>
      <c r="M19" s="74">
        <v>0.004906</v>
      </c>
      <c r="N19" s="74">
        <v>0.004628</v>
      </c>
      <c r="O19" s="74">
        <v>0.004527</v>
      </c>
      <c r="P19" s="74">
        <v>0.004352</v>
      </c>
      <c r="Q19" s="74">
        <v>0.003795</v>
      </c>
      <c r="R19" s="74">
        <v>0.003228</v>
      </c>
      <c r="S19" s="74">
        <v>0.003058</v>
      </c>
      <c r="T19" s="74">
        <v>0.002492</v>
      </c>
      <c r="U19" s="74">
        <v>0.002274</v>
      </c>
      <c r="V19" s="74">
        <v>0.001915</v>
      </c>
      <c r="W19" s="74">
        <v>0.001443</v>
      </c>
      <c r="X19" s="74">
        <v>0.001284</v>
      </c>
      <c r="Y19" s="74">
        <v>7.41E-4</v>
      </c>
      <c r="Z19" s="74">
        <v>0.0</v>
      </c>
      <c r="AA19" s="74">
        <v>-6.26E-4</v>
      </c>
      <c r="AB19" s="74">
        <v>-0.001826</v>
      </c>
      <c r="AC19" s="74">
        <v>-0.002795</v>
      </c>
      <c r="AD19" s="74">
        <v>-0.003202</v>
      </c>
      <c r="AE19" s="74">
        <v>-0.004005</v>
      </c>
      <c r="AF19" s="74">
        <v>-0.004338</v>
      </c>
      <c r="AG19" s="74">
        <v>-0.004983</v>
      </c>
      <c r="AH19" s="74">
        <v>-0.005532</v>
      </c>
      <c r="AI19" s="74">
        <v>-0.006309</v>
      </c>
      <c r="AJ19" s="74">
        <v>-0.006632</v>
      </c>
      <c r="AK19" s="74">
        <v>-0.007242</v>
      </c>
      <c r="AL19" s="74">
        <v>-0.00739</v>
      </c>
    </row>
    <row r="20" ht="12.75" customHeight="1">
      <c r="A20" s="74">
        <v>0.003366</v>
      </c>
      <c r="B20" s="74">
        <v>0.003866</v>
      </c>
      <c r="C20" s="74">
        <v>0.004451</v>
      </c>
      <c r="D20" s="74">
        <v>0.004637</v>
      </c>
      <c r="E20" s="74">
        <v>0.004872</v>
      </c>
      <c r="F20" s="74">
        <v>0.004771</v>
      </c>
      <c r="G20" s="74">
        <v>0.004643</v>
      </c>
      <c r="H20" s="74">
        <v>0.004664</v>
      </c>
      <c r="I20" s="74">
        <v>0.00457</v>
      </c>
      <c r="J20" s="74">
        <v>0.004579</v>
      </c>
      <c r="K20" s="74">
        <v>0.004472</v>
      </c>
      <c r="L20" s="74">
        <v>0.00437</v>
      </c>
      <c r="M20" s="74">
        <v>0.004327</v>
      </c>
      <c r="N20" s="74">
        <v>0.003918</v>
      </c>
      <c r="O20" s="74">
        <v>0.003759</v>
      </c>
      <c r="P20" s="74">
        <v>0.003549</v>
      </c>
      <c r="Q20" s="74">
        <v>0.003146</v>
      </c>
      <c r="R20" s="74">
        <v>0.00276</v>
      </c>
      <c r="S20" s="74">
        <v>0.002501</v>
      </c>
      <c r="T20" s="74">
        <v>0.0022</v>
      </c>
      <c r="U20" s="74">
        <v>0.00185</v>
      </c>
      <c r="V20" s="74">
        <v>0.001663</v>
      </c>
      <c r="W20" s="74">
        <v>0.001156</v>
      </c>
      <c r="X20" s="74">
        <v>0.001083</v>
      </c>
      <c r="Y20" s="74">
        <v>6.69E-4</v>
      </c>
      <c r="Z20" s="74">
        <v>0.0</v>
      </c>
      <c r="AA20" s="74">
        <v>-5.51E-4</v>
      </c>
      <c r="AB20" s="74">
        <v>-0.001639</v>
      </c>
      <c r="AC20" s="74">
        <v>-0.002582</v>
      </c>
      <c r="AD20" s="74">
        <v>-0.00297</v>
      </c>
      <c r="AE20" s="74">
        <v>-0.003469</v>
      </c>
      <c r="AF20" s="74">
        <v>-0.003946</v>
      </c>
      <c r="AG20" s="74">
        <v>-0.004477</v>
      </c>
      <c r="AH20" s="74">
        <v>-0.005077</v>
      </c>
      <c r="AI20" s="74">
        <v>-0.005646</v>
      </c>
      <c r="AJ20" s="74">
        <v>-0.006097</v>
      </c>
      <c r="AK20" s="74">
        <v>-0.006666</v>
      </c>
      <c r="AL20" s="74">
        <v>-0.00683</v>
      </c>
    </row>
    <row r="21" ht="12.75" customHeight="1">
      <c r="A21" s="74">
        <v>0.003013</v>
      </c>
      <c r="B21" s="74">
        <v>0.003441</v>
      </c>
      <c r="C21" s="74">
        <v>0.00393</v>
      </c>
      <c r="D21" s="74">
        <v>0.004188</v>
      </c>
      <c r="E21" s="74">
        <v>0.004411</v>
      </c>
      <c r="F21" s="74">
        <v>0.004281</v>
      </c>
      <c r="G21" s="74">
        <v>0.004318</v>
      </c>
      <c r="H21" s="74">
        <v>0.004098</v>
      </c>
      <c r="I21" s="74">
        <v>0.004097</v>
      </c>
      <c r="J21" s="74">
        <v>0.004105</v>
      </c>
      <c r="K21" s="74">
        <v>0.004014</v>
      </c>
      <c r="L21" s="74">
        <v>0.003962</v>
      </c>
      <c r="M21" s="74">
        <v>0.003899</v>
      </c>
      <c r="N21" s="74">
        <v>0.003579</v>
      </c>
      <c r="O21" s="74">
        <v>0.003515</v>
      </c>
      <c r="P21" s="74">
        <v>0.003345</v>
      </c>
      <c r="Q21" s="74">
        <v>0.003002</v>
      </c>
      <c r="R21" s="74">
        <v>0.002537</v>
      </c>
      <c r="S21" s="74">
        <v>0.002436</v>
      </c>
      <c r="T21" s="74">
        <v>0.002044</v>
      </c>
      <c r="U21" s="74">
        <v>0.001668</v>
      </c>
      <c r="V21" s="74">
        <v>0.001473</v>
      </c>
      <c r="W21" s="74">
        <v>0.001017</v>
      </c>
      <c r="X21" s="74">
        <v>9.0E-4</v>
      </c>
      <c r="Y21" s="74">
        <v>5.93E-4</v>
      </c>
      <c r="Z21" s="74">
        <v>0.0</v>
      </c>
      <c r="AA21" s="74">
        <v>-6.13E-4</v>
      </c>
      <c r="AB21" s="74">
        <v>-0.001404</v>
      </c>
      <c r="AC21" s="74">
        <v>-0.0023</v>
      </c>
      <c r="AD21" s="74">
        <v>-0.00256</v>
      </c>
      <c r="AE21" s="74">
        <v>-0.003137</v>
      </c>
      <c r="AF21" s="74">
        <v>-0.003487</v>
      </c>
      <c r="AG21" s="74">
        <v>-0.004035</v>
      </c>
      <c r="AH21" s="74">
        <v>-0.004495</v>
      </c>
      <c r="AI21" s="74">
        <v>-0.0052</v>
      </c>
      <c r="AJ21" s="74">
        <v>-0.005511</v>
      </c>
      <c r="AK21" s="74">
        <v>-0.006005</v>
      </c>
      <c r="AL21" s="74">
        <v>-0.006162</v>
      </c>
    </row>
    <row r="22" ht="12.75" customHeight="1">
      <c r="A22" s="74">
        <v>0.002662</v>
      </c>
      <c r="B22" s="74">
        <v>0.0031</v>
      </c>
      <c r="C22" s="74">
        <v>0.003518</v>
      </c>
      <c r="D22" s="74">
        <v>0.00375</v>
      </c>
      <c r="E22" s="74">
        <v>0.003963</v>
      </c>
      <c r="F22" s="74">
        <v>0.003779</v>
      </c>
      <c r="G22" s="74">
        <v>0.003813</v>
      </c>
      <c r="H22" s="74">
        <v>0.003741</v>
      </c>
      <c r="I22" s="74">
        <v>0.00375</v>
      </c>
      <c r="J22" s="74">
        <v>0.003686</v>
      </c>
      <c r="K22" s="74">
        <v>0.003697</v>
      </c>
      <c r="L22" s="74">
        <v>0.003516</v>
      </c>
      <c r="M22" s="74">
        <v>0.00347</v>
      </c>
      <c r="N22" s="74">
        <v>0.003309</v>
      </c>
      <c r="O22" s="74">
        <v>0.003165</v>
      </c>
      <c r="P22" s="74">
        <v>0.003051</v>
      </c>
      <c r="Q22" s="74">
        <v>0.002626</v>
      </c>
      <c r="R22" s="74">
        <v>0.002288</v>
      </c>
      <c r="S22" s="74">
        <v>0.002096</v>
      </c>
      <c r="T22" s="74">
        <v>0.001746</v>
      </c>
      <c r="U22" s="74">
        <v>0.001587</v>
      </c>
      <c r="V22" s="74">
        <v>0.001381</v>
      </c>
      <c r="W22" s="74">
        <v>9.03E-4</v>
      </c>
      <c r="X22" s="74">
        <v>9.6E-4</v>
      </c>
      <c r="Y22" s="74">
        <v>5.8E-4</v>
      </c>
      <c r="Z22" s="74">
        <v>0.0</v>
      </c>
      <c r="AA22" s="74">
        <v>-5.9E-4</v>
      </c>
      <c r="AB22" s="74">
        <v>-0.001529</v>
      </c>
      <c r="AC22" s="74">
        <v>-0.002221</v>
      </c>
      <c r="AD22" s="74">
        <v>-0.002499</v>
      </c>
      <c r="AE22" s="74">
        <v>-0.002933</v>
      </c>
      <c r="AF22" s="74">
        <v>-0.003337</v>
      </c>
      <c r="AG22" s="74">
        <v>-0.003793</v>
      </c>
      <c r="AH22" s="74">
        <v>-0.00425</v>
      </c>
      <c r="AI22" s="74">
        <v>-0.004725</v>
      </c>
      <c r="AJ22" s="74">
        <v>-0.005219</v>
      </c>
      <c r="AK22" s="74">
        <v>-0.005649</v>
      </c>
      <c r="AL22" s="74">
        <v>-0.005673</v>
      </c>
    </row>
    <row r="23" ht="12.75" customHeight="1">
      <c r="A23" s="74">
        <v>0.002333</v>
      </c>
      <c r="B23" s="74">
        <v>0.002766</v>
      </c>
      <c r="C23" s="74">
        <v>0.003169</v>
      </c>
      <c r="D23" s="74">
        <v>0.00346</v>
      </c>
      <c r="E23" s="74">
        <v>0.003658</v>
      </c>
      <c r="F23" s="74">
        <v>0.003441</v>
      </c>
      <c r="G23" s="74">
        <v>0.003503</v>
      </c>
      <c r="H23" s="74">
        <v>0.003367</v>
      </c>
      <c r="I23" s="74">
        <v>0.003398</v>
      </c>
      <c r="J23" s="74">
        <v>0.003417</v>
      </c>
      <c r="K23" s="74">
        <v>0.003446</v>
      </c>
      <c r="L23" s="74">
        <v>0.003318</v>
      </c>
      <c r="M23" s="74">
        <v>0.003245</v>
      </c>
      <c r="N23" s="74">
        <v>0.003051</v>
      </c>
      <c r="O23" s="74">
        <v>0.003039</v>
      </c>
      <c r="P23" s="74">
        <v>0.002859</v>
      </c>
      <c r="Q23" s="74">
        <v>0.002525</v>
      </c>
      <c r="R23" s="74">
        <v>0.002165</v>
      </c>
      <c r="S23" s="74">
        <v>0.002071</v>
      </c>
      <c r="T23" s="74">
        <v>0.001808</v>
      </c>
      <c r="U23" s="74">
        <v>0.001548</v>
      </c>
      <c r="V23" s="74">
        <v>0.001246</v>
      </c>
      <c r="W23" s="74">
        <v>0.001058</v>
      </c>
      <c r="X23" s="74">
        <v>8.92E-4</v>
      </c>
      <c r="Y23" s="74">
        <v>5.7E-4</v>
      </c>
      <c r="Z23" s="74">
        <v>0.0</v>
      </c>
      <c r="AA23" s="74">
        <v>-4.25E-4</v>
      </c>
      <c r="AB23" s="74">
        <v>-0.001317</v>
      </c>
      <c r="AC23" s="74">
        <v>-0.001897</v>
      </c>
      <c r="AD23" s="74">
        <v>-0.002089</v>
      </c>
      <c r="AE23" s="74">
        <v>-0.002632</v>
      </c>
      <c r="AF23" s="74">
        <v>-0.00286</v>
      </c>
      <c r="AG23" s="74">
        <v>-0.00337</v>
      </c>
      <c r="AH23" s="74">
        <v>-0.003712</v>
      </c>
      <c r="AI23" s="74">
        <v>-0.004305</v>
      </c>
      <c r="AJ23" s="74">
        <v>-0.004611</v>
      </c>
      <c r="AK23" s="74">
        <v>-0.005101</v>
      </c>
      <c r="AL23" s="74">
        <v>-0.005236</v>
      </c>
    </row>
    <row r="24" ht="12.75" customHeight="1">
      <c r="A24" s="74">
        <v>0.001552</v>
      </c>
      <c r="B24" s="74">
        <v>0.002005</v>
      </c>
      <c r="C24" s="74">
        <v>0.002435</v>
      </c>
      <c r="D24" s="74">
        <v>0.002699</v>
      </c>
      <c r="E24" s="74">
        <v>0.002863</v>
      </c>
      <c r="F24" s="74">
        <v>0.002788</v>
      </c>
      <c r="G24" s="74">
        <v>0.002861</v>
      </c>
      <c r="H24" s="74">
        <v>0.002845</v>
      </c>
      <c r="I24" s="74">
        <v>0.002902</v>
      </c>
      <c r="J24" s="74">
        <v>0.002854</v>
      </c>
      <c r="K24" s="74">
        <v>0.00292</v>
      </c>
      <c r="L24" s="74">
        <v>0.002878</v>
      </c>
      <c r="M24" s="74">
        <v>0.002878</v>
      </c>
      <c r="N24" s="74">
        <v>0.002683</v>
      </c>
      <c r="O24" s="74">
        <v>0.002713</v>
      </c>
      <c r="P24" s="74">
        <v>0.002455</v>
      </c>
      <c r="Q24" s="74">
        <v>0.002402</v>
      </c>
      <c r="R24" s="74">
        <v>0.001952</v>
      </c>
      <c r="S24" s="74">
        <v>0.001864</v>
      </c>
      <c r="T24" s="74">
        <v>0.001534</v>
      </c>
      <c r="U24" s="74">
        <v>0.001293</v>
      </c>
      <c r="V24" s="74">
        <v>0.001182</v>
      </c>
      <c r="W24" s="74">
        <v>9.52E-4</v>
      </c>
      <c r="X24" s="74">
        <v>8.75E-4</v>
      </c>
      <c r="Y24" s="74">
        <v>4.35E-4</v>
      </c>
      <c r="Z24" s="74">
        <v>0.0</v>
      </c>
      <c r="AA24" s="74">
        <v>-4.82E-4</v>
      </c>
      <c r="AB24" s="74">
        <v>-0.001275</v>
      </c>
      <c r="AC24" s="74">
        <v>-0.001848</v>
      </c>
      <c r="AD24" s="74">
        <v>-0.00201</v>
      </c>
      <c r="AE24" s="74">
        <v>-0.00242</v>
      </c>
      <c r="AF24" s="74">
        <v>-0.002653</v>
      </c>
      <c r="AG24" s="74">
        <v>-0.00307</v>
      </c>
      <c r="AH24" s="74">
        <v>-0.003518</v>
      </c>
      <c r="AI24" s="74">
        <v>-0.003985</v>
      </c>
      <c r="AJ24" s="74">
        <v>-0.004308</v>
      </c>
      <c r="AK24" s="74">
        <v>-0.004749</v>
      </c>
      <c r="AL24" s="74">
        <v>-0.00481</v>
      </c>
    </row>
    <row r="25" ht="12.75" customHeight="1">
      <c r="A25" s="74">
        <v>8.27E-4</v>
      </c>
      <c r="B25" s="74">
        <v>0.001284</v>
      </c>
      <c r="C25" s="74">
        <v>0.001729</v>
      </c>
      <c r="D25" s="74">
        <v>0.002095</v>
      </c>
      <c r="E25" s="74">
        <v>0.002293</v>
      </c>
      <c r="F25" s="74">
        <v>0.002209</v>
      </c>
      <c r="G25" s="74">
        <v>0.002356</v>
      </c>
      <c r="H25" s="74">
        <v>0.002278</v>
      </c>
      <c r="I25" s="74">
        <v>0.002368</v>
      </c>
      <c r="J25" s="74">
        <v>0.002348</v>
      </c>
      <c r="K25" s="74">
        <v>0.002463</v>
      </c>
      <c r="L25" s="74">
        <v>0.002432</v>
      </c>
      <c r="M25" s="74">
        <v>0.002508</v>
      </c>
      <c r="N25" s="74">
        <v>0.002378</v>
      </c>
      <c r="O25" s="74">
        <v>0.002316</v>
      </c>
      <c r="P25" s="74">
        <v>0.002293</v>
      </c>
      <c r="Q25" s="74">
        <v>0.002067</v>
      </c>
      <c r="R25" s="74">
        <v>0.001736</v>
      </c>
      <c r="S25" s="74">
        <v>0.001615</v>
      </c>
      <c r="T25" s="74">
        <v>0.001427</v>
      </c>
      <c r="U25" s="74">
        <v>0.001262</v>
      </c>
      <c r="V25" s="74">
        <v>0.001034</v>
      </c>
      <c r="W25" s="74">
        <v>8.54E-4</v>
      </c>
      <c r="X25" s="74">
        <v>7.3E-4</v>
      </c>
      <c r="Y25" s="74">
        <v>4.66E-4</v>
      </c>
      <c r="Z25" s="74">
        <v>0.0</v>
      </c>
      <c r="AA25" s="74">
        <v>-3.91E-4</v>
      </c>
      <c r="AB25" s="74">
        <v>-0.001105</v>
      </c>
      <c r="AC25" s="74">
        <v>-0.001644</v>
      </c>
      <c r="AD25" s="74">
        <v>-0.001826</v>
      </c>
      <c r="AE25" s="74">
        <v>-0.002157</v>
      </c>
      <c r="AF25" s="74">
        <v>-0.002419</v>
      </c>
      <c r="AG25" s="74">
        <v>-0.002782</v>
      </c>
      <c r="AH25" s="74">
        <v>-0.003135</v>
      </c>
      <c r="AI25" s="74">
        <v>-0.003584</v>
      </c>
      <c r="AJ25" s="74">
        <v>-0.003837</v>
      </c>
      <c r="AK25" s="74">
        <v>-0.004309</v>
      </c>
      <c r="AL25" s="74">
        <v>-0.004358</v>
      </c>
    </row>
    <row r="26" ht="12.75" customHeight="1">
      <c r="A26" s="74">
        <v>1.11E-4</v>
      </c>
      <c r="B26" s="74">
        <v>5.59E-4</v>
      </c>
      <c r="C26" s="74">
        <v>0.001068</v>
      </c>
      <c r="D26" s="74">
        <v>0.0014</v>
      </c>
      <c r="E26" s="74">
        <v>0.001602</v>
      </c>
      <c r="F26" s="74">
        <v>0.001657</v>
      </c>
      <c r="G26" s="74">
        <v>0.001762</v>
      </c>
      <c r="H26" s="74">
        <v>0.001745</v>
      </c>
      <c r="I26" s="74">
        <v>0.001855</v>
      </c>
      <c r="J26" s="74">
        <v>0.00189</v>
      </c>
      <c r="K26" s="74">
        <v>0.001952</v>
      </c>
      <c r="L26" s="74">
        <v>0.001969</v>
      </c>
      <c r="M26" s="74">
        <v>0.002086</v>
      </c>
      <c r="N26" s="74">
        <v>0.001953</v>
      </c>
      <c r="O26" s="74">
        <v>0.001959</v>
      </c>
      <c r="P26" s="74">
        <v>0.00188</v>
      </c>
      <c r="Q26" s="74">
        <v>0.001776</v>
      </c>
      <c r="R26" s="74">
        <v>0.001446</v>
      </c>
      <c r="S26" s="74">
        <v>0.00138</v>
      </c>
      <c r="T26" s="74">
        <v>0.001181</v>
      </c>
      <c r="U26" s="74">
        <v>9.63E-4</v>
      </c>
      <c r="V26" s="74">
        <v>9.04E-4</v>
      </c>
      <c r="W26" s="74">
        <v>7.57E-4</v>
      </c>
      <c r="X26" s="74">
        <v>7.43E-4</v>
      </c>
      <c r="Y26" s="74">
        <v>3.68E-4</v>
      </c>
      <c r="Z26" s="74">
        <v>0.0</v>
      </c>
      <c r="AA26" s="74">
        <v>-3.58E-4</v>
      </c>
      <c r="AB26" s="74">
        <v>-0.001025</v>
      </c>
      <c r="AC26" s="74">
        <v>-0.001528</v>
      </c>
      <c r="AD26" s="74">
        <v>-0.001637</v>
      </c>
      <c r="AE26" s="74">
        <v>-0.001971</v>
      </c>
      <c r="AF26" s="74">
        <v>-0.002135</v>
      </c>
      <c r="AG26" s="74">
        <v>-0.002453</v>
      </c>
      <c r="AH26" s="74">
        <v>-0.002823</v>
      </c>
      <c r="AI26" s="74">
        <v>-0.003287</v>
      </c>
      <c r="AJ26" s="74">
        <v>-0.003596</v>
      </c>
      <c r="AK26" s="74">
        <v>-0.003948</v>
      </c>
      <c r="AL26" s="74">
        <v>-0.004004</v>
      </c>
    </row>
    <row r="27" ht="12.75" customHeight="1">
      <c r="A27" s="74">
        <v>-6.05E-4</v>
      </c>
      <c r="B27" s="74">
        <v>-1.11E-4</v>
      </c>
      <c r="C27" s="74">
        <v>4.21E-4</v>
      </c>
      <c r="D27" s="74">
        <v>7.66E-4</v>
      </c>
      <c r="E27" s="74">
        <v>0.00102</v>
      </c>
      <c r="F27" s="74">
        <v>0.001084</v>
      </c>
      <c r="G27" s="74">
        <v>0.001184</v>
      </c>
      <c r="H27" s="74">
        <v>0.001234</v>
      </c>
      <c r="I27" s="74">
        <v>0.001289</v>
      </c>
      <c r="J27" s="74">
        <v>0.001356</v>
      </c>
      <c r="K27" s="74">
        <v>0.001448</v>
      </c>
      <c r="L27" s="74">
        <v>0.00156</v>
      </c>
      <c r="M27" s="74">
        <v>0.001617</v>
      </c>
      <c r="N27" s="74">
        <v>0.001548</v>
      </c>
      <c r="O27" s="74">
        <v>0.001635</v>
      </c>
      <c r="P27" s="74">
        <v>0.001576</v>
      </c>
      <c r="Q27" s="74">
        <v>0.001473</v>
      </c>
      <c r="R27" s="74">
        <v>0.001224</v>
      </c>
      <c r="S27" s="74">
        <v>0.001172</v>
      </c>
      <c r="T27" s="74">
        <v>9.91E-4</v>
      </c>
      <c r="U27" s="74">
        <v>8.4E-4</v>
      </c>
      <c r="V27" s="74">
        <v>7.4E-4</v>
      </c>
      <c r="W27" s="74">
        <v>5.91E-4</v>
      </c>
      <c r="X27" s="74">
        <v>5.68E-4</v>
      </c>
      <c r="Y27" s="74">
        <v>2.79E-4</v>
      </c>
      <c r="Z27" s="74">
        <v>0.0</v>
      </c>
      <c r="AA27" s="74">
        <v>-3.82E-4</v>
      </c>
      <c r="AB27" s="74">
        <v>-0.001023</v>
      </c>
      <c r="AC27" s="74">
        <v>-0.001449</v>
      </c>
      <c r="AD27" s="74">
        <v>-0.001508</v>
      </c>
      <c r="AE27" s="74">
        <v>-0.001778</v>
      </c>
      <c r="AF27" s="74">
        <v>-0.001919</v>
      </c>
      <c r="AG27" s="74">
        <v>-0.002296</v>
      </c>
      <c r="AH27" s="74">
        <v>-0.002631</v>
      </c>
      <c r="AI27" s="74">
        <v>-0.002995</v>
      </c>
      <c r="AJ27" s="74">
        <v>-0.003239</v>
      </c>
      <c r="AK27" s="74">
        <v>-0.003624</v>
      </c>
      <c r="AL27" s="74">
        <v>-0.00374</v>
      </c>
    </row>
    <row r="28" ht="12.75" customHeight="1">
      <c r="A28" s="74">
        <v>-0.001111</v>
      </c>
      <c r="B28" s="74">
        <v>-6.32E-4</v>
      </c>
      <c r="C28" s="74">
        <v>-6.9E-5</v>
      </c>
      <c r="D28" s="74">
        <v>2.58E-4</v>
      </c>
      <c r="E28" s="74">
        <v>5.88E-4</v>
      </c>
      <c r="F28" s="74">
        <v>6.47E-4</v>
      </c>
      <c r="G28" s="74">
        <v>8.2E-4</v>
      </c>
      <c r="H28" s="74">
        <v>7.51E-4</v>
      </c>
      <c r="I28" s="74">
        <v>9.12E-4</v>
      </c>
      <c r="J28" s="74">
        <v>9.59E-4</v>
      </c>
      <c r="K28" s="74">
        <v>0.001051</v>
      </c>
      <c r="L28" s="74">
        <v>0.00114</v>
      </c>
      <c r="M28" s="74">
        <v>0.001326</v>
      </c>
      <c r="N28" s="74">
        <v>0.00128</v>
      </c>
      <c r="O28" s="74">
        <v>0.001285</v>
      </c>
      <c r="P28" s="74">
        <v>0.001307</v>
      </c>
      <c r="Q28" s="74">
        <v>0.001158</v>
      </c>
      <c r="R28" s="74">
        <v>9.74E-4</v>
      </c>
      <c r="S28" s="74">
        <v>0.001028</v>
      </c>
      <c r="T28" s="74">
        <v>7.98E-4</v>
      </c>
      <c r="U28" s="74">
        <v>6.75E-4</v>
      </c>
      <c r="V28" s="74">
        <v>6.45E-4</v>
      </c>
      <c r="W28" s="74">
        <v>5.06E-4</v>
      </c>
      <c r="X28" s="74">
        <v>4.96E-4</v>
      </c>
      <c r="Y28" s="74">
        <v>2.82E-4</v>
      </c>
      <c r="Z28" s="74">
        <v>0.0</v>
      </c>
      <c r="AA28" s="74">
        <v>-3.11E-4</v>
      </c>
      <c r="AB28" s="74">
        <v>-7.97E-4</v>
      </c>
      <c r="AC28" s="74">
        <v>-0.001182</v>
      </c>
      <c r="AD28" s="74">
        <v>-0.001252</v>
      </c>
      <c r="AE28" s="74">
        <v>-0.001444</v>
      </c>
      <c r="AF28" s="74">
        <v>-0.001634</v>
      </c>
      <c r="AG28" s="74">
        <v>-0.001916</v>
      </c>
      <c r="AH28" s="74">
        <v>-0.002176</v>
      </c>
      <c r="AI28" s="74">
        <v>-0.002631</v>
      </c>
      <c r="AJ28" s="74">
        <v>-0.002876</v>
      </c>
      <c r="AK28" s="74">
        <v>-0.003244</v>
      </c>
      <c r="AL28" s="74">
        <v>-0.003346</v>
      </c>
    </row>
    <row r="29" ht="12.75" customHeight="1">
      <c r="A29" s="74">
        <v>-0.00166</v>
      </c>
      <c r="B29" s="74">
        <v>-0.001135</v>
      </c>
      <c r="C29" s="74">
        <v>-5.58E-4</v>
      </c>
      <c r="D29" s="74">
        <v>-1.71E-4</v>
      </c>
      <c r="E29" s="74">
        <v>1.09E-4</v>
      </c>
      <c r="F29" s="74">
        <v>1.77E-4</v>
      </c>
      <c r="G29" s="74">
        <v>3.26E-4</v>
      </c>
      <c r="H29" s="74">
        <v>3.89E-4</v>
      </c>
      <c r="I29" s="74">
        <v>5.06E-4</v>
      </c>
      <c r="J29" s="74">
        <v>5.97E-4</v>
      </c>
      <c r="K29" s="74">
        <v>7.21E-4</v>
      </c>
      <c r="L29" s="74">
        <v>7.99E-4</v>
      </c>
      <c r="M29" s="74">
        <v>9.74E-4</v>
      </c>
      <c r="N29" s="74">
        <v>9.96E-4</v>
      </c>
      <c r="O29" s="74">
        <v>0.00112</v>
      </c>
      <c r="P29" s="74">
        <v>0.001122</v>
      </c>
      <c r="Q29" s="74">
        <v>0.001027</v>
      </c>
      <c r="R29" s="74">
        <v>8.99E-4</v>
      </c>
      <c r="S29" s="74">
        <v>7.97E-4</v>
      </c>
      <c r="T29" s="74">
        <v>7.03E-4</v>
      </c>
      <c r="U29" s="74">
        <v>5.87E-4</v>
      </c>
      <c r="V29" s="74">
        <v>5.55E-4</v>
      </c>
      <c r="W29" s="74">
        <v>4.28E-4</v>
      </c>
      <c r="X29" s="74">
        <v>5.16E-4</v>
      </c>
      <c r="Y29" s="74">
        <v>3.07E-4</v>
      </c>
      <c r="Z29" s="74">
        <v>0.0</v>
      </c>
      <c r="AA29" s="74">
        <v>-2.42E-4</v>
      </c>
      <c r="AB29" s="74">
        <v>-7.29E-4</v>
      </c>
      <c r="AC29" s="74">
        <v>-0.001059</v>
      </c>
      <c r="AD29" s="74">
        <v>-0.00103</v>
      </c>
      <c r="AE29" s="74">
        <v>-0.001254</v>
      </c>
      <c r="AF29" s="74">
        <v>-0.00144</v>
      </c>
      <c r="AG29" s="74">
        <v>-0.001647</v>
      </c>
      <c r="AH29" s="74">
        <v>-0.001908</v>
      </c>
      <c r="AI29" s="74">
        <v>-0.002264</v>
      </c>
      <c r="AJ29" s="74">
        <v>-0.002499</v>
      </c>
      <c r="AK29" s="74">
        <v>-0.002847</v>
      </c>
      <c r="AL29" s="74">
        <v>-0.002963</v>
      </c>
    </row>
    <row r="30" ht="12.75" customHeight="1">
      <c r="A30" s="74">
        <v>-0.002168</v>
      </c>
      <c r="B30" s="74">
        <v>-0.0016</v>
      </c>
      <c r="C30" s="74">
        <v>-0.001019</v>
      </c>
      <c r="D30" s="74">
        <v>-6.15E-4</v>
      </c>
      <c r="E30" s="74">
        <v>-3.09E-4</v>
      </c>
      <c r="F30" s="74">
        <v>-2.06E-4</v>
      </c>
      <c r="G30" s="74">
        <v>-2.2E-5</v>
      </c>
      <c r="H30" s="74">
        <v>1.0E-5</v>
      </c>
      <c r="I30" s="74">
        <v>2.24E-4</v>
      </c>
      <c r="J30" s="74">
        <v>2.77E-4</v>
      </c>
      <c r="K30" s="74">
        <v>4.34E-4</v>
      </c>
      <c r="L30" s="74">
        <v>4.42E-4</v>
      </c>
      <c r="M30" s="74">
        <v>7.37E-4</v>
      </c>
      <c r="N30" s="74">
        <v>7.34E-4</v>
      </c>
      <c r="O30" s="74">
        <v>8.62E-4</v>
      </c>
      <c r="P30" s="74">
        <v>8.69E-4</v>
      </c>
      <c r="Q30" s="74">
        <v>8.83E-4</v>
      </c>
      <c r="R30" s="74">
        <v>6.68E-4</v>
      </c>
      <c r="S30" s="74">
        <v>7.13E-4</v>
      </c>
      <c r="T30" s="74">
        <v>5.87E-4</v>
      </c>
      <c r="U30" s="74">
        <v>5.0E-4</v>
      </c>
      <c r="V30" s="74">
        <v>4.87E-4</v>
      </c>
      <c r="W30" s="74">
        <v>4.01E-4</v>
      </c>
      <c r="X30" s="74">
        <v>4.29E-4</v>
      </c>
      <c r="Y30" s="74">
        <v>2.89E-4</v>
      </c>
      <c r="Z30" s="74">
        <v>0.0</v>
      </c>
      <c r="AA30" s="74">
        <v>-2.03E-4</v>
      </c>
      <c r="AB30" s="74">
        <v>-6.15E-4</v>
      </c>
      <c r="AC30" s="74">
        <v>-8.23E-4</v>
      </c>
      <c r="AD30" s="74">
        <v>-8.5E-4</v>
      </c>
      <c r="AE30" s="74">
        <v>-9.64E-4</v>
      </c>
      <c r="AF30" s="74">
        <v>-0.001052</v>
      </c>
      <c r="AG30" s="74">
        <v>-0.001343</v>
      </c>
      <c r="AH30" s="74">
        <v>-0.001584</v>
      </c>
      <c r="AI30" s="74">
        <v>-0.001887</v>
      </c>
      <c r="AJ30" s="74">
        <v>-0.002205</v>
      </c>
      <c r="AK30" s="74">
        <v>-0.002487</v>
      </c>
      <c r="AL30" s="74">
        <v>-0.002633</v>
      </c>
    </row>
    <row r="31" ht="12.75" customHeight="1">
      <c r="A31" s="74">
        <v>-0.002514</v>
      </c>
      <c r="B31" s="74">
        <v>-0.00198</v>
      </c>
      <c r="C31" s="74">
        <v>-0.001362</v>
      </c>
      <c r="D31" s="74">
        <v>-9.42E-4</v>
      </c>
      <c r="E31" s="74">
        <v>-6.49E-4</v>
      </c>
      <c r="F31" s="74">
        <v>-5.65E-4</v>
      </c>
      <c r="G31" s="74">
        <v>-4.04E-4</v>
      </c>
      <c r="H31" s="74">
        <v>-2.91E-4</v>
      </c>
      <c r="I31" s="74">
        <v>-1.52E-4</v>
      </c>
      <c r="J31" s="74">
        <v>-4.7E-5</v>
      </c>
      <c r="K31" s="74">
        <v>8.6E-5</v>
      </c>
      <c r="L31" s="74">
        <v>2.45E-4</v>
      </c>
      <c r="M31" s="74">
        <v>3.94E-4</v>
      </c>
      <c r="N31" s="74">
        <v>4.94E-4</v>
      </c>
      <c r="O31" s="74">
        <v>5.93E-4</v>
      </c>
      <c r="P31" s="74">
        <v>6.24E-4</v>
      </c>
      <c r="Q31" s="74">
        <v>5.84E-4</v>
      </c>
      <c r="R31" s="74">
        <v>5.4E-4</v>
      </c>
      <c r="S31" s="74">
        <v>5.32E-4</v>
      </c>
      <c r="T31" s="74">
        <v>4.21E-4</v>
      </c>
      <c r="U31" s="74">
        <v>4.09E-4</v>
      </c>
      <c r="V31" s="74">
        <v>4.17E-4</v>
      </c>
      <c r="W31" s="74">
        <v>2.79E-4</v>
      </c>
      <c r="X31" s="74">
        <v>3.86E-4</v>
      </c>
      <c r="Y31" s="74">
        <v>2.13E-4</v>
      </c>
      <c r="Z31" s="74">
        <v>0.0</v>
      </c>
      <c r="AA31" s="74">
        <v>-2.27E-4</v>
      </c>
      <c r="AB31" s="74">
        <v>-6.34E-4</v>
      </c>
      <c r="AC31" s="74">
        <v>-7.96E-4</v>
      </c>
      <c r="AD31" s="74">
        <v>-7.85E-4</v>
      </c>
      <c r="AE31" s="74">
        <v>-8.48E-4</v>
      </c>
      <c r="AF31" s="74">
        <v>-9.74E-4</v>
      </c>
      <c r="AG31" s="74">
        <v>-0.001161</v>
      </c>
      <c r="AH31" s="74">
        <v>-0.00141</v>
      </c>
      <c r="AI31" s="74">
        <v>-0.001736</v>
      </c>
      <c r="AJ31" s="74">
        <v>-0.001957</v>
      </c>
      <c r="AK31" s="74">
        <v>-0.002253</v>
      </c>
      <c r="AL31" s="74">
        <v>-0.002415</v>
      </c>
    </row>
    <row r="32" ht="12.75" customHeight="1">
      <c r="A32" s="74">
        <v>-0.003022</v>
      </c>
      <c r="B32" s="74">
        <v>-0.00245</v>
      </c>
      <c r="C32" s="74">
        <v>-0.001808</v>
      </c>
      <c r="D32" s="74">
        <v>-0.001376</v>
      </c>
      <c r="E32" s="74">
        <v>-0.001032</v>
      </c>
      <c r="F32" s="74">
        <v>-8.89E-4</v>
      </c>
      <c r="G32" s="74">
        <v>-6.8E-4</v>
      </c>
      <c r="H32" s="74">
        <v>-6.97E-4</v>
      </c>
      <c r="I32" s="74">
        <v>-4.13E-4</v>
      </c>
      <c r="J32" s="74">
        <v>-3.43E-4</v>
      </c>
      <c r="K32" s="74">
        <v>-1.93E-4</v>
      </c>
      <c r="L32" s="74">
        <v>-8.7E-5</v>
      </c>
      <c r="M32" s="74">
        <v>2.19E-4</v>
      </c>
      <c r="N32" s="74">
        <v>3.04E-4</v>
      </c>
      <c r="O32" s="74">
        <v>3.96E-4</v>
      </c>
      <c r="P32" s="74">
        <v>4.43E-4</v>
      </c>
      <c r="Q32" s="74">
        <v>4.64E-4</v>
      </c>
      <c r="R32" s="74">
        <v>3.55E-4</v>
      </c>
      <c r="S32" s="74">
        <v>3.7E-4</v>
      </c>
      <c r="T32" s="74">
        <v>3.41E-4</v>
      </c>
      <c r="U32" s="74">
        <v>3.1E-4</v>
      </c>
      <c r="V32" s="74">
        <v>3.34E-4</v>
      </c>
      <c r="W32" s="74">
        <v>2.72E-4</v>
      </c>
      <c r="X32" s="74">
        <v>2.88E-4</v>
      </c>
      <c r="Y32" s="74">
        <v>2.21E-4</v>
      </c>
      <c r="Z32" s="74">
        <v>0.0</v>
      </c>
      <c r="AA32" s="74">
        <v>-1.21E-4</v>
      </c>
      <c r="AB32" s="74">
        <v>-4.53E-4</v>
      </c>
      <c r="AC32" s="74">
        <v>-6.09E-4</v>
      </c>
      <c r="AD32" s="74">
        <v>-5.53E-4</v>
      </c>
      <c r="AE32" s="74">
        <v>-6.37E-4</v>
      </c>
      <c r="AF32" s="74">
        <v>-6.88E-4</v>
      </c>
      <c r="AG32" s="74">
        <v>-8.79E-4</v>
      </c>
      <c r="AH32" s="74">
        <v>-0.001109</v>
      </c>
      <c r="AI32" s="74">
        <v>-0.001449</v>
      </c>
      <c r="AJ32" s="74">
        <v>-0.001667</v>
      </c>
      <c r="AK32" s="74">
        <v>-0.001935</v>
      </c>
      <c r="AL32" s="74">
        <v>-0.002046</v>
      </c>
    </row>
    <row r="33" ht="12.75" customHeight="1">
      <c r="A33" s="74">
        <v>-0.003348</v>
      </c>
      <c r="B33" s="74">
        <v>-0.002761</v>
      </c>
      <c r="C33" s="74">
        <v>-0.002148</v>
      </c>
      <c r="D33" s="74">
        <v>-0.001645</v>
      </c>
      <c r="E33" s="74">
        <v>-0.001283</v>
      </c>
      <c r="F33" s="74">
        <v>-0.001154</v>
      </c>
      <c r="G33" s="74">
        <v>-9.63E-4</v>
      </c>
      <c r="H33" s="74">
        <v>-8.39E-4</v>
      </c>
      <c r="I33" s="74">
        <v>-6.51E-4</v>
      </c>
      <c r="J33" s="74">
        <v>-5.62E-4</v>
      </c>
      <c r="K33" s="74">
        <v>-3.98E-4</v>
      </c>
      <c r="L33" s="74">
        <v>-1.89E-4</v>
      </c>
      <c r="M33" s="74">
        <v>-3.9E-5</v>
      </c>
      <c r="N33" s="74">
        <v>9.6E-5</v>
      </c>
      <c r="O33" s="74">
        <v>2.86E-4</v>
      </c>
      <c r="P33" s="74">
        <v>3.73E-4</v>
      </c>
      <c r="Q33" s="74">
        <v>3.57E-4</v>
      </c>
      <c r="R33" s="74">
        <v>2.47E-4</v>
      </c>
      <c r="S33" s="74">
        <v>2.79E-4</v>
      </c>
      <c r="T33" s="74">
        <v>2.88E-4</v>
      </c>
      <c r="U33" s="74">
        <v>2.67E-4</v>
      </c>
      <c r="V33" s="74">
        <v>2.8E-4</v>
      </c>
      <c r="W33" s="74">
        <v>2.15E-4</v>
      </c>
      <c r="X33" s="74">
        <v>3.16E-4</v>
      </c>
      <c r="Y33" s="74">
        <v>2.55E-4</v>
      </c>
      <c r="Z33" s="74">
        <v>0.0</v>
      </c>
      <c r="AA33" s="74">
        <v>-1.28E-4</v>
      </c>
      <c r="AB33" s="74">
        <v>-4.42E-4</v>
      </c>
      <c r="AC33" s="74">
        <v>-5.32E-4</v>
      </c>
      <c r="AD33" s="74">
        <v>-3.44E-4</v>
      </c>
      <c r="AE33" s="74">
        <v>-4.59E-4</v>
      </c>
      <c r="AF33" s="74">
        <v>-5.64E-4</v>
      </c>
      <c r="AG33" s="74">
        <v>-6.85E-4</v>
      </c>
      <c r="AH33" s="74">
        <v>-8.15E-4</v>
      </c>
      <c r="AI33" s="74">
        <v>-0.001196</v>
      </c>
      <c r="AJ33" s="74">
        <v>-0.001399</v>
      </c>
      <c r="AK33" s="74">
        <v>-0.001666</v>
      </c>
      <c r="AL33" s="74">
        <v>-0.001798</v>
      </c>
    </row>
    <row r="34" ht="12.75" customHeight="1">
      <c r="A34" s="74">
        <v>-0.003774</v>
      </c>
      <c r="B34" s="74">
        <v>-0.003145</v>
      </c>
      <c r="C34" s="74">
        <v>-0.002472</v>
      </c>
      <c r="D34" s="74">
        <v>-0.001987</v>
      </c>
      <c r="E34" s="74">
        <v>-0.001627</v>
      </c>
      <c r="F34" s="74">
        <v>-0.001496</v>
      </c>
      <c r="G34" s="74">
        <v>-0.001236</v>
      </c>
      <c r="H34" s="74">
        <v>-0.001217</v>
      </c>
      <c r="I34" s="74">
        <v>-0.001003</v>
      </c>
      <c r="J34" s="74">
        <v>-7.78E-4</v>
      </c>
      <c r="K34" s="74">
        <v>-6.21E-4</v>
      </c>
      <c r="L34" s="74">
        <v>-4.33E-4</v>
      </c>
      <c r="M34" s="74">
        <v>-1.78E-4</v>
      </c>
      <c r="N34" s="74">
        <v>-4.4E-5</v>
      </c>
      <c r="O34" s="74">
        <v>9.6E-5</v>
      </c>
      <c r="P34" s="74">
        <v>1.56E-4</v>
      </c>
      <c r="Q34" s="74">
        <v>2.17E-4</v>
      </c>
      <c r="R34" s="74">
        <v>1.19E-4</v>
      </c>
      <c r="S34" s="74">
        <v>1.2E-4</v>
      </c>
      <c r="T34" s="74">
        <v>1.36E-4</v>
      </c>
      <c r="U34" s="74">
        <v>1.49E-4</v>
      </c>
      <c r="V34" s="74">
        <v>2.08E-4</v>
      </c>
      <c r="W34" s="74">
        <v>1.45E-4</v>
      </c>
      <c r="X34" s="74">
        <v>2.75E-4</v>
      </c>
      <c r="Y34" s="74">
        <v>1.2E-4</v>
      </c>
      <c r="Z34" s="74">
        <v>0.0</v>
      </c>
      <c r="AA34" s="74">
        <v>-7.5E-5</v>
      </c>
      <c r="AB34" s="74">
        <v>-3.45E-4</v>
      </c>
      <c r="AC34" s="74">
        <v>-4.04E-4</v>
      </c>
      <c r="AD34" s="74">
        <v>-2.67E-4</v>
      </c>
      <c r="AE34" s="74">
        <v>-2.75E-4</v>
      </c>
      <c r="AF34" s="74">
        <v>-3.66E-4</v>
      </c>
      <c r="AG34" s="74">
        <v>-4.34E-4</v>
      </c>
      <c r="AH34" s="74">
        <v>-6.91E-4</v>
      </c>
      <c r="AI34" s="74">
        <v>-0.001001</v>
      </c>
      <c r="AJ34" s="74">
        <v>-0.001148</v>
      </c>
      <c r="AK34" s="74">
        <v>-0.001421</v>
      </c>
      <c r="AL34" s="74">
        <v>-0.001583</v>
      </c>
    </row>
    <row r="35" ht="12.75" customHeight="1">
      <c r="A35" s="74">
        <v>-0.003966</v>
      </c>
      <c r="B35" s="74">
        <v>-0.003341</v>
      </c>
      <c r="C35" s="74">
        <v>-0.0027</v>
      </c>
      <c r="D35" s="74">
        <v>-0.002197</v>
      </c>
      <c r="E35" s="74">
        <v>-0.001823</v>
      </c>
      <c r="F35" s="74">
        <v>-0.001657</v>
      </c>
      <c r="G35" s="74">
        <v>-0.001414</v>
      </c>
      <c r="H35" s="74">
        <v>-0.001314</v>
      </c>
      <c r="I35" s="74">
        <v>-0.001105</v>
      </c>
      <c r="J35" s="74">
        <v>-9.96E-4</v>
      </c>
      <c r="K35" s="74">
        <v>-7.29E-4</v>
      </c>
      <c r="L35" s="74">
        <v>-5.8E-4</v>
      </c>
      <c r="M35" s="74">
        <v>-3.55E-4</v>
      </c>
      <c r="N35" s="74">
        <v>-1.68E-4</v>
      </c>
      <c r="O35" s="74">
        <v>-6.6E-5</v>
      </c>
      <c r="P35" s="74">
        <v>7.1E-5</v>
      </c>
      <c r="Q35" s="74">
        <v>3.1E-5</v>
      </c>
      <c r="R35" s="74">
        <v>-6.7E-5</v>
      </c>
      <c r="S35" s="74">
        <v>5.7E-5</v>
      </c>
      <c r="T35" s="74">
        <v>1.8E-5</v>
      </c>
      <c r="U35" s="74">
        <v>3.0E-5</v>
      </c>
      <c r="V35" s="74">
        <v>1.27E-4</v>
      </c>
      <c r="W35" s="74">
        <v>1.07E-4</v>
      </c>
      <c r="X35" s="74">
        <v>2.1E-4</v>
      </c>
      <c r="Y35" s="74">
        <v>1.48E-4</v>
      </c>
      <c r="Z35" s="74">
        <v>0.0</v>
      </c>
      <c r="AA35" s="74">
        <v>-6.8E-5</v>
      </c>
      <c r="AB35" s="74">
        <v>-2.91E-4</v>
      </c>
      <c r="AC35" s="74">
        <v>-3.04E-4</v>
      </c>
      <c r="AD35" s="74">
        <v>-1.98E-4</v>
      </c>
      <c r="AE35" s="74">
        <v>-1.21E-4</v>
      </c>
      <c r="AF35" s="74">
        <v>-1.78E-4</v>
      </c>
      <c r="AG35" s="74">
        <v>-2.82E-4</v>
      </c>
      <c r="AH35" s="74">
        <v>-4.76E-4</v>
      </c>
      <c r="AI35" s="74">
        <v>-7.56E-4</v>
      </c>
      <c r="AJ35" s="74">
        <v>-9.64E-4</v>
      </c>
      <c r="AK35" s="74">
        <v>-0.00126</v>
      </c>
      <c r="AL35" s="74">
        <v>-0.001389</v>
      </c>
    </row>
    <row r="36" ht="12.75" customHeight="1">
      <c r="A36" s="74">
        <v>-0.004251</v>
      </c>
      <c r="B36" s="74">
        <v>-0.003594</v>
      </c>
      <c r="C36" s="74">
        <v>-0.002906</v>
      </c>
      <c r="D36" s="74">
        <v>-0.002393</v>
      </c>
      <c r="E36" s="74">
        <v>-0.002012</v>
      </c>
      <c r="F36" s="74">
        <v>-0.001835</v>
      </c>
      <c r="G36" s="74">
        <v>-0.001584</v>
      </c>
      <c r="H36" s="74">
        <v>-0.001501</v>
      </c>
      <c r="I36" s="74">
        <v>-0.001306</v>
      </c>
      <c r="J36" s="74">
        <v>-0.001156</v>
      </c>
      <c r="K36" s="74">
        <v>-8.98E-4</v>
      </c>
      <c r="L36" s="74">
        <v>-6.89E-4</v>
      </c>
      <c r="M36" s="74">
        <v>-4.32E-4</v>
      </c>
      <c r="N36" s="74">
        <v>-2.8E-4</v>
      </c>
      <c r="O36" s="74">
        <v>-1.14E-4</v>
      </c>
      <c r="P36" s="74">
        <v>-4.4E-5</v>
      </c>
      <c r="Q36" s="74">
        <v>-1.6E-5</v>
      </c>
      <c r="R36" s="74">
        <v>-1.2E-4</v>
      </c>
      <c r="S36" s="74">
        <v>-1.3E-5</v>
      </c>
      <c r="T36" s="74">
        <v>-5.0E-6</v>
      </c>
      <c r="U36" s="74">
        <v>3.0E-6</v>
      </c>
      <c r="V36" s="74">
        <v>8.1E-5</v>
      </c>
      <c r="W36" s="74">
        <v>8.5E-5</v>
      </c>
      <c r="X36" s="74">
        <v>1.75E-4</v>
      </c>
      <c r="Y36" s="74">
        <v>1.21E-4</v>
      </c>
      <c r="Z36" s="74">
        <v>0.0</v>
      </c>
      <c r="AA36" s="74">
        <v>-3.4E-5</v>
      </c>
      <c r="AB36" s="74">
        <v>-2.04E-4</v>
      </c>
      <c r="AC36" s="74">
        <v>-2.4E-4</v>
      </c>
      <c r="AD36" s="74">
        <v>-3.0E-5</v>
      </c>
      <c r="AE36" s="74">
        <v>-1.9E-5</v>
      </c>
      <c r="AF36" s="74">
        <v>-4.1E-5</v>
      </c>
      <c r="AG36" s="74">
        <v>-1.31E-4</v>
      </c>
      <c r="AH36" s="74">
        <v>-3.12E-4</v>
      </c>
      <c r="AI36" s="74">
        <v>-5.23E-4</v>
      </c>
      <c r="AJ36" s="74">
        <v>-7.25E-4</v>
      </c>
      <c r="AK36" s="74">
        <v>-0.001054</v>
      </c>
      <c r="AL36" s="74">
        <v>-0.001173</v>
      </c>
    </row>
    <row r="37" ht="12.75" customHeight="1">
      <c r="A37" s="74">
        <v>-0.004515</v>
      </c>
      <c r="B37" s="74">
        <v>-0.003847</v>
      </c>
      <c r="C37" s="74">
        <v>-0.003138</v>
      </c>
      <c r="D37" s="74">
        <v>-0.002602</v>
      </c>
      <c r="E37" s="74">
        <v>-0.002203</v>
      </c>
      <c r="F37" s="74">
        <v>-0.002059</v>
      </c>
      <c r="G37" s="74">
        <v>-0.001768</v>
      </c>
      <c r="H37" s="74">
        <v>-0.001674</v>
      </c>
      <c r="I37" s="74">
        <v>-0.001459</v>
      </c>
      <c r="J37" s="74">
        <v>-0.001293</v>
      </c>
      <c r="K37" s="74">
        <v>-0.00105</v>
      </c>
      <c r="L37" s="74">
        <v>-8.42E-4</v>
      </c>
      <c r="M37" s="74">
        <v>-5.69E-4</v>
      </c>
      <c r="N37" s="74">
        <v>-4.47E-4</v>
      </c>
      <c r="O37" s="74">
        <v>-2.49E-4</v>
      </c>
      <c r="P37" s="74">
        <v>-1.52E-4</v>
      </c>
      <c r="Q37" s="74">
        <v>-1.39E-4</v>
      </c>
      <c r="R37" s="74">
        <v>-2.13E-4</v>
      </c>
      <c r="S37" s="74">
        <v>-1.08E-4</v>
      </c>
      <c r="T37" s="74">
        <v>-1.17E-4</v>
      </c>
      <c r="U37" s="74">
        <v>-4.7E-5</v>
      </c>
      <c r="V37" s="74">
        <v>-2.0E-6</v>
      </c>
      <c r="W37" s="74">
        <v>4.1E-5</v>
      </c>
      <c r="X37" s="74">
        <v>1.25E-4</v>
      </c>
      <c r="Y37" s="74">
        <v>7.0E-5</v>
      </c>
      <c r="Z37" s="74">
        <v>0.0</v>
      </c>
      <c r="AA37" s="74">
        <v>-6.1E-5</v>
      </c>
      <c r="AB37" s="74">
        <v>-1.68E-4</v>
      </c>
      <c r="AC37" s="74">
        <v>-9.7E-5</v>
      </c>
      <c r="AD37" s="74">
        <v>2.1E-5</v>
      </c>
      <c r="AE37" s="74">
        <v>5.2E-5</v>
      </c>
      <c r="AF37" s="74">
        <v>3.4E-5</v>
      </c>
      <c r="AG37" s="74">
        <v>-1.2E-5</v>
      </c>
      <c r="AH37" s="74">
        <v>-1.68E-4</v>
      </c>
      <c r="AI37" s="74">
        <v>-4.89E-4</v>
      </c>
      <c r="AJ37" s="74">
        <v>-6.66E-4</v>
      </c>
      <c r="AK37" s="74">
        <v>-8.81E-4</v>
      </c>
      <c r="AL37" s="74">
        <v>-0.001026</v>
      </c>
    </row>
    <row r="38" ht="12.75" customHeight="1">
      <c r="A38" s="74">
        <v>-0.004566</v>
      </c>
      <c r="B38" s="74">
        <v>-0.003907</v>
      </c>
      <c r="C38" s="74">
        <v>-0.003196</v>
      </c>
      <c r="D38" s="74">
        <v>-0.002653</v>
      </c>
      <c r="E38" s="74">
        <v>-0.002287</v>
      </c>
      <c r="F38" s="74">
        <v>-0.00209</v>
      </c>
      <c r="G38" s="74">
        <v>-0.001882</v>
      </c>
      <c r="H38" s="74">
        <v>-0.001721</v>
      </c>
      <c r="I38" s="74">
        <v>-0.001545</v>
      </c>
      <c r="J38" s="74">
        <v>-0.001331</v>
      </c>
      <c r="K38" s="74">
        <v>-0.001095</v>
      </c>
      <c r="L38" s="74">
        <v>-8.56E-4</v>
      </c>
      <c r="M38" s="74">
        <v>-6.09E-4</v>
      </c>
      <c r="N38" s="74">
        <v>-4.27E-4</v>
      </c>
      <c r="O38" s="74">
        <v>-2.82E-4</v>
      </c>
      <c r="P38" s="74">
        <v>-2.25E-4</v>
      </c>
      <c r="Q38" s="74">
        <v>-1.73E-4</v>
      </c>
      <c r="R38" s="74">
        <v>-2.13E-4</v>
      </c>
      <c r="S38" s="74">
        <v>-1.34E-4</v>
      </c>
      <c r="T38" s="74">
        <v>-1.65E-4</v>
      </c>
      <c r="U38" s="74">
        <v>-7.5E-5</v>
      </c>
      <c r="V38" s="74">
        <v>-1.4E-5</v>
      </c>
      <c r="W38" s="74">
        <v>-2.1E-5</v>
      </c>
      <c r="X38" s="74">
        <v>1.37E-4</v>
      </c>
      <c r="Y38" s="74">
        <v>1.09E-4</v>
      </c>
      <c r="Z38" s="74">
        <v>0.0</v>
      </c>
      <c r="AA38" s="74">
        <v>1.8E-5</v>
      </c>
      <c r="AB38" s="74">
        <v>-9.2E-5</v>
      </c>
      <c r="AC38" s="74">
        <v>-1.0E-6</v>
      </c>
      <c r="AD38" s="74">
        <v>2.04E-4</v>
      </c>
      <c r="AE38" s="74">
        <v>2.02E-4</v>
      </c>
      <c r="AF38" s="74">
        <v>2.51E-4</v>
      </c>
      <c r="AG38" s="74">
        <v>1.65E-4</v>
      </c>
      <c r="AH38" s="74">
        <v>2.8E-5</v>
      </c>
      <c r="AI38" s="74">
        <v>-2.62E-4</v>
      </c>
      <c r="AJ38" s="74">
        <v>-4.0E-4</v>
      </c>
      <c r="AK38" s="74">
        <v>-7.05E-4</v>
      </c>
      <c r="AL38" s="74">
        <v>-8.5E-4</v>
      </c>
    </row>
    <row r="39" ht="12.75" customHeight="1">
      <c r="A39" s="74">
        <v>-0.00472</v>
      </c>
      <c r="B39" s="74">
        <v>-0.004026</v>
      </c>
      <c r="C39" s="74">
        <v>-0.003307</v>
      </c>
      <c r="D39" s="74">
        <v>-0.002767</v>
      </c>
      <c r="E39" s="74">
        <v>-0.002358</v>
      </c>
      <c r="F39" s="74">
        <v>-0.002168</v>
      </c>
      <c r="G39" s="74">
        <v>-0.001917</v>
      </c>
      <c r="H39" s="74">
        <v>-0.001769</v>
      </c>
      <c r="I39" s="74">
        <v>-0.001559</v>
      </c>
      <c r="J39" s="74">
        <v>-0.001353</v>
      </c>
      <c r="K39" s="74">
        <v>-0.001133</v>
      </c>
      <c r="L39" s="74">
        <v>-8.99E-4</v>
      </c>
      <c r="M39" s="74">
        <v>-6.51E-4</v>
      </c>
      <c r="N39" s="74">
        <v>-5.23E-4</v>
      </c>
      <c r="O39" s="74">
        <v>-3.13E-4</v>
      </c>
      <c r="P39" s="74">
        <v>-2.15E-4</v>
      </c>
      <c r="Q39" s="74">
        <v>-2.03E-4</v>
      </c>
      <c r="R39" s="74">
        <v>-2.58E-4</v>
      </c>
      <c r="S39" s="74">
        <v>-1.62E-4</v>
      </c>
      <c r="T39" s="74">
        <v>-1.59E-4</v>
      </c>
      <c r="U39" s="74">
        <v>-1.11E-4</v>
      </c>
      <c r="V39" s="74">
        <v>-5.1E-5</v>
      </c>
      <c r="W39" s="74">
        <v>-8.1E-5</v>
      </c>
      <c r="X39" s="74">
        <v>6.1E-5</v>
      </c>
      <c r="Y39" s="74">
        <v>1.12E-4</v>
      </c>
      <c r="Z39" s="74">
        <v>0.0</v>
      </c>
      <c r="AA39" s="74">
        <v>-7.0E-6</v>
      </c>
      <c r="AB39" s="74">
        <v>-5.5E-5</v>
      </c>
      <c r="AC39" s="74">
        <v>1.3E-5</v>
      </c>
      <c r="AD39" s="74">
        <v>2.17E-4</v>
      </c>
      <c r="AE39" s="74">
        <v>2.5E-4</v>
      </c>
      <c r="AF39" s="74">
        <v>2.59E-4</v>
      </c>
      <c r="AG39" s="74">
        <v>2.1E-4</v>
      </c>
      <c r="AH39" s="74">
        <v>9.3E-5</v>
      </c>
      <c r="AI39" s="74">
        <v>-1.79E-4</v>
      </c>
      <c r="AJ39" s="74">
        <v>-3.38E-4</v>
      </c>
      <c r="AK39" s="74">
        <v>-6.22E-4</v>
      </c>
      <c r="AL39" s="74">
        <v>-7.59E-4</v>
      </c>
    </row>
    <row r="40" ht="12.75" customHeight="1">
      <c r="A40" s="74">
        <v>-0.004851</v>
      </c>
      <c r="B40" s="74">
        <v>-0.00413</v>
      </c>
      <c r="C40" s="74">
        <v>-0.003354</v>
      </c>
      <c r="D40" s="74">
        <v>-0.00282</v>
      </c>
      <c r="E40" s="74">
        <v>-0.002428</v>
      </c>
      <c r="F40" s="74">
        <v>-0.002205</v>
      </c>
      <c r="G40" s="74">
        <v>-0.001978</v>
      </c>
      <c r="H40" s="74">
        <v>-0.001828</v>
      </c>
      <c r="I40" s="74">
        <v>-0.001598</v>
      </c>
      <c r="J40" s="74">
        <v>-0.001391</v>
      </c>
      <c r="K40" s="74">
        <v>-0.001142</v>
      </c>
      <c r="L40" s="74">
        <v>-9.03E-4</v>
      </c>
      <c r="M40" s="74">
        <v>-6.8E-4</v>
      </c>
      <c r="N40" s="74">
        <v>-5.12E-4</v>
      </c>
      <c r="O40" s="74">
        <v>-3.65E-4</v>
      </c>
      <c r="P40" s="74">
        <v>-2.57E-4</v>
      </c>
      <c r="Q40" s="74">
        <v>-2.09E-4</v>
      </c>
      <c r="R40" s="74">
        <v>-2.49E-4</v>
      </c>
      <c r="S40" s="74">
        <v>-2.09E-4</v>
      </c>
      <c r="T40" s="74">
        <v>-1.76E-4</v>
      </c>
      <c r="U40" s="74">
        <v>-1.56E-4</v>
      </c>
      <c r="V40" s="74">
        <v>7.0E-6</v>
      </c>
      <c r="W40" s="74">
        <v>-6.0E-5</v>
      </c>
      <c r="X40" s="74">
        <v>6.7E-5</v>
      </c>
      <c r="Y40" s="74">
        <v>6.4E-5</v>
      </c>
      <c r="Z40" s="74">
        <v>0.0</v>
      </c>
      <c r="AA40" s="74">
        <v>3.7E-5</v>
      </c>
      <c r="AB40" s="74">
        <v>-4.0E-5</v>
      </c>
      <c r="AC40" s="74">
        <v>2.1E-5</v>
      </c>
      <c r="AD40" s="74">
        <v>2.19E-4</v>
      </c>
      <c r="AE40" s="74">
        <v>2.98E-4</v>
      </c>
      <c r="AF40" s="74">
        <v>2.89E-4</v>
      </c>
      <c r="AG40" s="74">
        <v>2.68E-4</v>
      </c>
      <c r="AH40" s="74">
        <v>7.0E-5</v>
      </c>
      <c r="AI40" s="74">
        <v>-1.72E-4</v>
      </c>
      <c r="AJ40" s="74">
        <v>-2.92E-4</v>
      </c>
      <c r="AK40" s="74">
        <v>-5.61E-4</v>
      </c>
      <c r="AL40" s="74">
        <v>-6.89E-4</v>
      </c>
    </row>
    <row r="41" ht="12.75" customHeight="1">
      <c r="A41" s="74">
        <v>-0.005072</v>
      </c>
      <c r="B41" s="74">
        <v>-0.004312</v>
      </c>
      <c r="C41" s="74">
        <v>-0.003493</v>
      </c>
      <c r="D41" s="74">
        <v>-0.002927</v>
      </c>
      <c r="E41" s="74">
        <v>-0.002502</v>
      </c>
      <c r="F41" s="74">
        <v>-0.002266</v>
      </c>
      <c r="G41" s="74">
        <v>-0.002021</v>
      </c>
      <c r="H41" s="74">
        <v>-0.001873</v>
      </c>
      <c r="I41" s="74">
        <v>-0.001589</v>
      </c>
      <c r="J41" s="74">
        <v>-0.001438</v>
      </c>
      <c r="K41" s="74">
        <v>-0.001167</v>
      </c>
      <c r="L41" s="74">
        <v>-9.58E-4</v>
      </c>
      <c r="M41" s="74">
        <v>-6.66E-4</v>
      </c>
      <c r="N41" s="74">
        <v>-5.08E-4</v>
      </c>
      <c r="O41" s="74">
        <v>-3.17E-4</v>
      </c>
      <c r="P41" s="74">
        <v>-3.24E-4</v>
      </c>
      <c r="Q41" s="74">
        <v>-2.02E-4</v>
      </c>
      <c r="R41" s="74">
        <v>-2.37E-4</v>
      </c>
      <c r="S41" s="74">
        <v>-1.73E-4</v>
      </c>
      <c r="T41" s="74">
        <v>-1.97E-4</v>
      </c>
      <c r="U41" s="74">
        <v>-1.24E-4</v>
      </c>
      <c r="V41" s="74">
        <v>-5.7E-5</v>
      </c>
      <c r="W41" s="74">
        <v>-4.2E-5</v>
      </c>
      <c r="X41" s="74">
        <v>9.5E-5</v>
      </c>
      <c r="Y41" s="74">
        <v>8.6E-5</v>
      </c>
      <c r="Z41" s="74">
        <v>0.0</v>
      </c>
      <c r="AA41" s="74">
        <v>6.0E-5</v>
      </c>
      <c r="AB41" s="74">
        <v>1.5E-5</v>
      </c>
      <c r="AC41" s="74">
        <v>5.3E-5</v>
      </c>
      <c r="AD41" s="74">
        <v>2.66E-4</v>
      </c>
      <c r="AE41" s="74">
        <v>2.9E-4</v>
      </c>
      <c r="AF41" s="74">
        <v>3.31E-4</v>
      </c>
      <c r="AG41" s="74">
        <v>3.16E-4</v>
      </c>
      <c r="AH41" s="74">
        <v>1.54E-4</v>
      </c>
      <c r="AI41" s="74">
        <v>-7.9E-5</v>
      </c>
      <c r="AJ41" s="74">
        <v>-2.1E-4</v>
      </c>
      <c r="AK41" s="74">
        <v>-4.85E-4</v>
      </c>
      <c r="AL41" s="74">
        <v>-6.06E-4</v>
      </c>
    </row>
    <row r="42" ht="12.75" customHeight="1">
      <c r="A42" s="74">
        <v>-0.005411</v>
      </c>
      <c r="B42" s="74">
        <v>-0.004585</v>
      </c>
      <c r="C42" s="74">
        <v>-0.00371</v>
      </c>
      <c r="D42" s="74">
        <v>-0.003129</v>
      </c>
      <c r="E42" s="74">
        <v>-0.002682</v>
      </c>
      <c r="F42" s="74">
        <v>-0.002474</v>
      </c>
      <c r="G42" s="74">
        <v>-0.002197</v>
      </c>
      <c r="H42" s="74">
        <v>-0.001996</v>
      </c>
      <c r="I42" s="74">
        <v>-0.00177</v>
      </c>
      <c r="J42" s="74">
        <v>-0.001567</v>
      </c>
      <c r="K42" s="74">
        <v>-0.001266</v>
      </c>
      <c r="L42" s="74">
        <v>-9.96E-4</v>
      </c>
      <c r="M42" s="74">
        <v>-7.41E-4</v>
      </c>
      <c r="N42" s="74">
        <v>-6.14E-4</v>
      </c>
      <c r="O42" s="74">
        <v>-4.3E-4</v>
      </c>
      <c r="P42" s="74">
        <v>-3.09E-4</v>
      </c>
      <c r="Q42" s="74">
        <v>-2.66E-4</v>
      </c>
      <c r="R42" s="74">
        <v>-3.24E-4</v>
      </c>
      <c r="S42" s="74">
        <v>-2.69E-4</v>
      </c>
      <c r="T42" s="74">
        <v>-2.45E-4</v>
      </c>
      <c r="U42" s="74">
        <v>-1.86E-4</v>
      </c>
      <c r="V42" s="74">
        <v>-1.28E-4</v>
      </c>
      <c r="W42" s="74">
        <v>-1.26E-4</v>
      </c>
      <c r="X42" s="74">
        <v>1.1E-5</v>
      </c>
      <c r="Y42" s="74">
        <v>3.7E-5</v>
      </c>
      <c r="Z42" s="74">
        <v>0.0</v>
      </c>
      <c r="AA42" s="74">
        <v>5.1E-5</v>
      </c>
      <c r="AB42" s="74">
        <v>-1.3E-5</v>
      </c>
      <c r="AC42" s="74">
        <v>2.6E-5</v>
      </c>
      <c r="AD42" s="74">
        <v>2.23E-4</v>
      </c>
      <c r="AE42" s="74">
        <v>2.84E-4</v>
      </c>
      <c r="AF42" s="74">
        <v>3.17E-4</v>
      </c>
      <c r="AG42" s="74">
        <v>2.4E-4</v>
      </c>
      <c r="AH42" s="74">
        <v>1.38E-4</v>
      </c>
      <c r="AI42" s="74">
        <v>-9.4E-5</v>
      </c>
      <c r="AJ42" s="74">
        <v>-1.85E-4</v>
      </c>
      <c r="AK42" s="74">
        <v>-4.71E-4</v>
      </c>
      <c r="AL42" s="74">
        <v>-6.4E-4</v>
      </c>
    </row>
    <row r="43" ht="12.75" customHeight="1">
      <c r="A43" s="74">
        <v>-0.005655</v>
      </c>
      <c r="B43" s="74">
        <v>-0.004785</v>
      </c>
      <c r="C43" s="74">
        <v>-0.003858</v>
      </c>
      <c r="D43" s="74">
        <v>-0.003225</v>
      </c>
      <c r="E43" s="74">
        <v>-0.002748</v>
      </c>
      <c r="F43" s="74">
        <v>-0.002505</v>
      </c>
      <c r="G43" s="74">
        <v>-0.002221</v>
      </c>
      <c r="H43" s="74">
        <v>-0.002041</v>
      </c>
      <c r="I43" s="74">
        <v>-0.001776</v>
      </c>
      <c r="J43" s="74">
        <v>-0.001569</v>
      </c>
      <c r="K43" s="74">
        <v>-0.001263</v>
      </c>
      <c r="L43" s="74">
        <v>-0.00101</v>
      </c>
      <c r="M43" s="74">
        <v>-7.47E-4</v>
      </c>
      <c r="N43" s="74">
        <v>-5.59E-4</v>
      </c>
      <c r="O43" s="74">
        <v>-4.15E-4</v>
      </c>
      <c r="P43" s="74">
        <v>-3.33E-4</v>
      </c>
      <c r="Q43" s="74">
        <v>-2.57E-4</v>
      </c>
      <c r="R43" s="74">
        <v>-3.22E-4</v>
      </c>
      <c r="S43" s="74">
        <v>-2.17E-4</v>
      </c>
      <c r="T43" s="74">
        <v>-2.39E-4</v>
      </c>
      <c r="U43" s="74">
        <v>-1.98E-4</v>
      </c>
      <c r="V43" s="74">
        <v>-1.16E-4</v>
      </c>
      <c r="W43" s="74">
        <v>-7.6E-5</v>
      </c>
      <c r="X43" s="74">
        <v>2.0E-5</v>
      </c>
      <c r="Y43" s="74">
        <v>3.0E-5</v>
      </c>
      <c r="Z43" s="74">
        <v>0.0</v>
      </c>
      <c r="AA43" s="74">
        <v>2.5E-5</v>
      </c>
      <c r="AB43" s="74">
        <v>-1.1E-5</v>
      </c>
      <c r="AC43" s="74">
        <v>5.7E-5</v>
      </c>
      <c r="AD43" s="74">
        <v>2.67E-4</v>
      </c>
      <c r="AE43" s="74">
        <v>2.65E-4</v>
      </c>
      <c r="AF43" s="74">
        <v>2.93E-4</v>
      </c>
      <c r="AG43" s="74">
        <v>2.54E-4</v>
      </c>
      <c r="AH43" s="74">
        <v>1.32E-4</v>
      </c>
      <c r="AI43" s="74">
        <v>-7.2E-5</v>
      </c>
      <c r="AJ43" s="74">
        <v>-2.16E-4</v>
      </c>
      <c r="AK43" s="74">
        <v>-4.45E-4</v>
      </c>
      <c r="AL43" s="74">
        <v>-6.06E-4</v>
      </c>
    </row>
    <row r="44" ht="12.75" customHeight="1">
      <c r="A44" s="74">
        <v>-0.004287</v>
      </c>
      <c r="B44" s="74">
        <v>-0.00374</v>
      </c>
      <c r="C44" s="74">
        <v>-0.003136</v>
      </c>
      <c r="D44" s="74">
        <v>-0.002624</v>
      </c>
      <c r="E44" s="74">
        <v>-0.002228</v>
      </c>
      <c r="F44" s="74">
        <v>-0.00201</v>
      </c>
      <c r="G44" s="74">
        <v>-0.001753</v>
      </c>
      <c r="H44" s="74">
        <v>-0.001582</v>
      </c>
      <c r="I44" s="74">
        <v>-0.001364</v>
      </c>
      <c r="J44" s="74">
        <v>-0.001182</v>
      </c>
      <c r="K44" s="74">
        <v>-9.82E-4</v>
      </c>
      <c r="L44" s="74">
        <v>-7.84E-4</v>
      </c>
      <c r="M44" s="74">
        <v>-5.15E-4</v>
      </c>
      <c r="N44" s="74">
        <v>-3.2E-4</v>
      </c>
      <c r="O44" s="74">
        <v>-1.78E-4</v>
      </c>
      <c r="P44" s="74">
        <v>-8.6E-5</v>
      </c>
      <c r="Q44" s="74">
        <v>8.0E-6</v>
      </c>
      <c r="R44" s="74">
        <v>-2.2E-5</v>
      </c>
      <c r="S44" s="74">
        <v>7.0E-5</v>
      </c>
      <c r="T44" s="74">
        <v>3.0E-6</v>
      </c>
      <c r="U44" s="74">
        <v>7.9E-5</v>
      </c>
      <c r="V44" s="74">
        <v>1.41E-4</v>
      </c>
      <c r="W44" s="74">
        <v>1.39E-4</v>
      </c>
      <c r="X44" s="74">
        <v>2.32E-4</v>
      </c>
      <c r="Y44" s="74">
        <v>2.06E-4</v>
      </c>
      <c r="Z44" s="74">
        <v>0.0</v>
      </c>
      <c r="AA44" s="74">
        <v>-1.67E-4</v>
      </c>
      <c r="AB44" s="74">
        <v>-3.45E-4</v>
      </c>
      <c r="AC44" s="74">
        <v>-4.25E-4</v>
      </c>
      <c r="AD44" s="74">
        <v>-3.12E-4</v>
      </c>
      <c r="AE44" s="74">
        <v>-3.83E-4</v>
      </c>
      <c r="AF44" s="74">
        <v>-4.26E-4</v>
      </c>
      <c r="AG44" s="74">
        <v>-5.17E-4</v>
      </c>
      <c r="AH44" s="74">
        <v>-6.4E-4</v>
      </c>
      <c r="AI44" s="74">
        <v>-8.21E-4</v>
      </c>
      <c r="AJ44" s="74">
        <v>-9.58E-4</v>
      </c>
      <c r="AK44" s="74">
        <v>-0.001127</v>
      </c>
      <c r="AL44" s="74">
        <v>-0.001145</v>
      </c>
    </row>
    <row r="45" ht="12.75" customHeight="1">
      <c r="A45" s="74">
        <v>-0.004476</v>
      </c>
      <c r="B45" s="74">
        <v>-0.003911</v>
      </c>
      <c r="C45" s="74">
        <v>-0.003325</v>
      </c>
      <c r="D45" s="74">
        <v>-0.00285</v>
      </c>
      <c r="E45" s="74">
        <v>-0.002435</v>
      </c>
      <c r="F45" s="74">
        <v>-0.002202</v>
      </c>
      <c r="G45" s="74">
        <v>-0.001952</v>
      </c>
      <c r="H45" s="74">
        <v>-0.001821</v>
      </c>
      <c r="I45" s="74">
        <v>-0.001606</v>
      </c>
      <c r="J45" s="74">
        <v>-0.001396</v>
      </c>
      <c r="K45" s="74">
        <v>-0.001164</v>
      </c>
      <c r="L45" s="74">
        <v>-9.49E-4</v>
      </c>
      <c r="M45" s="74">
        <v>-6.54E-4</v>
      </c>
      <c r="N45" s="74">
        <v>-4.91E-4</v>
      </c>
      <c r="O45" s="74">
        <v>-3.25E-4</v>
      </c>
      <c r="P45" s="74">
        <v>-2.27E-4</v>
      </c>
      <c r="Q45" s="74">
        <v>-1.33E-4</v>
      </c>
      <c r="R45" s="74">
        <v>-1.85E-4</v>
      </c>
      <c r="S45" s="74">
        <v>-6.6E-5</v>
      </c>
      <c r="T45" s="74">
        <v>-8.4E-5</v>
      </c>
      <c r="U45" s="74">
        <v>-3.0E-6</v>
      </c>
      <c r="V45" s="74">
        <v>5.5E-5</v>
      </c>
      <c r="W45" s="74">
        <v>5.0E-6</v>
      </c>
      <c r="X45" s="74">
        <v>1.7E-4</v>
      </c>
      <c r="Y45" s="74">
        <v>1.45E-4</v>
      </c>
      <c r="Z45" s="74">
        <v>0.0</v>
      </c>
      <c r="AA45" s="74">
        <v>-1.54E-4</v>
      </c>
      <c r="AB45" s="74">
        <v>-3.39E-4</v>
      </c>
      <c r="AC45" s="74">
        <v>-3.64E-4</v>
      </c>
      <c r="AD45" s="74">
        <v>-2.3E-4</v>
      </c>
      <c r="AE45" s="74">
        <v>-3.07E-4</v>
      </c>
      <c r="AF45" s="74">
        <v>-2.91E-4</v>
      </c>
      <c r="AG45" s="74">
        <v>-3.31E-4</v>
      </c>
      <c r="AH45" s="74">
        <v>-4.84E-4</v>
      </c>
      <c r="AI45" s="74">
        <v>-7.1E-4</v>
      </c>
      <c r="AJ45" s="74">
        <v>-8.06E-4</v>
      </c>
      <c r="AK45" s="74">
        <v>-9.82E-4</v>
      </c>
      <c r="AL45" s="74">
        <v>-0.001002</v>
      </c>
    </row>
    <row r="46" ht="12.75" customHeight="1">
      <c r="A46" s="74">
        <v>-0.004678</v>
      </c>
      <c r="B46" s="74">
        <v>-0.004131</v>
      </c>
      <c r="C46" s="74">
        <v>-0.003549</v>
      </c>
      <c r="D46" s="74">
        <v>-0.003042</v>
      </c>
      <c r="E46" s="74">
        <v>-0.002643</v>
      </c>
      <c r="F46" s="74">
        <v>-0.002439</v>
      </c>
      <c r="G46" s="74">
        <v>-0.002153</v>
      </c>
      <c r="H46" s="74">
        <v>-0.001989</v>
      </c>
      <c r="I46" s="74">
        <v>-0.001791</v>
      </c>
      <c r="J46" s="74">
        <v>-0.001567</v>
      </c>
      <c r="K46" s="74">
        <v>-0.001319</v>
      </c>
      <c r="L46" s="74">
        <v>-0.001111</v>
      </c>
      <c r="M46" s="74">
        <v>-8.17E-4</v>
      </c>
      <c r="N46" s="74">
        <v>-6.59E-4</v>
      </c>
      <c r="O46" s="74">
        <v>-4.51E-4</v>
      </c>
      <c r="P46" s="74">
        <v>-3.14E-4</v>
      </c>
      <c r="Q46" s="74">
        <v>-2.39E-4</v>
      </c>
      <c r="R46" s="74">
        <v>-2.42E-4</v>
      </c>
      <c r="S46" s="74">
        <v>-1.66E-4</v>
      </c>
      <c r="T46" s="74">
        <v>-1.49E-4</v>
      </c>
      <c r="U46" s="74">
        <v>-9.1E-5</v>
      </c>
      <c r="V46" s="74">
        <v>4.0E-6</v>
      </c>
      <c r="W46" s="74">
        <v>-1.7E-5</v>
      </c>
      <c r="X46" s="74">
        <v>1.03E-4</v>
      </c>
      <c r="Y46" s="74">
        <v>1.15E-4</v>
      </c>
      <c r="Z46" s="74">
        <v>0.0</v>
      </c>
      <c r="AA46" s="74">
        <v>-9.3E-5</v>
      </c>
      <c r="AB46" s="74">
        <v>-2.53E-4</v>
      </c>
      <c r="AC46" s="74">
        <v>-2.47E-4</v>
      </c>
      <c r="AD46" s="74">
        <v>-1.23E-4</v>
      </c>
      <c r="AE46" s="74">
        <v>-1.23E-4</v>
      </c>
      <c r="AF46" s="74">
        <v>-1.16E-4</v>
      </c>
      <c r="AG46" s="74">
        <v>-1.84E-4</v>
      </c>
      <c r="AH46" s="74">
        <v>-2.93E-4</v>
      </c>
      <c r="AI46" s="74">
        <v>-4.51E-4</v>
      </c>
      <c r="AJ46" s="74">
        <v>-5.81E-4</v>
      </c>
      <c r="AK46" s="74">
        <v>-7.75E-4</v>
      </c>
      <c r="AL46" s="74">
        <v>-8.05E-4</v>
      </c>
    </row>
    <row r="47" ht="12.75" customHeight="1">
      <c r="A47" s="74">
        <v>-0.004909</v>
      </c>
      <c r="B47" s="74">
        <v>-0.00434</v>
      </c>
      <c r="C47" s="74">
        <v>-0.003737</v>
      </c>
      <c r="D47" s="74">
        <v>-0.003243</v>
      </c>
      <c r="E47" s="74">
        <v>-0.002839</v>
      </c>
      <c r="F47" s="74">
        <v>-0.002631</v>
      </c>
      <c r="G47" s="74">
        <v>-0.002365</v>
      </c>
      <c r="H47" s="74">
        <v>-0.002201</v>
      </c>
      <c r="I47" s="74">
        <v>-0.001969</v>
      </c>
      <c r="J47" s="74">
        <v>-0.001789</v>
      </c>
      <c r="K47" s="74">
        <v>-0.001546</v>
      </c>
      <c r="L47" s="74">
        <v>-0.001297</v>
      </c>
      <c r="M47" s="74">
        <v>-0.001002</v>
      </c>
      <c r="N47" s="74">
        <v>-7.6E-4</v>
      </c>
      <c r="O47" s="74">
        <v>-5.72E-4</v>
      </c>
      <c r="P47" s="74">
        <v>-4.5E-4</v>
      </c>
      <c r="Q47" s="74">
        <v>-3.45E-4</v>
      </c>
      <c r="R47" s="74">
        <v>-3.93E-4</v>
      </c>
      <c r="S47" s="74">
        <v>-3.07E-4</v>
      </c>
      <c r="T47" s="74">
        <v>-2.45E-4</v>
      </c>
      <c r="U47" s="74">
        <v>-1.5E-4</v>
      </c>
      <c r="V47" s="74">
        <v>-7.2E-5</v>
      </c>
      <c r="W47" s="74">
        <v>-4.8E-5</v>
      </c>
      <c r="X47" s="74">
        <v>6.5E-5</v>
      </c>
      <c r="Y47" s="74">
        <v>1.1E-4</v>
      </c>
      <c r="Z47" s="74">
        <v>0.0</v>
      </c>
      <c r="AA47" s="74">
        <v>-5.9E-5</v>
      </c>
      <c r="AB47" s="74">
        <v>-1.45E-4</v>
      </c>
      <c r="AC47" s="74">
        <v>-9.0E-5</v>
      </c>
      <c r="AD47" s="74">
        <v>1.01E-4</v>
      </c>
      <c r="AE47" s="74">
        <v>1.44E-4</v>
      </c>
      <c r="AF47" s="74">
        <v>1.3E-4</v>
      </c>
      <c r="AG47" s="74">
        <v>9.2E-5</v>
      </c>
      <c r="AH47" s="74">
        <v>-3.3E-5</v>
      </c>
      <c r="AI47" s="74">
        <v>-2.14E-4</v>
      </c>
      <c r="AJ47" s="74">
        <v>-3.35E-4</v>
      </c>
      <c r="AK47" s="74">
        <v>-5.32E-4</v>
      </c>
      <c r="AL47" s="74">
        <v>-5.45E-4</v>
      </c>
    </row>
    <row r="48" ht="12.75" customHeight="1">
      <c r="A48" s="74">
        <v>-0.005192</v>
      </c>
      <c r="B48" s="74">
        <v>-0.004595</v>
      </c>
      <c r="C48" s="74">
        <v>-0.004001</v>
      </c>
      <c r="D48" s="74">
        <v>-0.0035</v>
      </c>
      <c r="E48" s="74">
        <v>-0.003101</v>
      </c>
      <c r="F48" s="74">
        <v>-0.002868</v>
      </c>
      <c r="G48" s="74">
        <v>-0.002602</v>
      </c>
      <c r="H48" s="74">
        <v>-0.002447</v>
      </c>
      <c r="I48" s="74">
        <v>-0.002193</v>
      </c>
      <c r="J48" s="74">
        <v>-0.001979</v>
      </c>
      <c r="K48" s="74">
        <v>-0.00172</v>
      </c>
      <c r="L48" s="74">
        <v>-0.001476</v>
      </c>
      <c r="M48" s="74">
        <v>-0.00118</v>
      </c>
      <c r="N48" s="74">
        <v>-9.16E-4</v>
      </c>
      <c r="O48" s="74">
        <v>-7.42E-4</v>
      </c>
      <c r="P48" s="74">
        <v>-5.83E-4</v>
      </c>
      <c r="Q48" s="74">
        <v>-4.93E-4</v>
      </c>
      <c r="R48" s="74">
        <v>-4.65E-4</v>
      </c>
      <c r="S48" s="74">
        <v>-3.5E-4</v>
      </c>
      <c r="T48" s="74">
        <v>-3.4E-4</v>
      </c>
      <c r="U48" s="74">
        <v>-2.52E-4</v>
      </c>
      <c r="V48" s="74">
        <v>-1.06E-4</v>
      </c>
      <c r="W48" s="74">
        <v>-1.01E-4</v>
      </c>
      <c r="X48" s="74">
        <v>5.7E-5</v>
      </c>
      <c r="Y48" s="74">
        <v>1.05E-4</v>
      </c>
      <c r="Z48" s="74">
        <v>0.0</v>
      </c>
      <c r="AA48" s="74">
        <v>2.1E-5</v>
      </c>
      <c r="AB48" s="74">
        <v>-8.0E-5</v>
      </c>
      <c r="AC48" s="74">
        <v>6.6E-5</v>
      </c>
      <c r="AD48" s="74">
        <v>2.19E-4</v>
      </c>
      <c r="AE48" s="74">
        <v>3.3E-4</v>
      </c>
      <c r="AF48" s="74">
        <v>3.25E-4</v>
      </c>
      <c r="AG48" s="74">
        <v>3.03E-4</v>
      </c>
      <c r="AH48" s="74">
        <v>1.73E-4</v>
      </c>
      <c r="AI48" s="74">
        <v>2.0E-5</v>
      </c>
      <c r="AJ48" s="74">
        <v>-8.3E-5</v>
      </c>
      <c r="AK48" s="74">
        <v>-2.77E-4</v>
      </c>
      <c r="AL48" s="74">
        <v>-3.55E-4</v>
      </c>
    </row>
    <row r="49" ht="12.75" customHeight="1">
      <c r="A49" s="74">
        <v>-0.0055</v>
      </c>
      <c r="B49" s="74">
        <v>-0.004878</v>
      </c>
      <c r="C49" s="74">
        <v>-0.004286</v>
      </c>
      <c r="D49" s="74">
        <v>-0.003762</v>
      </c>
      <c r="E49" s="74">
        <v>-0.003351</v>
      </c>
      <c r="F49" s="74">
        <v>-0.003086</v>
      </c>
      <c r="G49" s="74">
        <v>-0.002835</v>
      </c>
      <c r="H49" s="74">
        <v>-0.002679</v>
      </c>
      <c r="I49" s="74">
        <v>-0.002405</v>
      </c>
      <c r="J49" s="74">
        <v>-0.002214</v>
      </c>
      <c r="K49" s="74">
        <v>-0.001914</v>
      </c>
      <c r="L49" s="74">
        <v>-0.001678</v>
      </c>
      <c r="M49" s="74">
        <v>-0.001332</v>
      </c>
      <c r="N49" s="74">
        <v>-0.001099</v>
      </c>
      <c r="O49" s="74">
        <v>-9.02E-4</v>
      </c>
      <c r="P49" s="74">
        <v>-7.17E-4</v>
      </c>
      <c r="Q49" s="74">
        <v>-6.11E-4</v>
      </c>
      <c r="R49" s="74">
        <v>-5.76E-4</v>
      </c>
      <c r="S49" s="74">
        <v>-4.77E-4</v>
      </c>
      <c r="T49" s="74">
        <v>-4.07E-4</v>
      </c>
      <c r="U49" s="74">
        <v>-3.29E-4</v>
      </c>
      <c r="V49" s="74">
        <v>-1.98E-4</v>
      </c>
      <c r="W49" s="74">
        <v>-1.72E-4</v>
      </c>
      <c r="X49" s="74">
        <v>3.7E-5</v>
      </c>
      <c r="Y49" s="74">
        <v>2.8E-5</v>
      </c>
      <c r="Z49" s="74">
        <v>0.0</v>
      </c>
      <c r="AA49" s="74">
        <v>4.6E-5</v>
      </c>
      <c r="AB49" s="74">
        <v>6.0E-5</v>
      </c>
      <c r="AC49" s="74">
        <v>1.9E-4</v>
      </c>
      <c r="AD49" s="74">
        <v>4.08E-4</v>
      </c>
      <c r="AE49" s="74">
        <v>4.69E-4</v>
      </c>
      <c r="AF49" s="74">
        <v>5.3E-4</v>
      </c>
      <c r="AG49" s="74">
        <v>5.13E-4</v>
      </c>
      <c r="AH49" s="74">
        <v>4.05E-4</v>
      </c>
      <c r="AI49" s="74">
        <v>2.24E-4</v>
      </c>
      <c r="AJ49" s="74">
        <v>1.17E-4</v>
      </c>
      <c r="AK49" s="74">
        <v>-7.0E-5</v>
      </c>
      <c r="AL49" s="74">
        <v>-1.25E-4</v>
      </c>
    </row>
    <row r="50" ht="12.75" customHeight="1">
      <c r="A50" s="74">
        <v>-0.005776</v>
      </c>
      <c r="B50" s="74">
        <v>-0.005124</v>
      </c>
      <c r="C50" s="74">
        <v>-0.004464</v>
      </c>
      <c r="D50" s="74">
        <v>-0.003964</v>
      </c>
      <c r="E50" s="74">
        <v>-0.003561</v>
      </c>
      <c r="F50" s="74">
        <v>-0.003307</v>
      </c>
      <c r="G50" s="74">
        <v>-0.003032</v>
      </c>
      <c r="H50" s="74">
        <v>-0.002906</v>
      </c>
      <c r="I50" s="74">
        <v>-0.002596</v>
      </c>
      <c r="J50" s="74">
        <v>-0.002391</v>
      </c>
      <c r="K50" s="74">
        <v>-0.002138</v>
      </c>
      <c r="L50" s="74">
        <v>-0.001857</v>
      </c>
      <c r="M50" s="74">
        <v>-0.001497</v>
      </c>
      <c r="N50" s="74">
        <v>-0.001235</v>
      </c>
      <c r="O50" s="74">
        <v>-0.001014</v>
      </c>
      <c r="P50" s="74">
        <v>-8.64E-4</v>
      </c>
      <c r="Q50" s="74">
        <v>-7.33E-4</v>
      </c>
      <c r="R50" s="74">
        <v>-6.62E-4</v>
      </c>
      <c r="S50" s="74">
        <v>-5.26E-4</v>
      </c>
      <c r="T50" s="74">
        <v>-5.14E-4</v>
      </c>
      <c r="U50" s="74">
        <v>-3.85E-4</v>
      </c>
      <c r="V50" s="74">
        <v>-2.36E-4</v>
      </c>
      <c r="W50" s="74">
        <v>-2.05E-4</v>
      </c>
      <c r="X50" s="74">
        <v>-1.8E-5</v>
      </c>
      <c r="Y50" s="74">
        <v>4.6E-5</v>
      </c>
      <c r="Z50" s="74">
        <v>0.0</v>
      </c>
      <c r="AA50" s="74">
        <v>7.1E-5</v>
      </c>
      <c r="AB50" s="74">
        <v>1.56E-4</v>
      </c>
      <c r="AC50" s="74">
        <v>3.08E-4</v>
      </c>
      <c r="AD50" s="74">
        <v>5.94E-4</v>
      </c>
      <c r="AE50" s="74">
        <v>7.07E-4</v>
      </c>
      <c r="AF50" s="74">
        <v>7.51E-4</v>
      </c>
      <c r="AG50" s="74">
        <v>7.3E-4</v>
      </c>
      <c r="AH50" s="74">
        <v>6.85E-4</v>
      </c>
      <c r="AI50" s="74">
        <v>4.77E-4</v>
      </c>
      <c r="AJ50" s="74">
        <v>3.87E-4</v>
      </c>
      <c r="AK50" s="74">
        <v>2.08E-4</v>
      </c>
      <c r="AL50" s="74">
        <v>7.9E-5</v>
      </c>
    </row>
    <row r="51" ht="12.75" customHeight="1">
      <c r="A51" s="74">
        <v>-0.006076</v>
      </c>
      <c r="B51" s="74">
        <v>-0.005423</v>
      </c>
      <c r="C51" s="74">
        <v>-0.00476</v>
      </c>
      <c r="D51" s="74">
        <v>-0.004198</v>
      </c>
      <c r="E51" s="74">
        <v>-0.003771</v>
      </c>
      <c r="F51" s="74">
        <v>-0.003547</v>
      </c>
      <c r="G51" s="74">
        <v>-0.003257</v>
      </c>
      <c r="H51" s="74">
        <v>-0.003113</v>
      </c>
      <c r="I51" s="74">
        <v>-0.002791</v>
      </c>
      <c r="J51" s="74">
        <v>-0.002588</v>
      </c>
      <c r="K51" s="74">
        <v>-0.002289</v>
      </c>
      <c r="L51" s="74">
        <v>-0.002012</v>
      </c>
      <c r="M51" s="74">
        <v>-0.001645</v>
      </c>
      <c r="N51" s="74">
        <v>-0.001397</v>
      </c>
      <c r="O51" s="74">
        <v>-0.001152</v>
      </c>
      <c r="P51" s="74">
        <v>-0.001001</v>
      </c>
      <c r="Q51" s="74">
        <v>-8.65E-4</v>
      </c>
      <c r="R51" s="74">
        <v>-8.12E-4</v>
      </c>
      <c r="S51" s="74">
        <v>-6.85E-4</v>
      </c>
      <c r="T51" s="74">
        <v>-6.09E-4</v>
      </c>
      <c r="U51" s="74">
        <v>-4.82E-4</v>
      </c>
      <c r="V51" s="74">
        <v>-3.45E-4</v>
      </c>
      <c r="W51" s="74">
        <v>-2.48E-4</v>
      </c>
      <c r="X51" s="74">
        <v>-6.4E-5</v>
      </c>
      <c r="Y51" s="74">
        <v>-2.4E-5</v>
      </c>
      <c r="Z51" s="74">
        <v>0.0</v>
      </c>
      <c r="AA51" s="74">
        <v>1.03E-4</v>
      </c>
      <c r="AB51" s="74">
        <v>2.05E-4</v>
      </c>
      <c r="AC51" s="74">
        <v>4.16E-4</v>
      </c>
      <c r="AD51" s="74">
        <v>7.01E-4</v>
      </c>
      <c r="AE51" s="74">
        <v>8.72E-4</v>
      </c>
      <c r="AF51" s="74">
        <v>8.83E-4</v>
      </c>
      <c r="AG51" s="74">
        <v>9.14E-4</v>
      </c>
      <c r="AH51" s="74">
        <v>8.21E-4</v>
      </c>
      <c r="AI51" s="74">
        <v>6.43E-4</v>
      </c>
      <c r="AJ51" s="74">
        <v>5.63E-4</v>
      </c>
      <c r="AK51" s="74">
        <v>3.74E-4</v>
      </c>
      <c r="AL51" s="74">
        <v>2.99E-4</v>
      </c>
    </row>
    <row r="52" ht="12.75" customHeight="1">
      <c r="A52" s="74">
        <v>-0.006298</v>
      </c>
      <c r="B52" s="74">
        <v>-0.005622</v>
      </c>
      <c r="C52" s="74">
        <v>-0.004955</v>
      </c>
      <c r="D52" s="74">
        <v>-0.0044</v>
      </c>
      <c r="E52" s="74">
        <v>-0.003963</v>
      </c>
      <c r="F52" s="74">
        <v>-0.003708</v>
      </c>
      <c r="G52" s="74">
        <v>-0.003454</v>
      </c>
      <c r="H52" s="74">
        <v>-0.003238</v>
      </c>
      <c r="I52" s="74">
        <v>-0.002953</v>
      </c>
      <c r="J52" s="74">
        <v>-0.002722</v>
      </c>
      <c r="K52" s="74">
        <v>-0.002427</v>
      </c>
      <c r="L52" s="74">
        <v>-0.002106</v>
      </c>
      <c r="M52" s="74">
        <v>-0.001749</v>
      </c>
      <c r="N52" s="74">
        <v>-0.00149</v>
      </c>
      <c r="O52" s="74">
        <v>-0.00123</v>
      </c>
      <c r="P52" s="74">
        <v>-0.001056</v>
      </c>
      <c r="Q52" s="74">
        <v>-9.03E-4</v>
      </c>
      <c r="R52" s="74">
        <v>-8.24E-4</v>
      </c>
      <c r="S52" s="74">
        <v>-7.26E-4</v>
      </c>
      <c r="T52" s="74">
        <v>-6.75E-4</v>
      </c>
      <c r="U52" s="74">
        <v>-5.13E-4</v>
      </c>
      <c r="V52" s="74">
        <v>-3.59E-4</v>
      </c>
      <c r="W52" s="74">
        <v>-3.23E-4</v>
      </c>
      <c r="X52" s="74">
        <v>-1.24E-4</v>
      </c>
      <c r="Y52" s="74">
        <v>-3.0E-6</v>
      </c>
      <c r="Z52" s="74">
        <v>0.0</v>
      </c>
      <c r="AA52" s="74">
        <v>1.48E-4</v>
      </c>
      <c r="AB52" s="74">
        <v>2.92E-4</v>
      </c>
      <c r="AC52" s="74">
        <v>5.33E-4</v>
      </c>
      <c r="AD52" s="74">
        <v>8.63E-4</v>
      </c>
      <c r="AE52" s="74">
        <v>0.001005</v>
      </c>
      <c r="AF52" s="74">
        <v>0.001093</v>
      </c>
      <c r="AG52" s="74">
        <v>0.001111</v>
      </c>
      <c r="AH52" s="74">
        <v>0.001015</v>
      </c>
      <c r="AI52" s="74">
        <v>8.99E-4</v>
      </c>
      <c r="AJ52" s="74">
        <v>7.72E-4</v>
      </c>
      <c r="AK52" s="74">
        <v>5.98E-4</v>
      </c>
      <c r="AL52" s="74">
        <v>4.72E-4</v>
      </c>
    </row>
    <row r="53" ht="12.75" customHeight="1">
      <c r="A53" s="74">
        <v>-0.006496</v>
      </c>
      <c r="B53" s="74">
        <v>-0.005808</v>
      </c>
      <c r="C53" s="74">
        <v>-0.005127</v>
      </c>
      <c r="D53" s="74">
        <v>-0.004578</v>
      </c>
      <c r="E53" s="74">
        <v>-0.004131</v>
      </c>
      <c r="F53" s="74">
        <v>-0.003893</v>
      </c>
      <c r="G53" s="74">
        <v>-0.00359</v>
      </c>
      <c r="H53" s="74">
        <v>-0.003412</v>
      </c>
      <c r="I53" s="74">
        <v>-0.003104</v>
      </c>
      <c r="J53" s="74">
        <v>-0.002846</v>
      </c>
      <c r="K53" s="74">
        <v>-0.002558</v>
      </c>
      <c r="L53" s="74">
        <v>-0.00226</v>
      </c>
      <c r="M53" s="74">
        <v>-0.001863</v>
      </c>
      <c r="N53" s="74">
        <v>-0.001606</v>
      </c>
      <c r="O53" s="74">
        <v>-0.001343</v>
      </c>
      <c r="P53" s="74">
        <v>-0.001168</v>
      </c>
      <c r="Q53" s="74">
        <v>-0.001012</v>
      </c>
      <c r="R53" s="74">
        <v>-9.26E-4</v>
      </c>
      <c r="S53" s="74">
        <v>-7.61E-4</v>
      </c>
      <c r="T53" s="74">
        <v>-7.03E-4</v>
      </c>
      <c r="U53" s="74">
        <v>-5.42E-4</v>
      </c>
      <c r="V53" s="74">
        <v>-3.96E-4</v>
      </c>
      <c r="W53" s="74">
        <v>-3.2E-4</v>
      </c>
      <c r="X53" s="74">
        <v>-1.14E-4</v>
      </c>
      <c r="Y53" s="74">
        <v>-4.5E-5</v>
      </c>
      <c r="Z53" s="74">
        <v>0.0</v>
      </c>
      <c r="AA53" s="74">
        <v>1.63E-4</v>
      </c>
      <c r="AB53" s="74">
        <v>3.23E-4</v>
      </c>
      <c r="AC53" s="74">
        <v>6.22E-4</v>
      </c>
      <c r="AD53" s="74">
        <v>9.79E-4</v>
      </c>
      <c r="AE53" s="74">
        <v>0.001141</v>
      </c>
      <c r="AF53" s="74">
        <v>0.001255</v>
      </c>
      <c r="AG53" s="74">
        <v>0.001263</v>
      </c>
      <c r="AH53" s="74">
        <v>0.001215</v>
      </c>
      <c r="AI53" s="74">
        <v>0.001015</v>
      </c>
      <c r="AJ53" s="74">
        <v>9.51E-4</v>
      </c>
      <c r="AK53" s="74">
        <v>7.62E-4</v>
      </c>
      <c r="AL53" s="74">
        <v>6.27E-4</v>
      </c>
    </row>
    <row r="54" ht="12.75" customHeight="1">
      <c r="A54" s="74">
        <v>-0.006703</v>
      </c>
      <c r="B54" s="74">
        <v>-0.005997</v>
      </c>
      <c r="C54" s="74">
        <v>-0.005331</v>
      </c>
      <c r="D54" s="74">
        <v>-0.004755</v>
      </c>
      <c r="E54" s="74">
        <v>-0.004304</v>
      </c>
      <c r="F54" s="74">
        <v>-0.004022</v>
      </c>
      <c r="G54" s="74">
        <v>-0.003767</v>
      </c>
      <c r="H54" s="74">
        <v>-0.00353</v>
      </c>
      <c r="I54" s="74">
        <v>-0.003289</v>
      </c>
      <c r="J54" s="74">
        <v>-0.002991</v>
      </c>
      <c r="K54" s="74">
        <v>-0.002692</v>
      </c>
      <c r="L54" s="74">
        <v>-0.002389</v>
      </c>
      <c r="M54" s="74">
        <v>-0.001964</v>
      </c>
      <c r="N54" s="74">
        <v>-0.001704</v>
      </c>
      <c r="O54" s="74">
        <v>-0.001482</v>
      </c>
      <c r="P54" s="74">
        <v>-0.001271</v>
      </c>
      <c r="Q54" s="74">
        <v>-0.001072</v>
      </c>
      <c r="R54" s="74">
        <v>-0.001023</v>
      </c>
      <c r="S54" s="74">
        <v>-9.04E-4</v>
      </c>
      <c r="T54" s="74">
        <v>-8.47E-4</v>
      </c>
      <c r="U54" s="74">
        <v>-6.58E-4</v>
      </c>
      <c r="V54" s="74">
        <v>-4.3E-4</v>
      </c>
      <c r="W54" s="74">
        <v>-3.72E-4</v>
      </c>
      <c r="X54" s="74">
        <v>-1.37E-4</v>
      </c>
      <c r="Y54" s="74">
        <v>-9.7E-5</v>
      </c>
      <c r="Z54" s="74">
        <v>0.0</v>
      </c>
      <c r="AA54" s="74">
        <v>2.15E-4</v>
      </c>
      <c r="AB54" s="74">
        <v>3.65E-4</v>
      </c>
      <c r="AC54" s="74">
        <v>6.37E-4</v>
      </c>
      <c r="AD54" s="74">
        <v>0.001004</v>
      </c>
      <c r="AE54" s="74">
        <v>0.001203</v>
      </c>
      <c r="AF54" s="74">
        <v>0.001335</v>
      </c>
      <c r="AG54" s="74">
        <v>0.00137</v>
      </c>
      <c r="AH54" s="74">
        <v>0.001266</v>
      </c>
      <c r="AI54" s="74">
        <v>0.001099</v>
      </c>
      <c r="AJ54" s="74">
        <v>0.00105</v>
      </c>
      <c r="AK54" s="74">
        <v>8.31E-4</v>
      </c>
      <c r="AL54" s="74">
        <v>6.93E-4</v>
      </c>
    </row>
    <row r="55" ht="12.75" customHeight="1">
      <c r="A55" s="74">
        <v>-0.006885</v>
      </c>
      <c r="B55" s="74">
        <v>-0.006186</v>
      </c>
      <c r="C55" s="74">
        <v>-0.005482</v>
      </c>
      <c r="D55" s="74">
        <v>-0.004926</v>
      </c>
      <c r="E55" s="74">
        <v>-0.004447</v>
      </c>
      <c r="F55" s="74">
        <v>-0.004168</v>
      </c>
      <c r="G55" s="74">
        <v>-0.003869</v>
      </c>
      <c r="H55" s="74">
        <v>-0.00369</v>
      </c>
      <c r="I55" s="74">
        <v>-0.003387</v>
      </c>
      <c r="J55" s="74">
        <v>-0.003126</v>
      </c>
      <c r="K55" s="74">
        <v>-0.002817</v>
      </c>
      <c r="L55" s="74">
        <v>-0.002489</v>
      </c>
      <c r="M55" s="74">
        <v>-0.00213</v>
      </c>
      <c r="N55" s="74">
        <v>-0.001861</v>
      </c>
      <c r="O55" s="74">
        <v>-0.001571</v>
      </c>
      <c r="P55" s="74">
        <v>-0.00136</v>
      </c>
      <c r="Q55" s="74">
        <v>-0.001172</v>
      </c>
      <c r="R55" s="74">
        <v>-0.001115</v>
      </c>
      <c r="S55" s="74">
        <v>-9.34E-4</v>
      </c>
      <c r="T55" s="74">
        <v>-8.67E-4</v>
      </c>
      <c r="U55" s="74">
        <v>-6.73E-4</v>
      </c>
      <c r="V55" s="74">
        <v>-4.91E-4</v>
      </c>
      <c r="W55" s="74">
        <v>-3.96E-4</v>
      </c>
      <c r="X55" s="74">
        <v>-1.58E-4</v>
      </c>
      <c r="Y55" s="74">
        <v>-8.9E-5</v>
      </c>
      <c r="Z55" s="74">
        <v>0.0</v>
      </c>
      <c r="AA55" s="74">
        <v>1.71E-4</v>
      </c>
      <c r="AB55" s="74">
        <v>3.46E-4</v>
      </c>
      <c r="AC55" s="74">
        <v>6.42E-4</v>
      </c>
      <c r="AD55" s="74">
        <v>0.001027</v>
      </c>
      <c r="AE55" s="74">
        <v>0.00121</v>
      </c>
      <c r="AF55" s="74">
        <v>0.001326</v>
      </c>
      <c r="AG55" s="74">
        <v>0.001353</v>
      </c>
      <c r="AH55" s="74">
        <v>0.001324</v>
      </c>
      <c r="AI55" s="74">
        <v>0.001184</v>
      </c>
      <c r="AJ55" s="74">
        <v>0.001072</v>
      </c>
      <c r="AK55" s="74">
        <v>8.7E-4</v>
      </c>
      <c r="AL55" s="74">
        <v>7.44E-4</v>
      </c>
    </row>
    <row r="56" ht="12.75" customHeight="1">
      <c r="A56" s="74">
        <v>-0.00703</v>
      </c>
      <c r="B56" s="74">
        <v>-0.006318</v>
      </c>
      <c r="C56" s="74">
        <v>-0.00561</v>
      </c>
      <c r="D56" s="74">
        <v>-0.005046</v>
      </c>
      <c r="E56" s="74">
        <v>-0.004582</v>
      </c>
      <c r="F56" s="74">
        <v>-0.004298</v>
      </c>
      <c r="G56" s="74">
        <v>-0.004008</v>
      </c>
      <c r="H56" s="74">
        <v>-0.003797</v>
      </c>
      <c r="I56" s="74">
        <v>-0.003475</v>
      </c>
      <c r="J56" s="74">
        <v>-0.003242</v>
      </c>
      <c r="K56" s="74">
        <v>-0.002895</v>
      </c>
      <c r="L56" s="74">
        <v>-0.002559</v>
      </c>
      <c r="M56" s="74">
        <v>-0.002158</v>
      </c>
      <c r="N56" s="74">
        <v>-0.001892</v>
      </c>
      <c r="O56" s="74">
        <v>-0.001593</v>
      </c>
      <c r="P56" s="74">
        <v>-0.001379</v>
      </c>
      <c r="Q56" s="74">
        <v>-0.001188</v>
      </c>
      <c r="R56" s="74">
        <v>-0.001109</v>
      </c>
      <c r="S56" s="74">
        <v>-9.49E-4</v>
      </c>
      <c r="T56" s="74">
        <v>-8.42E-4</v>
      </c>
      <c r="U56" s="74">
        <v>-6.5E-4</v>
      </c>
      <c r="V56" s="74">
        <v>-4.62E-4</v>
      </c>
      <c r="W56" s="74">
        <v>-4.02E-4</v>
      </c>
      <c r="X56" s="74">
        <v>-1.43E-4</v>
      </c>
      <c r="Y56" s="74">
        <v>-7.1E-5</v>
      </c>
      <c r="Z56" s="74">
        <v>0.0</v>
      </c>
      <c r="AA56" s="74">
        <v>2.37E-4</v>
      </c>
      <c r="AB56" s="74">
        <v>4.16E-4</v>
      </c>
      <c r="AC56" s="74">
        <v>7.04E-4</v>
      </c>
      <c r="AD56" s="74">
        <v>0.001115</v>
      </c>
      <c r="AE56" s="74">
        <v>0.00129</v>
      </c>
      <c r="AF56" s="74">
        <v>0.001383</v>
      </c>
      <c r="AG56" s="74">
        <v>0.001437</v>
      </c>
      <c r="AH56" s="74">
        <v>0.001382</v>
      </c>
      <c r="AI56" s="74">
        <v>0.001261</v>
      </c>
      <c r="AJ56" s="74">
        <v>0.001182</v>
      </c>
      <c r="AK56" s="74">
        <v>9.7E-4</v>
      </c>
      <c r="AL56" s="74">
        <v>8.44E-4</v>
      </c>
    </row>
    <row r="57" ht="12.75" customHeight="1">
      <c r="A57" s="74">
        <v>-0.007257</v>
      </c>
      <c r="B57" s="74">
        <v>-0.006537</v>
      </c>
      <c r="C57" s="74">
        <v>-0.005799</v>
      </c>
      <c r="D57" s="74">
        <v>-0.005206</v>
      </c>
      <c r="E57" s="74">
        <v>-0.004726</v>
      </c>
      <c r="F57" s="74">
        <v>-0.00443</v>
      </c>
      <c r="G57" s="74">
        <v>-0.004099</v>
      </c>
      <c r="H57" s="74">
        <v>-0.003907</v>
      </c>
      <c r="I57" s="74">
        <v>-0.003582</v>
      </c>
      <c r="J57" s="74">
        <v>-0.003317</v>
      </c>
      <c r="K57" s="74">
        <v>-0.003011</v>
      </c>
      <c r="L57" s="74">
        <v>-0.002683</v>
      </c>
      <c r="M57" s="74">
        <v>-0.002215</v>
      </c>
      <c r="N57" s="74">
        <v>-0.001932</v>
      </c>
      <c r="O57" s="74">
        <v>-0.00165</v>
      </c>
      <c r="P57" s="74">
        <v>-0.001423</v>
      </c>
      <c r="Q57" s="74">
        <v>-0.001213</v>
      </c>
      <c r="R57" s="74">
        <v>-0.001114</v>
      </c>
      <c r="S57" s="74">
        <v>-9.21E-4</v>
      </c>
      <c r="T57" s="74">
        <v>-8.38E-4</v>
      </c>
      <c r="U57" s="74">
        <v>-6.57E-4</v>
      </c>
      <c r="V57" s="74">
        <v>-4.63E-4</v>
      </c>
      <c r="W57" s="74">
        <v>-3.72E-4</v>
      </c>
      <c r="X57" s="74">
        <v>-1.69E-4</v>
      </c>
      <c r="Y57" s="74">
        <v>-4.1E-5</v>
      </c>
      <c r="Z57" s="74">
        <v>0.0</v>
      </c>
      <c r="AA57" s="74">
        <v>2.34E-4</v>
      </c>
      <c r="AB57" s="74">
        <v>3.99E-4</v>
      </c>
      <c r="AC57" s="74">
        <v>7.22E-4</v>
      </c>
      <c r="AD57" s="74">
        <v>0.001105</v>
      </c>
      <c r="AE57" s="74">
        <v>0.001298</v>
      </c>
      <c r="AF57" s="74">
        <v>0.001461</v>
      </c>
      <c r="AG57" s="74">
        <v>0.001514</v>
      </c>
      <c r="AH57" s="74">
        <v>0.001421</v>
      </c>
      <c r="AI57" s="74">
        <v>0.00129</v>
      </c>
      <c r="AJ57" s="74">
        <v>0.001245</v>
      </c>
      <c r="AK57" s="74">
        <v>0.001025</v>
      </c>
      <c r="AL57" s="74">
        <v>8.99E-4</v>
      </c>
    </row>
    <row r="58" ht="12.75" customHeight="1">
      <c r="A58" s="74">
        <v>-0.007376</v>
      </c>
      <c r="B58" s="74">
        <v>-0.00664</v>
      </c>
      <c r="C58" s="74">
        <v>-0.0059</v>
      </c>
      <c r="D58" s="74">
        <v>-0.005317</v>
      </c>
      <c r="E58" s="74">
        <v>-0.004828</v>
      </c>
      <c r="F58" s="74">
        <v>-0.004558</v>
      </c>
      <c r="G58" s="74">
        <v>-0.004237</v>
      </c>
      <c r="H58" s="74">
        <v>-0.004001</v>
      </c>
      <c r="I58" s="74">
        <v>-0.003753</v>
      </c>
      <c r="J58" s="74">
        <v>-0.003434</v>
      </c>
      <c r="K58" s="74">
        <v>-0.003096</v>
      </c>
      <c r="L58" s="74">
        <v>-0.002779</v>
      </c>
      <c r="M58" s="74">
        <v>-0.002334</v>
      </c>
      <c r="N58" s="74">
        <v>-0.002071</v>
      </c>
      <c r="O58" s="74">
        <v>-0.001721</v>
      </c>
      <c r="P58" s="74">
        <v>-0.001525</v>
      </c>
      <c r="Q58" s="74">
        <v>-0.001313</v>
      </c>
      <c r="R58" s="74">
        <v>-0.001203</v>
      </c>
      <c r="S58" s="74">
        <v>-0.001012</v>
      </c>
      <c r="T58" s="74">
        <v>-9.04E-4</v>
      </c>
      <c r="U58" s="74">
        <v>-6.85E-4</v>
      </c>
      <c r="V58" s="74">
        <v>-4.89E-4</v>
      </c>
      <c r="W58" s="74">
        <v>-3.96E-4</v>
      </c>
      <c r="X58" s="74">
        <v>-1.7E-4</v>
      </c>
      <c r="Y58" s="74">
        <v>-8.8E-5</v>
      </c>
      <c r="Z58" s="74">
        <v>0.0</v>
      </c>
      <c r="AA58" s="74">
        <v>2.19E-4</v>
      </c>
      <c r="AB58" s="74">
        <v>4.01E-4</v>
      </c>
      <c r="AC58" s="74">
        <v>7.25E-4</v>
      </c>
      <c r="AD58" s="74">
        <v>0.001128</v>
      </c>
      <c r="AE58" s="74">
        <v>0.001358</v>
      </c>
      <c r="AF58" s="74">
        <v>0.001528</v>
      </c>
      <c r="AG58" s="74">
        <v>0.00155</v>
      </c>
      <c r="AH58" s="74">
        <v>0.001504</v>
      </c>
      <c r="AI58" s="74">
        <v>0.001365</v>
      </c>
      <c r="AJ58" s="74">
        <v>0.001271</v>
      </c>
      <c r="AK58" s="74">
        <v>0.001088</v>
      </c>
      <c r="AL58" s="74">
        <v>9.4E-4</v>
      </c>
    </row>
    <row r="59" ht="12.75" customHeight="1">
      <c r="A59" s="74">
        <v>-0.007517</v>
      </c>
      <c r="B59" s="74">
        <v>-0.00678</v>
      </c>
      <c r="C59" s="74">
        <v>-0.006014</v>
      </c>
      <c r="D59" s="74">
        <v>-0.005453</v>
      </c>
      <c r="E59" s="74">
        <v>-0.004978</v>
      </c>
      <c r="F59" s="74">
        <v>-0.004691</v>
      </c>
      <c r="G59" s="74">
        <v>-0.004402</v>
      </c>
      <c r="H59" s="74">
        <v>-0.004171</v>
      </c>
      <c r="I59" s="74">
        <v>-0.003861</v>
      </c>
      <c r="J59" s="74">
        <v>-0.003593</v>
      </c>
      <c r="K59" s="74">
        <v>-0.003261</v>
      </c>
      <c r="L59" s="74">
        <v>-0.002897</v>
      </c>
      <c r="M59" s="74">
        <v>-0.002482</v>
      </c>
      <c r="N59" s="74">
        <v>-0.002174</v>
      </c>
      <c r="O59" s="74">
        <v>-0.001826</v>
      </c>
      <c r="P59" s="74">
        <v>-0.001615</v>
      </c>
      <c r="Q59" s="74">
        <v>-0.001357</v>
      </c>
      <c r="R59" s="74">
        <v>-0.001296</v>
      </c>
      <c r="S59" s="74">
        <v>-0.00103</v>
      </c>
      <c r="T59" s="74">
        <v>-9.5E-4</v>
      </c>
      <c r="U59" s="74">
        <v>-7.17E-4</v>
      </c>
      <c r="V59" s="74">
        <v>-5.33E-4</v>
      </c>
      <c r="W59" s="74">
        <v>-4.59E-4</v>
      </c>
      <c r="X59" s="74">
        <v>-2.1E-4</v>
      </c>
      <c r="Y59" s="74">
        <v>-9.5E-5</v>
      </c>
      <c r="Z59" s="74">
        <v>0.0</v>
      </c>
      <c r="AA59" s="74">
        <v>2.05E-4</v>
      </c>
      <c r="AB59" s="74">
        <v>4.29E-4</v>
      </c>
      <c r="AC59" s="74">
        <v>7.6E-4</v>
      </c>
      <c r="AD59" s="74">
        <v>0.001201</v>
      </c>
      <c r="AE59" s="74">
        <v>0.001437</v>
      </c>
      <c r="AF59" s="74">
        <v>0.001576</v>
      </c>
      <c r="AG59" s="74">
        <v>0.001645</v>
      </c>
      <c r="AH59" s="74">
        <v>0.001584</v>
      </c>
      <c r="AI59" s="74">
        <v>0.001472</v>
      </c>
      <c r="AJ59" s="74">
        <v>0.001374</v>
      </c>
      <c r="AK59" s="74">
        <v>0.001202</v>
      </c>
      <c r="AL59" s="74">
        <v>0.001074</v>
      </c>
    </row>
    <row r="60" ht="12.75" customHeight="1">
      <c r="A60" s="74">
        <v>-0.007629</v>
      </c>
      <c r="B60" s="74">
        <v>-0.006862</v>
      </c>
      <c r="C60" s="74">
        <v>-0.00608</v>
      </c>
      <c r="D60" s="74">
        <v>-0.005501</v>
      </c>
      <c r="E60" s="74">
        <v>-0.005011</v>
      </c>
      <c r="F60" s="74">
        <v>-0.004716</v>
      </c>
      <c r="G60" s="74">
        <v>-0.004435</v>
      </c>
      <c r="H60" s="74">
        <v>-0.00421</v>
      </c>
      <c r="I60" s="74">
        <v>-0.003914</v>
      </c>
      <c r="J60" s="74">
        <v>-0.003589</v>
      </c>
      <c r="K60" s="74">
        <v>-0.003298</v>
      </c>
      <c r="L60" s="74">
        <v>-0.002973</v>
      </c>
      <c r="M60" s="74">
        <v>-0.002512</v>
      </c>
      <c r="N60" s="74">
        <v>-0.002241</v>
      </c>
      <c r="O60" s="74">
        <v>-0.001872</v>
      </c>
      <c r="P60" s="74">
        <v>-0.001618</v>
      </c>
      <c r="Q60" s="74">
        <v>-0.00141</v>
      </c>
      <c r="R60" s="74">
        <v>-0.001299</v>
      </c>
      <c r="S60" s="74">
        <v>-0.001057</v>
      </c>
      <c r="T60" s="74">
        <v>-9.22E-4</v>
      </c>
      <c r="U60" s="74">
        <v>-7.47E-4</v>
      </c>
      <c r="V60" s="74">
        <v>-5.48E-4</v>
      </c>
      <c r="W60" s="74">
        <v>-3.63E-4</v>
      </c>
      <c r="X60" s="74">
        <v>-1.58E-4</v>
      </c>
      <c r="Y60" s="74">
        <v>-6.1E-5</v>
      </c>
      <c r="Z60" s="74">
        <v>0.0</v>
      </c>
      <c r="AA60" s="74">
        <v>2.82E-4</v>
      </c>
      <c r="AB60" s="74">
        <v>5.47E-4</v>
      </c>
      <c r="AC60" s="74">
        <v>8.99E-4</v>
      </c>
      <c r="AD60" s="74">
        <v>0.001315</v>
      </c>
      <c r="AE60" s="74">
        <v>0.001546</v>
      </c>
      <c r="AF60" s="74">
        <v>0.001696</v>
      </c>
      <c r="AG60" s="74">
        <v>0.001762</v>
      </c>
      <c r="AH60" s="74">
        <v>0.001734</v>
      </c>
      <c r="AI60" s="74">
        <v>0.001584</v>
      </c>
      <c r="AJ60" s="74">
        <v>0.0015</v>
      </c>
      <c r="AK60" s="74">
        <v>0.001361</v>
      </c>
      <c r="AL60" s="74">
        <v>0.001197</v>
      </c>
    </row>
    <row r="61" ht="12.75" customHeight="1">
      <c r="A61" s="74">
        <v>-0.007787</v>
      </c>
      <c r="B61" s="74">
        <v>-0.007026</v>
      </c>
      <c r="C61" s="74">
        <v>-0.006251</v>
      </c>
      <c r="D61" s="74">
        <v>-0.005666</v>
      </c>
      <c r="E61" s="74">
        <v>-0.005208</v>
      </c>
      <c r="F61" s="74">
        <v>-0.004922</v>
      </c>
      <c r="G61" s="74">
        <v>-0.004637</v>
      </c>
      <c r="H61" s="74">
        <v>-0.004448</v>
      </c>
      <c r="I61" s="74">
        <v>-0.004128</v>
      </c>
      <c r="J61" s="74">
        <v>-0.003854</v>
      </c>
      <c r="K61" s="74">
        <v>-0.003511</v>
      </c>
      <c r="L61" s="74">
        <v>-0.003152</v>
      </c>
      <c r="M61" s="74">
        <v>-0.002727</v>
      </c>
      <c r="N61" s="74">
        <v>-0.002387</v>
      </c>
      <c r="O61" s="74">
        <v>-0.002058</v>
      </c>
      <c r="P61" s="74">
        <v>-0.001777</v>
      </c>
      <c r="Q61" s="74">
        <v>-0.001546</v>
      </c>
      <c r="R61" s="74">
        <v>-0.001427</v>
      </c>
      <c r="S61" s="74">
        <v>-0.001162</v>
      </c>
      <c r="T61" s="74">
        <v>-0.001044</v>
      </c>
      <c r="U61" s="74">
        <v>-8.18E-4</v>
      </c>
      <c r="V61" s="74">
        <v>-6.06E-4</v>
      </c>
      <c r="W61" s="74">
        <v>-4.72E-4</v>
      </c>
      <c r="X61" s="74">
        <v>-2.31E-4</v>
      </c>
      <c r="Y61" s="74">
        <v>-7.9E-5</v>
      </c>
      <c r="Z61" s="74">
        <v>0.0</v>
      </c>
      <c r="AA61" s="74">
        <v>2.44E-4</v>
      </c>
      <c r="AB61" s="74">
        <v>4.84E-4</v>
      </c>
      <c r="AC61" s="74">
        <v>8.12E-4</v>
      </c>
      <c r="AD61" s="74">
        <v>0.00132</v>
      </c>
      <c r="AE61" s="74">
        <v>0.001488</v>
      </c>
      <c r="AF61" s="74">
        <v>0.001662</v>
      </c>
      <c r="AG61" s="74">
        <v>0.001706</v>
      </c>
      <c r="AH61" s="74">
        <v>0.001732</v>
      </c>
      <c r="AI61" s="74">
        <v>0.001558</v>
      </c>
      <c r="AJ61" s="74">
        <v>0.001531</v>
      </c>
      <c r="AK61" s="74">
        <v>0.001318</v>
      </c>
      <c r="AL61" s="74">
        <v>0.001181</v>
      </c>
    </row>
    <row r="62" ht="12.75" customHeight="1">
      <c r="A62" s="74">
        <v>-0.007968</v>
      </c>
      <c r="B62" s="74">
        <v>-0.007173</v>
      </c>
      <c r="C62" s="74">
        <v>-0.006378</v>
      </c>
      <c r="D62" s="74">
        <v>-0.005765</v>
      </c>
      <c r="E62" s="74">
        <v>-0.005292</v>
      </c>
      <c r="F62" s="74">
        <v>-0.005025</v>
      </c>
      <c r="G62" s="74">
        <v>-0.004727</v>
      </c>
      <c r="H62" s="74">
        <v>-0.004503</v>
      </c>
      <c r="I62" s="74">
        <v>-0.004204</v>
      </c>
      <c r="J62" s="74">
        <v>-0.003906</v>
      </c>
      <c r="K62" s="74">
        <v>-0.003601</v>
      </c>
      <c r="L62" s="74">
        <v>-0.003219</v>
      </c>
      <c r="M62" s="74">
        <v>-0.002739</v>
      </c>
      <c r="N62" s="74">
        <v>-0.002404</v>
      </c>
      <c r="O62" s="74">
        <v>-0.00203</v>
      </c>
      <c r="P62" s="74">
        <v>-0.001789</v>
      </c>
      <c r="Q62" s="74">
        <v>-0.001542</v>
      </c>
      <c r="R62" s="74">
        <v>-0.001429</v>
      </c>
      <c r="S62" s="74">
        <v>-0.00118</v>
      </c>
      <c r="T62" s="74">
        <v>-0.001051</v>
      </c>
      <c r="U62" s="74">
        <v>-8.2E-4</v>
      </c>
      <c r="V62" s="74">
        <v>-5.51E-4</v>
      </c>
      <c r="W62" s="74">
        <v>-4.81E-4</v>
      </c>
      <c r="X62" s="74">
        <v>-1.88E-4</v>
      </c>
      <c r="Y62" s="74">
        <v>-9.6E-5</v>
      </c>
      <c r="Z62" s="74">
        <v>0.0</v>
      </c>
      <c r="AA62" s="74">
        <v>2.71E-4</v>
      </c>
      <c r="AB62" s="74">
        <v>5.31E-4</v>
      </c>
      <c r="AC62" s="74">
        <v>8.92E-4</v>
      </c>
      <c r="AD62" s="74">
        <v>0.00131</v>
      </c>
      <c r="AE62" s="74">
        <v>0.00154</v>
      </c>
      <c r="AF62" s="74">
        <v>0.001713</v>
      </c>
      <c r="AG62" s="74">
        <v>0.001775</v>
      </c>
      <c r="AH62" s="74">
        <v>0.001713</v>
      </c>
      <c r="AI62" s="74">
        <v>0.001647</v>
      </c>
      <c r="AJ62" s="74">
        <v>0.001574</v>
      </c>
      <c r="AK62" s="74">
        <v>0.001373</v>
      </c>
      <c r="AL62" s="74">
        <v>0.00122</v>
      </c>
    </row>
    <row r="63" ht="12.75" customHeight="1">
      <c r="A63" s="74">
        <v>-0.008115</v>
      </c>
      <c r="B63" s="74">
        <v>-0.007307</v>
      </c>
      <c r="C63" s="74">
        <v>-0.006479</v>
      </c>
      <c r="D63" s="74">
        <v>-0.005856</v>
      </c>
      <c r="E63" s="74">
        <v>-0.005366</v>
      </c>
      <c r="F63" s="74">
        <v>-0.005098</v>
      </c>
      <c r="G63" s="74">
        <v>-0.0048</v>
      </c>
      <c r="H63" s="74">
        <v>-0.004538</v>
      </c>
      <c r="I63" s="74">
        <v>-0.00425</v>
      </c>
      <c r="J63" s="74">
        <v>-0.003991</v>
      </c>
      <c r="K63" s="74">
        <v>-0.003607</v>
      </c>
      <c r="L63" s="74">
        <v>-0.003225</v>
      </c>
      <c r="M63" s="74">
        <v>-0.002756</v>
      </c>
      <c r="N63" s="74">
        <v>-0.002439</v>
      </c>
      <c r="O63" s="74">
        <v>-0.002078</v>
      </c>
      <c r="P63" s="74">
        <v>-0.001797</v>
      </c>
      <c r="Q63" s="74">
        <v>-0.001561</v>
      </c>
      <c r="R63" s="74">
        <v>-0.00145</v>
      </c>
      <c r="S63" s="74">
        <v>-0.001176</v>
      </c>
      <c r="T63" s="74">
        <v>-0.001038</v>
      </c>
      <c r="U63" s="74">
        <v>-8.29E-4</v>
      </c>
      <c r="V63" s="74">
        <v>-5.9E-4</v>
      </c>
      <c r="W63" s="74">
        <v>-4.48E-4</v>
      </c>
      <c r="X63" s="74">
        <v>-1.99E-4</v>
      </c>
      <c r="Y63" s="74">
        <v>-8.4E-5</v>
      </c>
      <c r="Z63" s="74">
        <v>0.0</v>
      </c>
      <c r="AA63" s="74">
        <v>2.61E-4</v>
      </c>
      <c r="AB63" s="74">
        <v>4.65E-4</v>
      </c>
      <c r="AC63" s="74">
        <v>7.97E-4</v>
      </c>
      <c r="AD63" s="74">
        <v>0.001222</v>
      </c>
      <c r="AE63" s="74">
        <v>0.001439</v>
      </c>
      <c r="AF63" s="74">
        <v>0.001582</v>
      </c>
      <c r="AG63" s="74">
        <v>0.001672</v>
      </c>
      <c r="AH63" s="74">
        <v>0.001687</v>
      </c>
      <c r="AI63" s="74">
        <v>0.001509</v>
      </c>
      <c r="AJ63" s="74">
        <v>0.001475</v>
      </c>
      <c r="AK63" s="74">
        <v>0.001241</v>
      </c>
      <c r="AL63" s="74">
        <v>0.00113</v>
      </c>
    </row>
    <row r="64" ht="12.75" customHeight="1">
      <c r="A64" s="74">
        <v>-0.00818</v>
      </c>
      <c r="B64" s="74">
        <v>-0.007339</v>
      </c>
      <c r="C64" s="74">
        <v>-0.006468</v>
      </c>
      <c r="D64" s="74">
        <v>-0.005843</v>
      </c>
      <c r="E64" s="74">
        <v>-0.005334</v>
      </c>
      <c r="F64" s="74">
        <v>-0.005066</v>
      </c>
      <c r="G64" s="74">
        <v>-0.004749</v>
      </c>
      <c r="H64" s="74">
        <v>-0.004515</v>
      </c>
      <c r="I64" s="74">
        <v>-0.004232</v>
      </c>
      <c r="J64" s="74">
        <v>-0.003921</v>
      </c>
      <c r="K64" s="74">
        <v>-0.003576</v>
      </c>
      <c r="L64" s="74">
        <v>-0.003182</v>
      </c>
      <c r="M64" s="74">
        <v>-0.002707</v>
      </c>
      <c r="N64" s="74">
        <v>-0.002364</v>
      </c>
      <c r="O64" s="74">
        <v>-0.001974</v>
      </c>
      <c r="P64" s="74">
        <v>-0.001724</v>
      </c>
      <c r="Q64" s="74">
        <v>-0.001516</v>
      </c>
      <c r="R64" s="74">
        <v>-0.001383</v>
      </c>
      <c r="S64" s="74">
        <v>-0.001098</v>
      </c>
      <c r="T64" s="74">
        <v>-9.54E-4</v>
      </c>
      <c r="U64" s="74">
        <v>-7.54E-4</v>
      </c>
      <c r="V64" s="74">
        <v>-5.26E-4</v>
      </c>
      <c r="W64" s="74">
        <v>-4.07E-4</v>
      </c>
      <c r="X64" s="74">
        <v>-1.34E-4</v>
      </c>
      <c r="Y64" s="74">
        <v>-3.5E-5</v>
      </c>
      <c r="Z64" s="74">
        <v>0.0</v>
      </c>
      <c r="AA64" s="74">
        <v>2.67E-4</v>
      </c>
      <c r="AB64" s="74">
        <v>4.62E-4</v>
      </c>
      <c r="AC64" s="74">
        <v>7.1E-4</v>
      </c>
      <c r="AD64" s="74">
        <v>0.001131</v>
      </c>
      <c r="AE64" s="74">
        <v>0.001331</v>
      </c>
      <c r="AF64" s="74">
        <v>0.001483</v>
      </c>
      <c r="AG64" s="74">
        <v>0.001561</v>
      </c>
      <c r="AH64" s="74">
        <v>0.001515</v>
      </c>
      <c r="AI64" s="74">
        <v>0.00141</v>
      </c>
      <c r="AJ64" s="74">
        <v>0.001394</v>
      </c>
      <c r="AK64" s="74">
        <v>0.001183</v>
      </c>
      <c r="AL64" s="74">
        <v>0.001013</v>
      </c>
    </row>
    <row r="65" ht="12.75" customHeight="1">
      <c r="A65" s="74">
        <v>-0.008219</v>
      </c>
      <c r="B65" s="74">
        <v>-0.007352</v>
      </c>
      <c r="C65" s="74">
        <v>-0.006472</v>
      </c>
      <c r="D65" s="74">
        <v>-0.005819</v>
      </c>
      <c r="E65" s="74">
        <v>-0.005314</v>
      </c>
      <c r="F65" s="74">
        <v>-0.005021</v>
      </c>
      <c r="G65" s="74">
        <v>-0.004689</v>
      </c>
      <c r="H65" s="74">
        <v>-0.00447</v>
      </c>
      <c r="I65" s="74">
        <v>-0.004127</v>
      </c>
      <c r="J65" s="74">
        <v>-0.00383</v>
      </c>
      <c r="K65" s="74">
        <v>-0.003482</v>
      </c>
      <c r="L65" s="74">
        <v>-0.003137</v>
      </c>
      <c r="M65" s="74">
        <v>-0.00267</v>
      </c>
      <c r="N65" s="74">
        <v>-0.002353</v>
      </c>
      <c r="O65" s="74">
        <v>-0.001971</v>
      </c>
      <c r="P65" s="74">
        <v>-0.00165</v>
      </c>
      <c r="Q65" s="74">
        <v>-0.001443</v>
      </c>
      <c r="R65" s="74">
        <v>-0.001323</v>
      </c>
      <c r="S65" s="74">
        <v>-0.001112</v>
      </c>
      <c r="T65" s="74">
        <v>-9.53E-4</v>
      </c>
      <c r="U65" s="74">
        <v>-7.74E-4</v>
      </c>
      <c r="V65" s="74">
        <v>-5.2E-4</v>
      </c>
      <c r="W65" s="74">
        <v>-3.83E-4</v>
      </c>
      <c r="X65" s="74">
        <v>-1.7E-4</v>
      </c>
      <c r="Y65" s="74">
        <v>-4.8E-5</v>
      </c>
      <c r="Z65" s="74">
        <v>0.0</v>
      </c>
      <c r="AA65" s="74">
        <v>2.23E-4</v>
      </c>
      <c r="AB65" s="74">
        <v>3.76E-4</v>
      </c>
      <c r="AC65" s="74">
        <v>6.4E-4</v>
      </c>
      <c r="AD65" s="74">
        <v>0.001001</v>
      </c>
      <c r="AE65" s="74">
        <v>0.00115</v>
      </c>
      <c r="AF65" s="74">
        <v>0.001296</v>
      </c>
      <c r="AG65" s="74">
        <v>0.001356</v>
      </c>
      <c r="AH65" s="74">
        <v>0.001321</v>
      </c>
      <c r="AI65" s="74">
        <v>0.001235</v>
      </c>
      <c r="AJ65" s="74">
        <v>0.00118</v>
      </c>
      <c r="AK65" s="74">
        <v>9.93E-4</v>
      </c>
      <c r="AL65" s="74">
        <v>8.49E-4</v>
      </c>
    </row>
    <row r="66" ht="12.75" customHeight="1">
      <c r="A66" s="74">
        <v>-0.00832</v>
      </c>
      <c r="B66" s="74">
        <v>-0.007407</v>
      </c>
      <c r="C66" s="74">
        <v>-0.006474</v>
      </c>
      <c r="D66" s="74">
        <v>-0.0058</v>
      </c>
      <c r="E66" s="74">
        <v>-0.005272</v>
      </c>
      <c r="F66" s="74">
        <v>-0.004978</v>
      </c>
      <c r="G66" s="74">
        <v>-0.004656</v>
      </c>
      <c r="H66" s="74">
        <v>-0.0044</v>
      </c>
      <c r="I66" s="74">
        <v>-0.004026</v>
      </c>
      <c r="J66" s="74">
        <v>-0.003783</v>
      </c>
      <c r="K66" s="74">
        <v>-0.003413</v>
      </c>
      <c r="L66" s="74">
        <v>-0.003031</v>
      </c>
      <c r="M66" s="74">
        <v>-0.002661</v>
      </c>
      <c r="N66" s="74">
        <v>-0.002246</v>
      </c>
      <c r="O66" s="74">
        <v>-0.001888</v>
      </c>
      <c r="P66" s="74">
        <v>-0.001587</v>
      </c>
      <c r="Q66" s="74">
        <v>-0.001384</v>
      </c>
      <c r="R66" s="74">
        <v>-0.001324</v>
      </c>
      <c r="S66" s="74">
        <v>-0.00105</v>
      </c>
      <c r="T66" s="74">
        <v>-8.68E-4</v>
      </c>
      <c r="U66" s="74">
        <v>-6.68E-4</v>
      </c>
      <c r="V66" s="74">
        <v>-5.15E-4</v>
      </c>
      <c r="W66" s="74">
        <v>-3.49E-4</v>
      </c>
      <c r="X66" s="74">
        <v>-1.02E-4</v>
      </c>
      <c r="Y66" s="74">
        <v>-2.3E-5</v>
      </c>
      <c r="Z66" s="74">
        <v>0.0</v>
      </c>
      <c r="AA66" s="74">
        <v>2.02E-4</v>
      </c>
      <c r="AB66" s="74">
        <v>2.75E-4</v>
      </c>
      <c r="AC66" s="74">
        <v>5.09E-4</v>
      </c>
      <c r="AD66" s="74">
        <v>8.39E-4</v>
      </c>
      <c r="AE66" s="74">
        <v>0.001021</v>
      </c>
      <c r="AF66" s="74">
        <v>0.001116</v>
      </c>
      <c r="AG66" s="74">
        <v>0.001177</v>
      </c>
      <c r="AH66" s="74">
        <v>0.001163</v>
      </c>
      <c r="AI66" s="74">
        <v>0.00103</v>
      </c>
      <c r="AJ66" s="74">
        <v>9.64E-4</v>
      </c>
      <c r="AK66" s="74">
        <v>7.97E-4</v>
      </c>
      <c r="AL66" s="74">
        <v>6.82E-4</v>
      </c>
    </row>
    <row r="67" ht="12.75" customHeight="1">
      <c r="A67" s="74">
        <v>-0.008368</v>
      </c>
      <c r="B67" s="74">
        <v>-0.007446</v>
      </c>
      <c r="C67" s="74">
        <v>-0.006449</v>
      </c>
      <c r="D67" s="74">
        <v>-0.005745</v>
      </c>
      <c r="E67" s="74">
        <v>-0.005198</v>
      </c>
      <c r="F67" s="74">
        <v>-0.004874</v>
      </c>
      <c r="G67" s="74">
        <v>-0.004522</v>
      </c>
      <c r="H67" s="74">
        <v>-0.004245</v>
      </c>
      <c r="I67" s="74">
        <v>-0.003914</v>
      </c>
      <c r="J67" s="74">
        <v>-0.003672</v>
      </c>
      <c r="K67" s="74">
        <v>-0.003321</v>
      </c>
      <c r="L67" s="74">
        <v>-0.002935</v>
      </c>
      <c r="M67" s="74">
        <v>-0.002468</v>
      </c>
      <c r="N67" s="74">
        <v>-0.002175</v>
      </c>
      <c r="O67" s="74">
        <v>-0.001773</v>
      </c>
      <c r="P67" s="74">
        <v>-0.001546</v>
      </c>
      <c r="Q67" s="74">
        <v>-0.001293</v>
      </c>
      <c r="R67" s="74">
        <v>-0.001157</v>
      </c>
      <c r="S67" s="74">
        <v>-9.34E-4</v>
      </c>
      <c r="T67" s="74">
        <v>-8.39E-4</v>
      </c>
      <c r="U67" s="74">
        <v>-6.3E-4</v>
      </c>
      <c r="V67" s="74">
        <v>-4.35E-4</v>
      </c>
      <c r="W67" s="74">
        <v>-3.64E-4</v>
      </c>
      <c r="X67" s="74">
        <v>-5.5E-5</v>
      </c>
      <c r="Y67" s="74">
        <v>0.0</v>
      </c>
      <c r="Z67" s="74">
        <v>0.0</v>
      </c>
      <c r="AA67" s="74">
        <v>1.91E-4</v>
      </c>
      <c r="AB67" s="74">
        <v>1.94E-4</v>
      </c>
      <c r="AC67" s="74">
        <v>3.74E-4</v>
      </c>
      <c r="AD67" s="74">
        <v>7.33E-4</v>
      </c>
      <c r="AE67" s="74">
        <v>8.52E-4</v>
      </c>
      <c r="AF67" s="74">
        <v>9.53E-4</v>
      </c>
      <c r="AG67" s="74">
        <v>9.94E-4</v>
      </c>
      <c r="AH67" s="74">
        <v>9.78E-4</v>
      </c>
      <c r="AI67" s="74">
        <v>8.75E-4</v>
      </c>
      <c r="AJ67" s="74">
        <v>8.13E-4</v>
      </c>
      <c r="AK67" s="74">
        <v>5.94E-4</v>
      </c>
      <c r="AL67" s="74">
        <v>4.79E-4</v>
      </c>
    </row>
    <row r="68" ht="12.75" customHeight="1">
      <c r="A68" s="74">
        <v>-0.008562</v>
      </c>
      <c r="B68" s="74">
        <v>-0.007542</v>
      </c>
      <c r="C68" s="74">
        <v>-0.006495</v>
      </c>
      <c r="D68" s="74">
        <v>-0.005769</v>
      </c>
      <c r="E68" s="74">
        <v>-0.005201</v>
      </c>
      <c r="F68" s="74">
        <v>-0.004855</v>
      </c>
      <c r="G68" s="74">
        <v>-0.00447</v>
      </c>
      <c r="H68" s="74">
        <v>-0.004247</v>
      </c>
      <c r="I68" s="74">
        <v>-0.003872</v>
      </c>
      <c r="J68" s="74">
        <v>-0.003645</v>
      </c>
      <c r="K68" s="74">
        <v>-0.003229</v>
      </c>
      <c r="L68" s="74">
        <v>-0.002841</v>
      </c>
      <c r="M68" s="74">
        <v>-0.002416</v>
      </c>
      <c r="N68" s="74">
        <v>-0.002104</v>
      </c>
      <c r="O68" s="74">
        <v>-0.00172</v>
      </c>
      <c r="P68" s="74">
        <v>-0.001402</v>
      </c>
      <c r="Q68" s="74">
        <v>-0.001274</v>
      </c>
      <c r="R68" s="74">
        <v>-0.00116</v>
      </c>
      <c r="S68" s="74">
        <v>-8.95E-4</v>
      </c>
      <c r="T68" s="74">
        <v>-8.27E-4</v>
      </c>
      <c r="U68" s="74">
        <v>-6.73E-4</v>
      </c>
      <c r="V68" s="74">
        <v>-4.28E-4</v>
      </c>
      <c r="W68" s="74">
        <v>-3.4E-4</v>
      </c>
      <c r="X68" s="74">
        <v>-9.5E-5</v>
      </c>
      <c r="Y68" s="74">
        <v>-2.0E-6</v>
      </c>
      <c r="Z68" s="74">
        <v>0.0</v>
      </c>
      <c r="AA68" s="74">
        <v>1.37E-4</v>
      </c>
      <c r="AB68" s="74">
        <v>1.24E-4</v>
      </c>
      <c r="AC68" s="74">
        <v>2.44E-4</v>
      </c>
      <c r="AD68" s="74">
        <v>5.71E-4</v>
      </c>
      <c r="AE68" s="74">
        <v>6.48E-4</v>
      </c>
      <c r="AF68" s="74">
        <v>7.55E-4</v>
      </c>
      <c r="AG68" s="74">
        <v>7.9E-4</v>
      </c>
      <c r="AH68" s="74">
        <v>7.42E-4</v>
      </c>
      <c r="AI68" s="74">
        <v>6.25E-4</v>
      </c>
      <c r="AJ68" s="74">
        <v>5.48E-4</v>
      </c>
      <c r="AK68" s="74">
        <v>3.83E-4</v>
      </c>
      <c r="AL68" s="74">
        <v>2.62E-4</v>
      </c>
    </row>
    <row r="69" ht="12.75" customHeight="1">
      <c r="A69" s="74">
        <v>-0.008652</v>
      </c>
      <c r="B69" s="74">
        <v>-0.007569</v>
      </c>
      <c r="C69" s="74">
        <v>-0.006463</v>
      </c>
      <c r="D69" s="74">
        <v>-0.005704</v>
      </c>
      <c r="E69" s="74">
        <v>-0.005129</v>
      </c>
      <c r="F69" s="74">
        <v>-0.004796</v>
      </c>
      <c r="G69" s="74">
        <v>-0.004419</v>
      </c>
      <c r="H69" s="74">
        <v>-0.004168</v>
      </c>
      <c r="I69" s="74">
        <v>-0.003858</v>
      </c>
      <c r="J69" s="74">
        <v>-0.00349</v>
      </c>
      <c r="K69" s="74">
        <v>-0.00315</v>
      </c>
      <c r="L69" s="74">
        <v>-0.002782</v>
      </c>
      <c r="M69" s="74">
        <v>-0.002363</v>
      </c>
      <c r="N69" s="74">
        <v>-0.002016</v>
      </c>
      <c r="O69" s="74">
        <v>-0.001673</v>
      </c>
      <c r="P69" s="74">
        <v>-0.001418</v>
      </c>
      <c r="Q69" s="74">
        <v>-0.001215</v>
      </c>
      <c r="R69" s="74">
        <v>-0.001171</v>
      </c>
      <c r="S69" s="74">
        <v>-8.97E-4</v>
      </c>
      <c r="T69" s="74">
        <v>-8.14E-4</v>
      </c>
      <c r="U69" s="74">
        <v>-5.92E-4</v>
      </c>
      <c r="V69" s="74">
        <v>-4.38E-4</v>
      </c>
      <c r="W69" s="74">
        <v>-3.75E-4</v>
      </c>
      <c r="X69" s="74">
        <v>-6.3E-5</v>
      </c>
      <c r="Y69" s="74">
        <v>0.0</v>
      </c>
      <c r="Z69" s="74">
        <v>0.0</v>
      </c>
      <c r="AA69" s="74">
        <v>3.7E-5</v>
      </c>
      <c r="AB69" s="74">
        <v>1.7E-5</v>
      </c>
      <c r="AC69" s="74">
        <v>1.16E-4</v>
      </c>
      <c r="AD69" s="74">
        <v>3.72E-4</v>
      </c>
      <c r="AE69" s="74">
        <v>4.43E-4</v>
      </c>
      <c r="AF69" s="74">
        <v>5.76E-4</v>
      </c>
      <c r="AG69" s="74">
        <v>5.07E-4</v>
      </c>
      <c r="AH69" s="74">
        <v>5.18E-4</v>
      </c>
      <c r="AI69" s="74">
        <v>4.46E-4</v>
      </c>
      <c r="AJ69" s="74">
        <v>3.99E-4</v>
      </c>
      <c r="AK69" s="74">
        <v>2.14E-4</v>
      </c>
      <c r="AL69" s="74">
        <v>5.2E-5</v>
      </c>
    </row>
    <row r="70" ht="12.75" customHeight="1">
      <c r="A70" s="74">
        <v>-0.008507</v>
      </c>
      <c r="B70" s="74">
        <v>-0.007407</v>
      </c>
      <c r="C70" s="74">
        <v>-0.006284</v>
      </c>
      <c r="D70" s="74">
        <v>-0.005534</v>
      </c>
      <c r="E70" s="74">
        <v>-0.004967</v>
      </c>
      <c r="F70" s="74">
        <v>-0.004654</v>
      </c>
      <c r="G70" s="74">
        <v>-0.004229</v>
      </c>
      <c r="H70" s="74">
        <v>-0.004013</v>
      </c>
      <c r="I70" s="74">
        <v>-0.003666</v>
      </c>
      <c r="J70" s="74">
        <v>-0.003379</v>
      </c>
      <c r="K70" s="74">
        <v>-0.003057</v>
      </c>
      <c r="L70" s="74">
        <v>-0.002642</v>
      </c>
      <c r="M70" s="74">
        <v>-0.002208</v>
      </c>
      <c r="N70" s="74">
        <v>-0.001889</v>
      </c>
      <c r="O70" s="74">
        <v>-0.001568</v>
      </c>
      <c r="P70" s="74">
        <v>-0.001305</v>
      </c>
      <c r="Q70" s="74">
        <v>-0.001137</v>
      </c>
      <c r="R70" s="74">
        <v>-0.001068</v>
      </c>
      <c r="S70" s="74">
        <v>-8.49E-4</v>
      </c>
      <c r="T70" s="74">
        <v>-7.15E-4</v>
      </c>
      <c r="U70" s="74">
        <v>-6.05E-4</v>
      </c>
      <c r="V70" s="74">
        <v>-3.35E-4</v>
      </c>
      <c r="W70" s="74">
        <v>-2.69E-4</v>
      </c>
      <c r="X70" s="74">
        <v>1.6E-5</v>
      </c>
      <c r="Y70" s="74">
        <v>1.3E-5</v>
      </c>
      <c r="Z70" s="74">
        <v>0.0</v>
      </c>
      <c r="AA70" s="74">
        <v>7.0E-6</v>
      </c>
      <c r="AB70" s="74">
        <v>-6.3E-5</v>
      </c>
      <c r="AC70" s="74">
        <v>-1.0E-5</v>
      </c>
      <c r="AD70" s="74">
        <v>2.99E-4</v>
      </c>
      <c r="AE70" s="74">
        <v>3.33E-4</v>
      </c>
      <c r="AF70" s="74">
        <v>3.71E-4</v>
      </c>
      <c r="AG70" s="74">
        <v>4.31E-4</v>
      </c>
      <c r="AH70" s="74">
        <v>3.89E-4</v>
      </c>
      <c r="AI70" s="74">
        <v>2.98E-4</v>
      </c>
      <c r="AJ70" s="74">
        <v>2.32E-4</v>
      </c>
      <c r="AK70" s="74">
        <v>7.4E-5</v>
      </c>
      <c r="AL70" s="74">
        <v>-6.1E-5</v>
      </c>
    </row>
    <row r="71" ht="12.75" customHeight="1">
      <c r="A71" s="74">
        <v>-0.008351</v>
      </c>
      <c r="B71" s="74">
        <v>-0.007219</v>
      </c>
      <c r="C71" s="74">
        <v>-0.006113</v>
      </c>
      <c r="D71" s="74">
        <v>-0.005344</v>
      </c>
      <c r="E71" s="74">
        <v>-0.004791</v>
      </c>
      <c r="F71" s="74">
        <v>-0.004466</v>
      </c>
      <c r="G71" s="74">
        <v>-0.004046</v>
      </c>
      <c r="H71" s="74">
        <v>-0.00385</v>
      </c>
      <c r="I71" s="74">
        <v>-0.003513</v>
      </c>
      <c r="J71" s="74">
        <v>-0.003208</v>
      </c>
      <c r="K71" s="74">
        <v>-0.002859</v>
      </c>
      <c r="L71" s="74">
        <v>-0.002523</v>
      </c>
      <c r="M71" s="74">
        <v>-0.002158</v>
      </c>
      <c r="N71" s="74">
        <v>-0.001843</v>
      </c>
      <c r="O71" s="74">
        <v>-0.001496</v>
      </c>
      <c r="P71" s="74">
        <v>-0.001162</v>
      </c>
      <c r="Q71" s="74">
        <v>-0.00101</v>
      </c>
      <c r="R71" s="74">
        <v>-9.36E-4</v>
      </c>
      <c r="S71" s="74">
        <v>-7.88E-4</v>
      </c>
      <c r="T71" s="74">
        <v>-6.47E-4</v>
      </c>
      <c r="U71" s="74">
        <v>-5.2E-4</v>
      </c>
      <c r="V71" s="74">
        <v>-2.95E-4</v>
      </c>
      <c r="W71" s="74">
        <v>-2.22E-4</v>
      </c>
      <c r="X71" s="74">
        <v>2.1E-5</v>
      </c>
      <c r="Y71" s="74">
        <v>1.11E-4</v>
      </c>
      <c r="Z71" s="74">
        <v>0.0</v>
      </c>
      <c r="AA71" s="74">
        <v>6.3E-5</v>
      </c>
      <c r="AB71" s="74">
        <v>1.3E-5</v>
      </c>
      <c r="AC71" s="74">
        <v>5.8E-5</v>
      </c>
      <c r="AD71" s="74">
        <v>2.5E-4</v>
      </c>
      <c r="AE71" s="74">
        <v>3.16E-4</v>
      </c>
      <c r="AF71" s="74">
        <v>3.76E-4</v>
      </c>
      <c r="AG71" s="74">
        <v>4.25E-4</v>
      </c>
      <c r="AH71" s="74">
        <v>3.69E-4</v>
      </c>
      <c r="AI71" s="74">
        <v>2.38E-4</v>
      </c>
      <c r="AJ71" s="74">
        <v>2.44E-4</v>
      </c>
      <c r="AK71" s="74">
        <v>7.1E-5</v>
      </c>
      <c r="AL71" s="74">
        <v>-6.2E-5</v>
      </c>
    </row>
    <row r="72" ht="12.75" customHeight="1">
      <c r="A72" s="74">
        <v>-0.008479</v>
      </c>
      <c r="B72" s="74">
        <v>-0.007349</v>
      </c>
      <c r="C72" s="74">
        <v>-0.006197</v>
      </c>
      <c r="D72" s="74">
        <v>-0.005453</v>
      </c>
      <c r="E72" s="74">
        <v>-0.004867</v>
      </c>
      <c r="F72" s="74">
        <v>-0.004565</v>
      </c>
      <c r="G72" s="74">
        <v>-0.004133</v>
      </c>
      <c r="H72" s="74">
        <v>-0.003882</v>
      </c>
      <c r="I72" s="74">
        <v>-0.003542</v>
      </c>
      <c r="J72" s="74">
        <v>-0.003262</v>
      </c>
      <c r="K72" s="74">
        <v>-0.002916</v>
      </c>
      <c r="L72" s="74">
        <v>-0.002632</v>
      </c>
      <c r="M72" s="74">
        <v>-0.002162</v>
      </c>
      <c r="N72" s="74">
        <v>-0.001884</v>
      </c>
      <c r="O72" s="74">
        <v>-0.001495</v>
      </c>
      <c r="P72" s="74">
        <v>-0.001291</v>
      </c>
      <c r="Q72" s="74">
        <v>-0.001027</v>
      </c>
      <c r="R72" s="74">
        <v>-0.001045</v>
      </c>
      <c r="S72" s="74">
        <v>-8.21E-4</v>
      </c>
      <c r="T72" s="74">
        <v>-6.87E-4</v>
      </c>
      <c r="U72" s="74">
        <v>-5.42E-4</v>
      </c>
      <c r="V72" s="74">
        <v>-3.51E-4</v>
      </c>
      <c r="W72" s="74">
        <v>-2.56E-4</v>
      </c>
      <c r="X72" s="74">
        <v>5.0E-5</v>
      </c>
      <c r="Y72" s="74">
        <v>7.3E-5</v>
      </c>
      <c r="Z72" s="74">
        <v>0.0</v>
      </c>
      <c r="AA72" s="74">
        <v>4.9E-5</v>
      </c>
      <c r="AB72" s="74">
        <v>-8.8E-5</v>
      </c>
      <c r="AC72" s="74">
        <v>-6.4E-5</v>
      </c>
      <c r="AD72" s="74">
        <v>1.7E-4</v>
      </c>
      <c r="AE72" s="74">
        <v>2.08E-4</v>
      </c>
      <c r="AF72" s="74">
        <v>2.93E-4</v>
      </c>
      <c r="AG72" s="74">
        <v>3.26E-4</v>
      </c>
      <c r="AH72" s="74">
        <v>2.83E-4</v>
      </c>
      <c r="AI72" s="74">
        <v>1.24E-4</v>
      </c>
      <c r="AJ72" s="74">
        <v>1.46E-4</v>
      </c>
      <c r="AK72" s="74">
        <v>8.0E-6</v>
      </c>
      <c r="AL72" s="74">
        <v>-1.57E-4</v>
      </c>
    </row>
    <row r="73" ht="12.75" customHeight="1">
      <c r="A73" s="74">
        <v>-0.008446</v>
      </c>
      <c r="B73" s="74">
        <v>-0.007273</v>
      </c>
      <c r="C73" s="74">
        <v>-0.006186</v>
      </c>
      <c r="D73" s="74">
        <v>-0.005443</v>
      </c>
      <c r="E73" s="74">
        <v>-0.004847</v>
      </c>
      <c r="F73" s="74">
        <v>-0.004509</v>
      </c>
      <c r="G73" s="74">
        <v>-0.004137</v>
      </c>
      <c r="H73" s="74">
        <v>-0.003861</v>
      </c>
      <c r="I73" s="74">
        <v>-0.003494</v>
      </c>
      <c r="J73" s="74">
        <v>-0.003202</v>
      </c>
      <c r="K73" s="74">
        <v>-0.002923</v>
      </c>
      <c r="L73" s="74">
        <v>-0.002543</v>
      </c>
      <c r="M73" s="74">
        <v>-0.002146</v>
      </c>
      <c r="N73" s="74">
        <v>-0.001929</v>
      </c>
      <c r="O73" s="74">
        <v>-0.001523</v>
      </c>
      <c r="P73" s="74">
        <v>-0.001246</v>
      </c>
      <c r="Q73" s="74">
        <v>-0.001023</v>
      </c>
      <c r="R73" s="74">
        <v>-0.001035</v>
      </c>
      <c r="S73" s="74">
        <v>-7.72E-4</v>
      </c>
      <c r="T73" s="74">
        <v>-7.13E-4</v>
      </c>
      <c r="U73" s="74">
        <v>-5.34E-4</v>
      </c>
      <c r="V73" s="74">
        <v>-3.37E-4</v>
      </c>
      <c r="W73" s="74">
        <v>-2.72E-4</v>
      </c>
      <c r="X73" s="74">
        <v>5.2E-5</v>
      </c>
      <c r="Y73" s="74">
        <v>8.4E-5</v>
      </c>
      <c r="Z73" s="74">
        <v>0.0</v>
      </c>
      <c r="AA73" s="74">
        <v>1.41E-4</v>
      </c>
      <c r="AB73" s="74">
        <v>-6.7E-5</v>
      </c>
      <c r="AC73" s="74">
        <v>-7.3E-5</v>
      </c>
      <c r="AD73" s="74">
        <v>2.0E-4</v>
      </c>
      <c r="AE73" s="74">
        <v>2.41E-4</v>
      </c>
      <c r="AF73" s="74">
        <v>2.82E-4</v>
      </c>
      <c r="AG73" s="74">
        <v>3.17E-4</v>
      </c>
      <c r="AH73" s="74">
        <v>2.85E-4</v>
      </c>
      <c r="AI73" s="74">
        <v>2.0E-4</v>
      </c>
      <c r="AJ73" s="74">
        <v>1.84E-4</v>
      </c>
      <c r="AK73" s="74">
        <v>-2.0E-5</v>
      </c>
      <c r="AL73" s="74">
        <v>-1.7E-4</v>
      </c>
    </row>
    <row r="74" ht="12.75" customHeight="1">
      <c r="A74" s="74">
        <v>-0.00849</v>
      </c>
      <c r="B74" s="74">
        <v>-0.007314</v>
      </c>
      <c r="C74" s="74">
        <v>-0.006202</v>
      </c>
      <c r="D74" s="74">
        <v>-0.00545</v>
      </c>
      <c r="E74" s="74">
        <v>-0.004852</v>
      </c>
      <c r="F74" s="74">
        <v>-0.004581</v>
      </c>
      <c r="G74" s="74">
        <v>-0.004152</v>
      </c>
      <c r="H74" s="74">
        <v>-0.003905</v>
      </c>
      <c r="I74" s="74">
        <v>-0.003597</v>
      </c>
      <c r="J74" s="74">
        <v>-0.003258</v>
      </c>
      <c r="K74" s="74">
        <v>-0.002937</v>
      </c>
      <c r="L74" s="74">
        <v>-0.002579</v>
      </c>
      <c r="M74" s="74">
        <v>-0.002218</v>
      </c>
      <c r="N74" s="74">
        <v>-0.001931</v>
      </c>
      <c r="O74" s="74">
        <v>-0.001589</v>
      </c>
      <c r="P74" s="74">
        <v>-0.001268</v>
      </c>
      <c r="Q74" s="74">
        <v>-0.001179</v>
      </c>
      <c r="R74" s="74">
        <v>-0.001045</v>
      </c>
      <c r="S74" s="74">
        <v>-8.44E-4</v>
      </c>
      <c r="T74" s="74">
        <v>-7.45E-4</v>
      </c>
      <c r="U74" s="74">
        <v>-6.31E-4</v>
      </c>
      <c r="V74" s="74">
        <v>-4.13E-4</v>
      </c>
      <c r="W74" s="74">
        <v>-3.45E-4</v>
      </c>
      <c r="X74" s="74">
        <v>-2.5E-5</v>
      </c>
      <c r="Y74" s="74">
        <v>1.0E-4</v>
      </c>
      <c r="Z74" s="74">
        <v>0.0</v>
      </c>
      <c r="AA74" s="74">
        <v>8.8E-5</v>
      </c>
      <c r="AB74" s="74">
        <v>-1.36E-4</v>
      </c>
      <c r="AC74" s="74">
        <v>-1.09E-4</v>
      </c>
      <c r="AD74" s="74">
        <v>1.94E-4</v>
      </c>
      <c r="AE74" s="74">
        <v>1.65E-4</v>
      </c>
      <c r="AF74" s="74">
        <v>2.95E-4</v>
      </c>
      <c r="AG74" s="74">
        <v>2.77E-4</v>
      </c>
      <c r="AH74" s="74">
        <v>2.34E-4</v>
      </c>
      <c r="AI74" s="74">
        <v>1.73E-4</v>
      </c>
      <c r="AJ74" s="74">
        <v>1.47E-4</v>
      </c>
      <c r="AK74" s="74">
        <v>-9.0E-6</v>
      </c>
      <c r="AL74" s="74">
        <v>-2.18E-4</v>
      </c>
    </row>
    <row r="75" ht="12.75" customHeight="1">
      <c r="A75" s="74">
        <v>-0.008612</v>
      </c>
      <c r="B75" s="74">
        <v>-0.007428</v>
      </c>
      <c r="C75" s="74">
        <v>-0.006314</v>
      </c>
      <c r="D75" s="74">
        <v>-0.005561</v>
      </c>
      <c r="E75" s="74">
        <v>-0.004975</v>
      </c>
      <c r="F75" s="74">
        <v>-0.004632</v>
      </c>
      <c r="G75" s="74">
        <v>-0.004225</v>
      </c>
      <c r="H75" s="74">
        <v>-0.003981</v>
      </c>
      <c r="I75" s="74">
        <v>-0.003636</v>
      </c>
      <c r="J75" s="74">
        <v>-0.003356</v>
      </c>
      <c r="K75" s="74">
        <v>-0.003024</v>
      </c>
      <c r="L75" s="74">
        <v>-0.002692</v>
      </c>
      <c r="M75" s="74">
        <v>-0.002348</v>
      </c>
      <c r="N75" s="74">
        <v>-0.00199</v>
      </c>
      <c r="O75" s="74">
        <v>-0.001654</v>
      </c>
      <c r="P75" s="74">
        <v>-0.001364</v>
      </c>
      <c r="Q75" s="74">
        <v>-0.001137</v>
      </c>
      <c r="R75" s="74">
        <v>-0.00112</v>
      </c>
      <c r="S75" s="74">
        <v>-8.96E-4</v>
      </c>
      <c r="T75" s="74">
        <v>-7.2E-4</v>
      </c>
      <c r="U75" s="74">
        <v>-6.59E-4</v>
      </c>
      <c r="V75" s="74">
        <v>-4.36E-4</v>
      </c>
      <c r="W75" s="74">
        <v>-3.13E-4</v>
      </c>
      <c r="X75" s="74">
        <v>-1.9E-5</v>
      </c>
      <c r="Y75" s="74">
        <v>-4.9E-5</v>
      </c>
      <c r="Z75" s="74">
        <v>0.0</v>
      </c>
      <c r="AA75" s="74">
        <v>1.08E-4</v>
      </c>
      <c r="AB75" s="74">
        <v>-9.3E-5</v>
      </c>
      <c r="AC75" s="74">
        <v>-1.05E-4</v>
      </c>
      <c r="AD75" s="74">
        <v>1.6E-4</v>
      </c>
      <c r="AE75" s="74">
        <v>2.16E-4</v>
      </c>
      <c r="AF75" s="74">
        <v>2.49E-4</v>
      </c>
      <c r="AG75" s="74">
        <v>1.96E-4</v>
      </c>
      <c r="AH75" s="74">
        <v>2.82E-4</v>
      </c>
      <c r="AI75" s="74">
        <v>1.06E-4</v>
      </c>
      <c r="AJ75" s="74">
        <v>1.88E-4</v>
      </c>
      <c r="AK75" s="74">
        <v>-7.7E-5</v>
      </c>
      <c r="AL75" s="74">
        <v>-1.76E-4</v>
      </c>
    </row>
    <row r="76" ht="12.75" customHeight="1">
      <c r="A76" s="74">
        <v>-0.008609</v>
      </c>
      <c r="B76" s="74">
        <v>-0.007515</v>
      </c>
      <c r="C76" s="74">
        <v>-0.006415</v>
      </c>
      <c r="D76" s="74">
        <v>-0.005653</v>
      </c>
      <c r="E76" s="74">
        <v>-0.005068</v>
      </c>
      <c r="F76" s="74">
        <v>-0.004749</v>
      </c>
      <c r="G76" s="74">
        <v>-0.004314</v>
      </c>
      <c r="H76" s="74">
        <v>-0.004097</v>
      </c>
      <c r="I76" s="74">
        <v>-0.003718</v>
      </c>
      <c r="J76" s="74">
        <v>-0.003481</v>
      </c>
      <c r="K76" s="74">
        <v>-0.003104</v>
      </c>
      <c r="L76" s="74">
        <v>-0.002827</v>
      </c>
      <c r="M76" s="74">
        <v>-0.002399</v>
      </c>
      <c r="N76" s="74">
        <v>-0.00207</v>
      </c>
      <c r="O76" s="74">
        <v>-0.001726</v>
      </c>
      <c r="P76" s="74">
        <v>-0.001407</v>
      </c>
      <c r="Q76" s="74">
        <v>-0.001337</v>
      </c>
      <c r="R76" s="74">
        <v>-0.001247</v>
      </c>
      <c r="S76" s="74">
        <v>-9.25E-4</v>
      </c>
      <c r="T76" s="74">
        <v>-9.11E-4</v>
      </c>
      <c r="U76" s="74">
        <v>-6.88E-4</v>
      </c>
      <c r="V76" s="74">
        <v>-5.49E-4</v>
      </c>
      <c r="W76" s="74">
        <v>-5.09E-4</v>
      </c>
      <c r="X76" s="74">
        <v>1.5E-5</v>
      </c>
      <c r="Y76" s="74">
        <v>-6.9E-5</v>
      </c>
      <c r="Z76" s="74">
        <v>0.0</v>
      </c>
      <c r="AA76" s="74">
        <v>5.3E-5</v>
      </c>
      <c r="AB76" s="74">
        <v>-1.27E-4</v>
      </c>
      <c r="AC76" s="74">
        <v>-1.77E-4</v>
      </c>
      <c r="AD76" s="74">
        <v>1.2E-4</v>
      </c>
      <c r="AE76" s="74">
        <v>1.21E-4</v>
      </c>
      <c r="AF76" s="74">
        <v>2.28E-4</v>
      </c>
      <c r="AG76" s="74">
        <v>2.22E-4</v>
      </c>
      <c r="AH76" s="74">
        <v>1.78E-4</v>
      </c>
      <c r="AI76" s="74">
        <v>1.57E-4</v>
      </c>
      <c r="AJ76" s="74">
        <v>1.02E-4</v>
      </c>
      <c r="AK76" s="74">
        <v>-6.6E-5</v>
      </c>
      <c r="AL76" s="74">
        <v>-2.49E-4</v>
      </c>
    </row>
    <row r="77" ht="12.75" customHeight="1">
      <c r="A77" s="74">
        <v>-0.00863</v>
      </c>
      <c r="B77" s="74">
        <v>-0.007518</v>
      </c>
      <c r="C77" s="74">
        <v>-0.006424</v>
      </c>
      <c r="D77" s="74">
        <v>-0.005709</v>
      </c>
      <c r="E77" s="74">
        <v>-0.00509</v>
      </c>
      <c r="F77" s="74">
        <v>-0.00479</v>
      </c>
      <c r="G77" s="74">
        <v>-0.004409</v>
      </c>
      <c r="H77" s="74">
        <v>-0.004034</v>
      </c>
      <c r="I77" s="74">
        <v>-0.003672</v>
      </c>
      <c r="J77" s="74">
        <v>-0.00342</v>
      </c>
      <c r="K77" s="74">
        <v>-0.003099</v>
      </c>
      <c r="L77" s="74">
        <v>-0.002775</v>
      </c>
      <c r="M77" s="74">
        <v>-0.002317</v>
      </c>
      <c r="N77" s="74">
        <v>-0.001984</v>
      </c>
      <c r="O77" s="74">
        <v>-0.001553</v>
      </c>
      <c r="P77" s="74">
        <v>-0.001332</v>
      </c>
      <c r="Q77" s="74">
        <v>-0.001158</v>
      </c>
      <c r="R77" s="74">
        <v>-0.00117</v>
      </c>
      <c r="S77" s="74">
        <v>-8.92E-4</v>
      </c>
      <c r="T77" s="74">
        <v>-7.45E-4</v>
      </c>
      <c r="U77" s="74">
        <v>-6.76E-4</v>
      </c>
      <c r="V77" s="74">
        <v>-4.29E-4</v>
      </c>
      <c r="W77" s="74">
        <v>-3.78E-4</v>
      </c>
      <c r="X77" s="74">
        <v>-1.8E-5</v>
      </c>
      <c r="Y77" s="74">
        <v>8.6E-5</v>
      </c>
      <c r="Z77" s="74">
        <v>0.0</v>
      </c>
      <c r="AA77" s="74">
        <v>2.15E-4</v>
      </c>
      <c r="AB77" s="74">
        <v>-5.5E-5</v>
      </c>
      <c r="AC77" s="74">
        <v>-1.14E-4</v>
      </c>
      <c r="AD77" s="74">
        <v>1.98E-4</v>
      </c>
      <c r="AE77" s="74">
        <v>1.75E-4</v>
      </c>
      <c r="AF77" s="74">
        <v>1.89E-4</v>
      </c>
      <c r="AG77" s="74">
        <v>1.89E-4</v>
      </c>
      <c r="AH77" s="74">
        <v>2.66E-4</v>
      </c>
      <c r="AI77" s="74">
        <v>1.72E-4</v>
      </c>
      <c r="AJ77" s="74">
        <v>1.6E-4</v>
      </c>
      <c r="AK77" s="74">
        <v>-1.06E-4</v>
      </c>
      <c r="AL77" s="74">
        <v>-2.51E-4</v>
      </c>
    </row>
    <row r="78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</row>
    <row r="79" ht="12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</row>
  </sheetData>
  <drawing r:id="rId1"/>
</worksheet>
</file>